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feby\Semester 7\Telkomsel\..Proyek Arpan\data\"/>
    </mc:Choice>
  </mc:AlternateContent>
  <xr:revisionPtr revIDLastSave="0" documentId="13_ncr:1_{1F4D1884-986F-4BC7-BED6-6669DA5E80BE}" xr6:coauthVersionLast="47" xr6:coauthVersionMax="47" xr10:uidLastSave="{00000000-0000-0000-0000-000000000000}"/>
  <bookViews>
    <workbookView xWindow="-108" yWindow="-108" windowWidth="23256" windowHeight="12456" xr2:uid="{8C3B7FD0-F23F-4206-832B-68EE027D7EB0}"/>
  </bookViews>
  <sheets>
    <sheet name="List RFS-RFI" sheetId="1" r:id="rId1"/>
  </sheets>
  <externalReferences>
    <externalReference r:id="rId2"/>
  </externalReferences>
  <definedNames>
    <definedName name="_xlnm._FilterDatabase" localSheetId="0" hidden="1">'List RFS-RFI'!$A$1:$AI$1581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1581" i="1" l="1"/>
  <c r="AY1581" i="1"/>
  <c r="BA1581" i="1" s="1"/>
  <c r="AX1581" i="1"/>
  <c r="AW1581" i="1"/>
  <c r="AV1581" i="1"/>
  <c r="AQ1581" i="1"/>
  <c r="AP1581" i="1"/>
  <c r="AR1581" i="1" s="1"/>
  <c r="AJ1581" i="1"/>
  <c r="P1581" i="1"/>
  <c r="AZ1580" i="1"/>
  <c r="AY1580" i="1"/>
  <c r="BA1580" i="1" s="1"/>
  <c r="AX1580" i="1"/>
  <c r="AW1580" i="1"/>
  <c r="AV1580" i="1"/>
  <c r="AQ1580" i="1"/>
  <c r="AP1580" i="1"/>
  <c r="AR1580" i="1" s="1"/>
  <c r="AJ1580" i="1"/>
  <c r="P1580" i="1"/>
  <c r="AZ1579" i="1"/>
  <c r="AY1579" i="1"/>
  <c r="BA1579" i="1" s="1"/>
  <c r="AX1579" i="1"/>
  <c r="AW1579" i="1"/>
  <c r="AV1579" i="1"/>
  <c r="AQ1579" i="1"/>
  <c r="AP1579" i="1"/>
  <c r="AR1579" i="1" s="1"/>
  <c r="AJ1579" i="1"/>
  <c r="P1579" i="1"/>
  <c r="AZ1578" i="1"/>
  <c r="AY1578" i="1"/>
  <c r="BA1578" i="1" s="1"/>
  <c r="AX1578" i="1"/>
  <c r="AW1578" i="1"/>
  <c r="AV1578" i="1"/>
  <c r="AQ1578" i="1"/>
  <c r="AP1578" i="1"/>
  <c r="AR1578" i="1" s="1"/>
  <c r="AJ1578" i="1"/>
  <c r="P1578" i="1"/>
  <c r="AZ1577" i="1"/>
  <c r="AY1577" i="1"/>
  <c r="BA1577" i="1" s="1"/>
  <c r="AX1577" i="1"/>
  <c r="AW1577" i="1"/>
  <c r="AV1577" i="1"/>
  <c r="AQ1577" i="1"/>
  <c r="AP1577" i="1"/>
  <c r="AR1577" i="1" s="1"/>
  <c r="AJ1577" i="1"/>
  <c r="P1577" i="1"/>
  <c r="AZ1576" i="1"/>
  <c r="AY1576" i="1"/>
  <c r="BA1576" i="1" s="1"/>
  <c r="AX1576" i="1"/>
  <c r="AW1576" i="1"/>
  <c r="AV1576" i="1"/>
  <c r="AQ1576" i="1"/>
  <c r="AP1576" i="1"/>
  <c r="AR1576" i="1" s="1"/>
  <c r="AJ1576" i="1"/>
  <c r="P1576" i="1"/>
  <c r="AZ1575" i="1"/>
  <c r="AY1575" i="1"/>
  <c r="BA1575" i="1" s="1"/>
  <c r="AX1575" i="1"/>
  <c r="AW1575" i="1"/>
  <c r="AV1575" i="1"/>
  <c r="AQ1575" i="1"/>
  <c r="AP1575" i="1"/>
  <c r="AR1575" i="1" s="1"/>
  <c r="AJ1575" i="1"/>
  <c r="P1575" i="1"/>
  <c r="AZ1574" i="1"/>
  <c r="AY1574" i="1"/>
  <c r="BA1574" i="1" s="1"/>
  <c r="AX1574" i="1"/>
  <c r="AW1574" i="1"/>
  <c r="AV1574" i="1"/>
  <c r="AQ1574" i="1"/>
  <c r="AP1574" i="1"/>
  <c r="AR1574" i="1" s="1"/>
  <c r="AJ1574" i="1"/>
  <c r="P1574" i="1"/>
  <c r="BA1573" i="1"/>
  <c r="AZ1573" i="1"/>
  <c r="AY1573" i="1"/>
  <c r="AX1573" i="1"/>
  <c r="AW1573" i="1"/>
  <c r="AV1573" i="1"/>
  <c r="AQ1573" i="1"/>
  <c r="AP1573" i="1"/>
  <c r="AR1573" i="1" s="1"/>
  <c r="AJ1573" i="1"/>
  <c r="P1573" i="1"/>
  <c r="M1573" i="1"/>
  <c r="L1573" i="1"/>
  <c r="AZ1572" i="1"/>
  <c r="AY1572" i="1"/>
  <c r="BA1572" i="1" s="1"/>
  <c r="AX1572" i="1"/>
  <c r="AW1572" i="1"/>
  <c r="AV1572" i="1"/>
  <c r="AQ1572" i="1"/>
  <c r="AP1572" i="1"/>
  <c r="AR1572" i="1" s="1"/>
  <c r="AJ1572" i="1"/>
  <c r="P1572" i="1"/>
  <c r="AZ1571" i="1"/>
  <c r="AY1571" i="1"/>
  <c r="BA1571" i="1" s="1"/>
  <c r="AX1571" i="1"/>
  <c r="AW1571" i="1"/>
  <c r="AV1571" i="1"/>
  <c r="AQ1571" i="1"/>
  <c r="AP1571" i="1"/>
  <c r="AR1571" i="1" s="1"/>
  <c r="AJ1571" i="1"/>
  <c r="P1571" i="1"/>
  <c r="AZ1570" i="1"/>
  <c r="AY1570" i="1"/>
  <c r="BA1570" i="1" s="1"/>
  <c r="AX1570" i="1"/>
  <c r="AW1570" i="1"/>
  <c r="AV1570" i="1"/>
  <c r="AQ1570" i="1"/>
  <c r="AP1570" i="1"/>
  <c r="AR1570" i="1" s="1"/>
  <c r="AJ1570" i="1"/>
  <c r="P1570" i="1"/>
  <c r="M1570" i="1"/>
  <c r="L1570" i="1"/>
  <c r="AZ1569" i="1"/>
  <c r="AY1569" i="1"/>
  <c r="BA1569" i="1" s="1"/>
  <c r="AX1569" i="1"/>
  <c r="AW1569" i="1"/>
  <c r="AV1569" i="1"/>
  <c r="AQ1569" i="1"/>
  <c r="AP1569" i="1"/>
  <c r="AR1569" i="1" s="1"/>
  <c r="AJ1569" i="1"/>
  <c r="P1569" i="1"/>
  <c r="AZ1568" i="1"/>
  <c r="AY1568" i="1"/>
  <c r="BA1568" i="1" s="1"/>
  <c r="AX1568" i="1"/>
  <c r="AW1568" i="1"/>
  <c r="AV1568" i="1"/>
  <c r="AQ1568" i="1"/>
  <c r="AP1568" i="1"/>
  <c r="AR1568" i="1" s="1"/>
  <c r="AJ1568" i="1"/>
  <c r="P1568" i="1"/>
  <c r="AZ1567" i="1"/>
  <c r="AY1567" i="1"/>
  <c r="BA1567" i="1" s="1"/>
  <c r="AX1567" i="1"/>
  <c r="AW1567" i="1"/>
  <c r="AV1567" i="1"/>
  <c r="AQ1567" i="1"/>
  <c r="AP1567" i="1"/>
  <c r="AR1567" i="1" s="1"/>
  <c r="AJ1567" i="1"/>
  <c r="P1567" i="1"/>
  <c r="AZ1566" i="1"/>
  <c r="AY1566" i="1"/>
  <c r="BA1566" i="1" s="1"/>
  <c r="AX1566" i="1"/>
  <c r="AW1566" i="1"/>
  <c r="AV1566" i="1"/>
  <c r="AQ1566" i="1"/>
  <c r="AP1566" i="1"/>
  <c r="AR1566" i="1" s="1"/>
  <c r="AJ1566" i="1"/>
  <c r="P1566" i="1"/>
  <c r="AZ1565" i="1"/>
  <c r="AY1565" i="1"/>
  <c r="BA1565" i="1" s="1"/>
  <c r="AX1565" i="1"/>
  <c r="AW1565" i="1"/>
  <c r="AV1565" i="1"/>
  <c r="AQ1565" i="1"/>
  <c r="AP1565" i="1"/>
  <c r="AR1565" i="1" s="1"/>
  <c r="AJ1565" i="1"/>
  <c r="P1565" i="1"/>
  <c r="AZ1564" i="1"/>
  <c r="AY1564" i="1"/>
  <c r="BA1564" i="1" s="1"/>
  <c r="AX1564" i="1"/>
  <c r="AW1564" i="1"/>
  <c r="AV1564" i="1"/>
  <c r="AQ1564" i="1"/>
  <c r="AP1564" i="1"/>
  <c r="AR1564" i="1" s="1"/>
  <c r="AJ1564" i="1"/>
  <c r="P1564" i="1"/>
  <c r="AZ1563" i="1"/>
  <c r="AY1563" i="1"/>
  <c r="BA1563" i="1" s="1"/>
  <c r="AX1563" i="1"/>
  <c r="AW1563" i="1"/>
  <c r="AV1563" i="1"/>
  <c r="AQ1563" i="1"/>
  <c r="AP1563" i="1"/>
  <c r="AR1563" i="1" s="1"/>
  <c r="AJ1563" i="1"/>
  <c r="P1563" i="1"/>
  <c r="AZ1562" i="1"/>
  <c r="AY1562" i="1"/>
  <c r="BA1562" i="1" s="1"/>
  <c r="AX1562" i="1"/>
  <c r="AW1562" i="1"/>
  <c r="AV1562" i="1"/>
  <c r="AQ1562" i="1"/>
  <c r="AP1562" i="1"/>
  <c r="AR1562" i="1" s="1"/>
  <c r="AJ1562" i="1"/>
  <c r="P1562" i="1"/>
  <c r="AZ1561" i="1"/>
  <c r="AY1561" i="1"/>
  <c r="BA1561" i="1" s="1"/>
  <c r="AX1561" i="1"/>
  <c r="AW1561" i="1"/>
  <c r="AV1561" i="1"/>
  <c r="AQ1561" i="1"/>
  <c r="AP1561" i="1"/>
  <c r="AR1561" i="1" s="1"/>
  <c r="AJ1561" i="1"/>
  <c r="P1561" i="1"/>
  <c r="AZ1560" i="1"/>
  <c r="AY1560" i="1"/>
  <c r="BA1560" i="1" s="1"/>
  <c r="AX1560" i="1"/>
  <c r="AW1560" i="1"/>
  <c r="AV1560" i="1"/>
  <c r="AQ1560" i="1"/>
  <c r="AP1560" i="1"/>
  <c r="AR1560" i="1" s="1"/>
  <c r="AJ1560" i="1"/>
  <c r="P1560" i="1"/>
  <c r="M1560" i="1"/>
  <c r="L1560" i="1"/>
  <c r="AZ1559" i="1"/>
  <c r="AY1559" i="1"/>
  <c r="BA1559" i="1" s="1"/>
  <c r="AX1559" i="1"/>
  <c r="AW1559" i="1"/>
  <c r="AV1559" i="1"/>
  <c r="AQ1559" i="1"/>
  <c r="AP1559" i="1"/>
  <c r="AR1559" i="1" s="1"/>
  <c r="AJ1559" i="1"/>
  <c r="P1559" i="1"/>
  <c r="M1559" i="1"/>
  <c r="L1559" i="1"/>
  <c r="AZ1558" i="1"/>
  <c r="AY1558" i="1"/>
  <c r="BA1558" i="1" s="1"/>
  <c r="AX1558" i="1"/>
  <c r="AW1558" i="1"/>
  <c r="AV1558" i="1"/>
  <c r="AQ1558" i="1"/>
  <c r="AP1558" i="1"/>
  <c r="AR1558" i="1" s="1"/>
  <c r="AJ1558" i="1"/>
  <c r="P1558" i="1"/>
  <c r="AZ1557" i="1"/>
  <c r="AY1557" i="1"/>
  <c r="BA1557" i="1" s="1"/>
  <c r="AX1557" i="1"/>
  <c r="AW1557" i="1"/>
  <c r="AV1557" i="1"/>
  <c r="AQ1557" i="1"/>
  <c r="AP1557" i="1"/>
  <c r="AR1557" i="1" s="1"/>
  <c r="AJ1557" i="1"/>
  <c r="P1557" i="1"/>
  <c r="AZ1556" i="1"/>
  <c r="AY1556" i="1"/>
  <c r="BA1556" i="1" s="1"/>
  <c r="AX1556" i="1"/>
  <c r="AW1556" i="1"/>
  <c r="AV1556" i="1"/>
  <c r="AQ1556" i="1"/>
  <c r="AP1556" i="1"/>
  <c r="AR1556" i="1" s="1"/>
  <c r="AJ1556" i="1"/>
  <c r="P1556" i="1"/>
  <c r="AZ1555" i="1"/>
  <c r="AY1555" i="1"/>
  <c r="BA1555" i="1" s="1"/>
  <c r="AX1555" i="1"/>
  <c r="AW1555" i="1"/>
  <c r="AV1555" i="1"/>
  <c r="AQ1555" i="1"/>
  <c r="AP1555" i="1"/>
  <c r="AR1555" i="1" s="1"/>
  <c r="AJ1555" i="1"/>
  <c r="P1555" i="1"/>
  <c r="AZ1554" i="1"/>
  <c r="AY1554" i="1"/>
  <c r="BA1554" i="1" s="1"/>
  <c r="AX1554" i="1"/>
  <c r="AW1554" i="1"/>
  <c r="AV1554" i="1"/>
  <c r="AQ1554" i="1"/>
  <c r="AP1554" i="1"/>
  <c r="AR1554" i="1" s="1"/>
  <c r="AJ1554" i="1"/>
  <c r="P1554" i="1"/>
  <c r="AZ1553" i="1"/>
  <c r="AY1553" i="1"/>
  <c r="BA1553" i="1" s="1"/>
  <c r="AX1553" i="1"/>
  <c r="AW1553" i="1"/>
  <c r="AV1553" i="1"/>
  <c r="AQ1553" i="1"/>
  <c r="AP1553" i="1"/>
  <c r="AR1553" i="1" s="1"/>
  <c r="AJ1553" i="1"/>
  <c r="P1553" i="1"/>
  <c r="M1553" i="1"/>
  <c r="L1553" i="1"/>
  <c r="AZ1552" i="1"/>
  <c r="AY1552" i="1"/>
  <c r="BA1552" i="1" s="1"/>
  <c r="AX1552" i="1"/>
  <c r="AW1552" i="1"/>
  <c r="AV1552" i="1"/>
  <c r="AQ1552" i="1"/>
  <c r="AP1552" i="1"/>
  <c r="AR1552" i="1" s="1"/>
  <c r="AJ1552" i="1"/>
  <c r="P1552" i="1"/>
  <c r="AZ1551" i="1"/>
  <c r="AY1551" i="1"/>
  <c r="BA1551" i="1" s="1"/>
  <c r="AX1551" i="1"/>
  <c r="AW1551" i="1"/>
  <c r="AV1551" i="1"/>
  <c r="AQ1551" i="1"/>
  <c r="AP1551" i="1"/>
  <c r="AR1551" i="1" s="1"/>
  <c r="AJ1551" i="1"/>
  <c r="P1551" i="1"/>
  <c r="M1551" i="1"/>
  <c r="L1551" i="1"/>
  <c r="AZ1550" i="1"/>
  <c r="AY1550" i="1"/>
  <c r="BA1550" i="1" s="1"/>
  <c r="AX1550" i="1"/>
  <c r="AW1550" i="1"/>
  <c r="AV1550" i="1"/>
  <c r="AQ1550" i="1"/>
  <c r="AP1550" i="1"/>
  <c r="AR1550" i="1" s="1"/>
  <c r="AJ1550" i="1"/>
  <c r="P1550" i="1"/>
  <c r="M1550" i="1"/>
  <c r="L1550" i="1"/>
  <c r="AZ1549" i="1"/>
  <c r="AY1549" i="1"/>
  <c r="BA1549" i="1" s="1"/>
  <c r="AX1549" i="1"/>
  <c r="AW1549" i="1"/>
  <c r="AV1549" i="1"/>
  <c r="AQ1549" i="1"/>
  <c r="AP1549" i="1"/>
  <c r="AR1549" i="1" s="1"/>
  <c r="AJ1549" i="1"/>
  <c r="P1549" i="1"/>
  <c r="AZ1548" i="1"/>
  <c r="AY1548" i="1"/>
  <c r="BA1548" i="1" s="1"/>
  <c r="AX1548" i="1"/>
  <c r="AW1548" i="1"/>
  <c r="AV1548" i="1"/>
  <c r="AQ1548" i="1"/>
  <c r="AP1548" i="1"/>
  <c r="AR1548" i="1" s="1"/>
  <c r="AJ1548" i="1"/>
  <c r="P1548" i="1"/>
  <c r="AZ1547" i="1"/>
  <c r="AY1547" i="1"/>
  <c r="BA1547" i="1" s="1"/>
  <c r="AX1547" i="1"/>
  <c r="AW1547" i="1"/>
  <c r="AV1547" i="1"/>
  <c r="AQ1547" i="1"/>
  <c r="AP1547" i="1"/>
  <c r="AR1547" i="1" s="1"/>
  <c r="AJ1547" i="1"/>
  <c r="P1547" i="1"/>
  <c r="AZ1546" i="1"/>
  <c r="AY1546" i="1"/>
  <c r="BA1546" i="1" s="1"/>
  <c r="AX1546" i="1"/>
  <c r="AW1546" i="1"/>
  <c r="AV1546" i="1"/>
  <c r="AQ1546" i="1"/>
  <c r="AP1546" i="1"/>
  <c r="AR1546" i="1" s="1"/>
  <c r="AJ1546" i="1"/>
  <c r="P1546" i="1"/>
  <c r="M1546" i="1"/>
  <c r="L1546" i="1"/>
  <c r="AZ1545" i="1"/>
  <c r="AY1545" i="1"/>
  <c r="BA1545" i="1" s="1"/>
  <c r="AX1545" i="1"/>
  <c r="AW1545" i="1"/>
  <c r="AV1545" i="1"/>
  <c r="AQ1545" i="1"/>
  <c r="AP1545" i="1"/>
  <c r="AR1545" i="1" s="1"/>
  <c r="AJ1545" i="1"/>
  <c r="P1545" i="1"/>
  <c r="M1545" i="1"/>
  <c r="L1545" i="1"/>
  <c r="AZ1544" i="1"/>
  <c r="AY1544" i="1"/>
  <c r="BA1544" i="1" s="1"/>
  <c r="AX1544" i="1"/>
  <c r="AW1544" i="1"/>
  <c r="AV1544" i="1"/>
  <c r="AQ1544" i="1"/>
  <c r="AP1544" i="1"/>
  <c r="AR1544" i="1" s="1"/>
  <c r="AJ1544" i="1"/>
  <c r="P1544" i="1"/>
  <c r="AZ1543" i="1"/>
  <c r="AY1543" i="1"/>
  <c r="BA1543" i="1" s="1"/>
  <c r="AX1543" i="1"/>
  <c r="AW1543" i="1"/>
  <c r="AV1543" i="1"/>
  <c r="AQ1543" i="1"/>
  <c r="AP1543" i="1"/>
  <c r="AR1543" i="1" s="1"/>
  <c r="AJ1543" i="1"/>
  <c r="P1543" i="1"/>
  <c r="M1543" i="1"/>
  <c r="L1543" i="1"/>
  <c r="AZ1542" i="1"/>
  <c r="AY1542" i="1"/>
  <c r="BA1542" i="1" s="1"/>
  <c r="AX1542" i="1"/>
  <c r="AW1542" i="1"/>
  <c r="AV1542" i="1"/>
  <c r="AQ1542" i="1"/>
  <c r="AP1542" i="1"/>
  <c r="AR1542" i="1" s="1"/>
  <c r="AJ1542" i="1"/>
  <c r="P1542" i="1"/>
  <c r="AZ1541" i="1"/>
  <c r="AY1541" i="1"/>
  <c r="BA1541" i="1" s="1"/>
  <c r="AX1541" i="1"/>
  <c r="AW1541" i="1"/>
  <c r="AV1541" i="1"/>
  <c r="AQ1541" i="1"/>
  <c r="AP1541" i="1"/>
  <c r="AR1541" i="1" s="1"/>
  <c r="AJ1541" i="1"/>
  <c r="P1541" i="1"/>
  <c r="AZ1540" i="1"/>
  <c r="AY1540" i="1"/>
  <c r="BA1540" i="1" s="1"/>
  <c r="AX1540" i="1"/>
  <c r="AW1540" i="1"/>
  <c r="AV1540" i="1"/>
  <c r="AQ1540" i="1"/>
  <c r="AP1540" i="1"/>
  <c r="AR1540" i="1" s="1"/>
  <c r="AJ1540" i="1"/>
  <c r="P1540" i="1"/>
  <c r="AZ1539" i="1"/>
  <c r="AY1539" i="1"/>
  <c r="BA1539" i="1" s="1"/>
  <c r="AX1539" i="1"/>
  <c r="AW1539" i="1"/>
  <c r="AV1539" i="1"/>
  <c r="AQ1539" i="1"/>
  <c r="AP1539" i="1"/>
  <c r="AR1539" i="1" s="1"/>
  <c r="AJ1539" i="1"/>
  <c r="P1539" i="1"/>
  <c r="AZ1538" i="1"/>
  <c r="AY1538" i="1"/>
  <c r="BA1538" i="1" s="1"/>
  <c r="AX1538" i="1"/>
  <c r="AW1538" i="1"/>
  <c r="AV1538" i="1"/>
  <c r="AQ1538" i="1"/>
  <c r="AP1538" i="1"/>
  <c r="AR1538" i="1" s="1"/>
  <c r="AJ1538" i="1"/>
  <c r="P1538" i="1"/>
  <c r="M1538" i="1"/>
  <c r="L1538" i="1"/>
  <c r="AZ1537" i="1"/>
  <c r="AY1537" i="1"/>
  <c r="BA1537" i="1" s="1"/>
  <c r="AX1537" i="1"/>
  <c r="AW1537" i="1"/>
  <c r="AV1537" i="1"/>
  <c r="AQ1537" i="1"/>
  <c r="AP1537" i="1"/>
  <c r="AR1537" i="1" s="1"/>
  <c r="AJ1537" i="1"/>
  <c r="P1537" i="1"/>
  <c r="AZ1536" i="1"/>
  <c r="AY1536" i="1"/>
  <c r="BA1536" i="1" s="1"/>
  <c r="AX1536" i="1"/>
  <c r="AW1536" i="1"/>
  <c r="AV1536" i="1"/>
  <c r="AQ1536" i="1"/>
  <c r="AP1536" i="1"/>
  <c r="AR1536" i="1" s="1"/>
  <c r="AJ1536" i="1"/>
  <c r="P1536" i="1"/>
  <c r="AZ1535" i="1"/>
  <c r="AY1535" i="1"/>
  <c r="BA1535" i="1" s="1"/>
  <c r="AX1535" i="1"/>
  <c r="AW1535" i="1"/>
  <c r="AV1535" i="1"/>
  <c r="AQ1535" i="1"/>
  <c r="AP1535" i="1"/>
  <c r="AR1535" i="1" s="1"/>
  <c r="AJ1535" i="1"/>
  <c r="P1535" i="1"/>
  <c r="M1535" i="1"/>
  <c r="L1535" i="1"/>
  <c r="AZ1534" i="1"/>
  <c r="AY1534" i="1"/>
  <c r="BA1534" i="1" s="1"/>
  <c r="AX1534" i="1"/>
  <c r="AW1534" i="1"/>
  <c r="AV1534" i="1"/>
  <c r="AQ1534" i="1"/>
  <c r="AP1534" i="1"/>
  <c r="AR1534" i="1" s="1"/>
  <c r="AJ1534" i="1"/>
  <c r="P1534" i="1"/>
  <c r="M1534" i="1"/>
  <c r="L1534" i="1"/>
  <c r="AZ1533" i="1"/>
  <c r="AY1533" i="1"/>
  <c r="BA1533" i="1" s="1"/>
  <c r="AX1533" i="1"/>
  <c r="AW1533" i="1"/>
  <c r="AV1533" i="1"/>
  <c r="AQ1533" i="1"/>
  <c r="AP1533" i="1"/>
  <c r="AR1533" i="1" s="1"/>
  <c r="AJ1533" i="1"/>
  <c r="P1533" i="1"/>
  <c r="M1533" i="1"/>
  <c r="L1533" i="1"/>
  <c r="AZ1532" i="1"/>
  <c r="AY1532" i="1"/>
  <c r="BA1532" i="1" s="1"/>
  <c r="AX1532" i="1"/>
  <c r="AW1532" i="1"/>
  <c r="AV1532" i="1"/>
  <c r="AQ1532" i="1"/>
  <c r="AP1532" i="1"/>
  <c r="AR1532" i="1" s="1"/>
  <c r="AJ1532" i="1"/>
  <c r="P1532" i="1"/>
  <c r="AZ1531" i="1"/>
  <c r="AY1531" i="1"/>
  <c r="BA1531" i="1" s="1"/>
  <c r="AX1531" i="1"/>
  <c r="AW1531" i="1"/>
  <c r="AV1531" i="1"/>
  <c r="AQ1531" i="1"/>
  <c r="AP1531" i="1"/>
  <c r="AR1531" i="1" s="1"/>
  <c r="AJ1531" i="1"/>
  <c r="P1531" i="1"/>
  <c r="AZ1530" i="1"/>
  <c r="AY1530" i="1"/>
  <c r="BA1530" i="1" s="1"/>
  <c r="AX1530" i="1"/>
  <c r="AW1530" i="1"/>
  <c r="AV1530" i="1"/>
  <c r="AQ1530" i="1"/>
  <c r="AP1530" i="1"/>
  <c r="AR1530" i="1" s="1"/>
  <c r="AJ1530" i="1"/>
  <c r="P1530" i="1"/>
  <c r="AZ1529" i="1"/>
  <c r="AY1529" i="1"/>
  <c r="BA1529" i="1" s="1"/>
  <c r="AX1529" i="1"/>
  <c r="AW1529" i="1"/>
  <c r="AV1529" i="1"/>
  <c r="AQ1529" i="1"/>
  <c r="AP1529" i="1"/>
  <c r="AR1529" i="1" s="1"/>
  <c r="AJ1529" i="1"/>
  <c r="P1529" i="1"/>
  <c r="AZ1528" i="1"/>
  <c r="AY1528" i="1"/>
  <c r="BA1528" i="1" s="1"/>
  <c r="AX1528" i="1"/>
  <c r="AW1528" i="1"/>
  <c r="AV1528" i="1"/>
  <c r="AQ1528" i="1"/>
  <c r="AP1528" i="1"/>
  <c r="AR1528" i="1" s="1"/>
  <c r="AJ1528" i="1"/>
  <c r="P1528" i="1"/>
  <c r="M1528" i="1"/>
  <c r="L1528" i="1"/>
  <c r="AZ1527" i="1"/>
  <c r="AY1527" i="1"/>
  <c r="BA1527" i="1" s="1"/>
  <c r="AX1527" i="1"/>
  <c r="AW1527" i="1"/>
  <c r="AV1527" i="1"/>
  <c r="AQ1527" i="1"/>
  <c r="AP1527" i="1"/>
  <c r="AR1527" i="1" s="1"/>
  <c r="AJ1527" i="1"/>
  <c r="P1527" i="1"/>
  <c r="M1527" i="1"/>
  <c r="L1527" i="1"/>
  <c r="AZ1526" i="1"/>
  <c r="AY1526" i="1"/>
  <c r="BA1526" i="1" s="1"/>
  <c r="AX1526" i="1"/>
  <c r="AW1526" i="1"/>
  <c r="AV1526" i="1"/>
  <c r="AQ1526" i="1"/>
  <c r="AP1526" i="1"/>
  <c r="AR1526" i="1" s="1"/>
  <c r="AJ1526" i="1"/>
  <c r="P1526" i="1"/>
  <c r="AZ1525" i="1"/>
  <c r="AY1525" i="1"/>
  <c r="BA1525" i="1" s="1"/>
  <c r="AX1525" i="1"/>
  <c r="AW1525" i="1"/>
  <c r="AV1525" i="1"/>
  <c r="AQ1525" i="1"/>
  <c r="AP1525" i="1"/>
  <c r="AR1525" i="1" s="1"/>
  <c r="AJ1525" i="1"/>
  <c r="P1525" i="1"/>
  <c r="AZ1524" i="1"/>
  <c r="AY1524" i="1"/>
  <c r="BA1524" i="1" s="1"/>
  <c r="AX1524" i="1"/>
  <c r="AW1524" i="1"/>
  <c r="AV1524" i="1"/>
  <c r="AQ1524" i="1"/>
  <c r="AP1524" i="1"/>
  <c r="AR1524" i="1" s="1"/>
  <c r="AJ1524" i="1"/>
  <c r="P1524" i="1"/>
  <c r="AZ1523" i="1"/>
  <c r="AY1523" i="1"/>
  <c r="BA1523" i="1" s="1"/>
  <c r="AX1523" i="1"/>
  <c r="AW1523" i="1"/>
  <c r="AV1523" i="1"/>
  <c r="AQ1523" i="1"/>
  <c r="AP1523" i="1"/>
  <c r="AR1523" i="1" s="1"/>
  <c r="AJ1523" i="1"/>
  <c r="P1523" i="1"/>
  <c r="M1523" i="1"/>
  <c r="L1523" i="1"/>
  <c r="AZ1522" i="1"/>
  <c r="AY1522" i="1"/>
  <c r="BA1522" i="1" s="1"/>
  <c r="AX1522" i="1"/>
  <c r="AW1522" i="1"/>
  <c r="AV1522" i="1"/>
  <c r="AQ1522" i="1"/>
  <c r="AP1522" i="1"/>
  <c r="AR1522" i="1" s="1"/>
  <c r="AJ1522" i="1"/>
  <c r="P1522" i="1"/>
  <c r="M1522" i="1"/>
  <c r="L1522" i="1"/>
  <c r="AZ1521" i="1"/>
  <c r="AY1521" i="1"/>
  <c r="BA1521" i="1" s="1"/>
  <c r="AX1521" i="1"/>
  <c r="AW1521" i="1"/>
  <c r="AV1521" i="1"/>
  <c r="AQ1521" i="1"/>
  <c r="AP1521" i="1"/>
  <c r="AR1521" i="1" s="1"/>
  <c r="AJ1521" i="1"/>
  <c r="P1521" i="1"/>
  <c r="M1521" i="1"/>
  <c r="L1521" i="1"/>
  <c r="AZ1520" i="1"/>
  <c r="AY1520" i="1"/>
  <c r="BA1520" i="1" s="1"/>
  <c r="AX1520" i="1"/>
  <c r="AW1520" i="1"/>
  <c r="AV1520" i="1"/>
  <c r="AQ1520" i="1"/>
  <c r="AP1520" i="1"/>
  <c r="AR1520" i="1" s="1"/>
  <c r="AJ1520" i="1"/>
  <c r="P1520" i="1"/>
  <c r="M1520" i="1"/>
  <c r="L1520" i="1"/>
  <c r="AZ1519" i="1"/>
  <c r="AY1519" i="1"/>
  <c r="BA1519" i="1" s="1"/>
  <c r="AX1519" i="1"/>
  <c r="AW1519" i="1"/>
  <c r="AV1519" i="1"/>
  <c r="AQ1519" i="1"/>
  <c r="AP1519" i="1"/>
  <c r="AR1519" i="1" s="1"/>
  <c r="AJ1519" i="1"/>
  <c r="P1519" i="1"/>
  <c r="M1519" i="1"/>
  <c r="L1519" i="1"/>
  <c r="AZ1518" i="1"/>
  <c r="AY1518" i="1"/>
  <c r="BA1518" i="1" s="1"/>
  <c r="AX1518" i="1"/>
  <c r="AW1518" i="1"/>
  <c r="AV1518" i="1"/>
  <c r="AQ1518" i="1"/>
  <c r="AP1518" i="1"/>
  <c r="AR1518" i="1" s="1"/>
  <c r="AJ1518" i="1"/>
  <c r="P1518" i="1"/>
  <c r="AZ1517" i="1"/>
  <c r="AY1517" i="1"/>
  <c r="BA1517" i="1" s="1"/>
  <c r="AX1517" i="1"/>
  <c r="AW1517" i="1"/>
  <c r="AV1517" i="1"/>
  <c r="AQ1517" i="1"/>
  <c r="AP1517" i="1"/>
  <c r="AR1517" i="1" s="1"/>
  <c r="AJ1517" i="1"/>
  <c r="P1517" i="1"/>
  <c r="M1517" i="1"/>
  <c r="L1517" i="1"/>
  <c r="AZ1516" i="1"/>
  <c r="AY1516" i="1"/>
  <c r="BA1516" i="1" s="1"/>
  <c r="AX1516" i="1"/>
  <c r="AW1516" i="1"/>
  <c r="AV1516" i="1"/>
  <c r="AQ1516" i="1"/>
  <c r="AP1516" i="1"/>
  <c r="AR1516" i="1" s="1"/>
  <c r="AJ1516" i="1"/>
  <c r="P1516" i="1"/>
  <c r="M1516" i="1"/>
  <c r="L1516" i="1"/>
  <c r="AZ1515" i="1"/>
  <c r="AY1515" i="1"/>
  <c r="BA1515" i="1" s="1"/>
  <c r="AX1515" i="1"/>
  <c r="AW1515" i="1"/>
  <c r="AV1515" i="1"/>
  <c r="AQ1515" i="1"/>
  <c r="AP1515" i="1"/>
  <c r="AR1515" i="1" s="1"/>
  <c r="AJ1515" i="1"/>
  <c r="P1515" i="1"/>
  <c r="AZ1514" i="1"/>
  <c r="AY1514" i="1"/>
  <c r="BA1514" i="1" s="1"/>
  <c r="AX1514" i="1"/>
  <c r="AW1514" i="1"/>
  <c r="AV1514" i="1"/>
  <c r="AQ1514" i="1"/>
  <c r="AP1514" i="1"/>
  <c r="AR1514" i="1" s="1"/>
  <c r="AJ1514" i="1"/>
  <c r="P1514" i="1"/>
  <c r="M1514" i="1"/>
  <c r="L1514" i="1"/>
  <c r="AZ1513" i="1"/>
  <c r="AY1513" i="1"/>
  <c r="BA1513" i="1" s="1"/>
  <c r="AX1513" i="1"/>
  <c r="AW1513" i="1"/>
  <c r="AV1513" i="1"/>
  <c r="AQ1513" i="1"/>
  <c r="AP1513" i="1"/>
  <c r="AR1513" i="1" s="1"/>
  <c r="AJ1513" i="1"/>
  <c r="P1513" i="1"/>
  <c r="M1513" i="1"/>
  <c r="L1513" i="1"/>
  <c r="AZ1512" i="1"/>
  <c r="AY1512" i="1"/>
  <c r="BA1512" i="1" s="1"/>
  <c r="AX1512" i="1"/>
  <c r="AW1512" i="1"/>
  <c r="AV1512" i="1"/>
  <c r="AQ1512" i="1"/>
  <c r="AP1512" i="1"/>
  <c r="AR1512" i="1" s="1"/>
  <c r="AJ1512" i="1"/>
  <c r="P1512" i="1"/>
  <c r="M1512" i="1"/>
  <c r="L1512" i="1"/>
  <c r="AZ1511" i="1"/>
  <c r="AY1511" i="1"/>
  <c r="BA1511" i="1" s="1"/>
  <c r="AX1511" i="1"/>
  <c r="AW1511" i="1"/>
  <c r="AV1511" i="1"/>
  <c r="AQ1511" i="1"/>
  <c r="AP1511" i="1"/>
  <c r="AR1511" i="1" s="1"/>
  <c r="AJ1511" i="1"/>
  <c r="P1511" i="1"/>
  <c r="M1511" i="1"/>
  <c r="L1511" i="1"/>
  <c r="AZ1510" i="1"/>
  <c r="AY1510" i="1"/>
  <c r="BA1510" i="1" s="1"/>
  <c r="AX1510" i="1"/>
  <c r="AW1510" i="1"/>
  <c r="AV1510" i="1"/>
  <c r="AQ1510" i="1"/>
  <c r="AP1510" i="1"/>
  <c r="AR1510" i="1" s="1"/>
  <c r="AJ1510" i="1"/>
  <c r="P1510" i="1"/>
  <c r="M1510" i="1"/>
  <c r="L1510" i="1"/>
  <c r="AZ1509" i="1"/>
  <c r="AY1509" i="1"/>
  <c r="BA1509" i="1" s="1"/>
  <c r="AX1509" i="1"/>
  <c r="AW1509" i="1"/>
  <c r="AV1509" i="1"/>
  <c r="AQ1509" i="1"/>
  <c r="AP1509" i="1"/>
  <c r="AR1509" i="1" s="1"/>
  <c r="AJ1509" i="1"/>
  <c r="P1509" i="1"/>
  <c r="M1509" i="1"/>
  <c r="L1509" i="1"/>
  <c r="AZ1508" i="1"/>
  <c r="AY1508" i="1"/>
  <c r="BA1508" i="1" s="1"/>
  <c r="AX1508" i="1"/>
  <c r="AW1508" i="1"/>
  <c r="AV1508" i="1"/>
  <c r="AQ1508" i="1"/>
  <c r="AP1508" i="1"/>
  <c r="AR1508" i="1" s="1"/>
  <c r="AJ1508" i="1"/>
  <c r="P1508" i="1"/>
  <c r="M1508" i="1"/>
  <c r="L1508" i="1"/>
  <c r="BA1507" i="1"/>
  <c r="AZ1507" i="1"/>
  <c r="AY1507" i="1"/>
  <c r="AX1507" i="1"/>
  <c r="AW1507" i="1"/>
  <c r="AV1507" i="1"/>
  <c r="AQ1507" i="1"/>
  <c r="AP1507" i="1"/>
  <c r="AR1507" i="1" s="1"/>
  <c r="AJ1507" i="1"/>
  <c r="P1507" i="1"/>
  <c r="M1507" i="1"/>
  <c r="L1507" i="1"/>
  <c r="AZ1506" i="1"/>
  <c r="AY1506" i="1"/>
  <c r="BA1506" i="1" s="1"/>
  <c r="AX1506" i="1"/>
  <c r="AW1506" i="1"/>
  <c r="AV1506" i="1"/>
  <c r="AQ1506" i="1"/>
  <c r="AP1506" i="1"/>
  <c r="AR1506" i="1" s="1"/>
  <c r="AJ1506" i="1"/>
  <c r="P1506" i="1"/>
  <c r="M1506" i="1"/>
  <c r="L1506" i="1"/>
  <c r="AZ1505" i="1"/>
  <c r="AY1505" i="1"/>
  <c r="BA1505" i="1" s="1"/>
  <c r="AX1505" i="1"/>
  <c r="AW1505" i="1"/>
  <c r="AV1505" i="1"/>
  <c r="AQ1505" i="1"/>
  <c r="AP1505" i="1"/>
  <c r="AR1505" i="1" s="1"/>
  <c r="AJ1505" i="1"/>
  <c r="P1505" i="1"/>
  <c r="M1505" i="1"/>
  <c r="L1505" i="1"/>
  <c r="AZ1504" i="1"/>
  <c r="AY1504" i="1"/>
  <c r="BA1504" i="1" s="1"/>
  <c r="AX1504" i="1"/>
  <c r="AW1504" i="1"/>
  <c r="AV1504" i="1"/>
  <c r="AQ1504" i="1"/>
  <c r="AP1504" i="1"/>
  <c r="AR1504" i="1" s="1"/>
  <c r="AJ1504" i="1"/>
  <c r="P1504" i="1"/>
  <c r="M1504" i="1"/>
  <c r="L1504" i="1"/>
  <c r="AZ1503" i="1"/>
  <c r="AY1503" i="1"/>
  <c r="BA1503" i="1" s="1"/>
  <c r="AX1503" i="1"/>
  <c r="AW1503" i="1"/>
  <c r="AV1503" i="1"/>
  <c r="AQ1503" i="1"/>
  <c r="AP1503" i="1"/>
  <c r="AR1503" i="1" s="1"/>
  <c r="AJ1503" i="1"/>
  <c r="P1503" i="1"/>
  <c r="M1503" i="1"/>
  <c r="L1503" i="1"/>
  <c r="AZ1502" i="1"/>
  <c r="AY1502" i="1"/>
  <c r="BA1502" i="1" s="1"/>
  <c r="AX1502" i="1"/>
  <c r="AW1502" i="1"/>
  <c r="AV1502" i="1"/>
  <c r="AQ1502" i="1"/>
  <c r="AP1502" i="1"/>
  <c r="AR1502" i="1" s="1"/>
  <c r="AJ1502" i="1"/>
  <c r="P1502" i="1"/>
  <c r="M1502" i="1"/>
  <c r="L1502" i="1"/>
  <c r="AZ1501" i="1"/>
  <c r="AY1501" i="1"/>
  <c r="BA1501" i="1" s="1"/>
  <c r="AX1501" i="1"/>
  <c r="AW1501" i="1"/>
  <c r="AV1501" i="1"/>
  <c r="AQ1501" i="1"/>
  <c r="AP1501" i="1"/>
  <c r="AR1501" i="1" s="1"/>
  <c r="AJ1501" i="1"/>
  <c r="P1501" i="1"/>
  <c r="M1501" i="1"/>
  <c r="L1501" i="1"/>
  <c r="AZ1500" i="1"/>
  <c r="AY1500" i="1"/>
  <c r="BA1500" i="1" s="1"/>
  <c r="AX1500" i="1"/>
  <c r="AW1500" i="1"/>
  <c r="AV1500" i="1"/>
  <c r="AQ1500" i="1"/>
  <c r="AP1500" i="1"/>
  <c r="AR1500" i="1" s="1"/>
  <c r="AJ1500" i="1"/>
  <c r="P1500" i="1"/>
  <c r="M1500" i="1"/>
  <c r="L1500" i="1"/>
  <c r="AZ1499" i="1"/>
  <c r="AY1499" i="1"/>
  <c r="BA1499" i="1" s="1"/>
  <c r="AX1499" i="1"/>
  <c r="AW1499" i="1"/>
  <c r="AV1499" i="1"/>
  <c r="AQ1499" i="1"/>
  <c r="AP1499" i="1"/>
  <c r="AR1499" i="1" s="1"/>
  <c r="AJ1499" i="1"/>
  <c r="P1499" i="1"/>
  <c r="AZ1498" i="1"/>
  <c r="AY1498" i="1"/>
  <c r="BA1498" i="1" s="1"/>
  <c r="AX1498" i="1"/>
  <c r="AW1498" i="1"/>
  <c r="AV1498" i="1"/>
  <c r="AQ1498" i="1"/>
  <c r="AP1498" i="1"/>
  <c r="AR1498" i="1" s="1"/>
  <c r="AJ1498" i="1"/>
  <c r="P1498" i="1"/>
  <c r="AZ1497" i="1"/>
  <c r="AY1497" i="1"/>
  <c r="BA1497" i="1" s="1"/>
  <c r="AX1497" i="1"/>
  <c r="AW1497" i="1"/>
  <c r="AV1497" i="1"/>
  <c r="AQ1497" i="1"/>
  <c r="AP1497" i="1"/>
  <c r="AR1497" i="1" s="1"/>
  <c r="AJ1497" i="1"/>
  <c r="P1497" i="1"/>
  <c r="M1497" i="1"/>
  <c r="L1497" i="1"/>
  <c r="AZ1496" i="1"/>
  <c r="AY1496" i="1"/>
  <c r="BA1496" i="1" s="1"/>
  <c r="AX1496" i="1"/>
  <c r="AW1496" i="1"/>
  <c r="AV1496" i="1"/>
  <c r="AQ1496" i="1"/>
  <c r="AP1496" i="1"/>
  <c r="AR1496" i="1" s="1"/>
  <c r="AJ1496" i="1"/>
  <c r="P1496" i="1"/>
  <c r="AZ1495" i="1"/>
  <c r="AY1495" i="1"/>
  <c r="BA1495" i="1" s="1"/>
  <c r="AX1495" i="1"/>
  <c r="AW1495" i="1"/>
  <c r="AV1495" i="1"/>
  <c r="AQ1495" i="1"/>
  <c r="AP1495" i="1"/>
  <c r="AR1495" i="1" s="1"/>
  <c r="AJ1495" i="1"/>
  <c r="P1495" i="1"/>
  <c r="AZ1494" i="1"/>
  <c r="AY1494" i="1"/>
  <c r="BA1494" i="1" s="1"/>
  <c r="AX1494" i="1"/>
  <c r="AW1494" i="1"/>
  <c r="AV1494" i="1"/>
  <c r="AQ1494" i="1"/>
  <c r="AP1494" i="1"/>
  <c r="AR1494" i="1" s="1"/>
  <c r="AJ1494" i="1"/>
  <c r="P1494" i="1"/>
  <c r="M1494" i="1"/>
  <c r="L1494" i="1"/>
  <c r="AZ1493" i="1"/>
  <c r="AY1493" i="1"/>
  <c r="BA1493" i="1" s="1"/>
  <c r="AX1493" i="1"/>
  <c r="AW1493" i="1"/>
  <c r="AV1493" i="1"/>
  <c r="AQ1493" i="1"/>
  <c r="AP1493" i="1"/>
  <c r="AR1493" i="1" s="1"/>
  <c r="AJ1493" i="1"/>
  <c r="P1493" i="1"/>
  <c r="M1493" i="1"/>
  <c r="L1493" i="1"/>
  <c r="AZ1492" i="1"/>
  <c r="AY1492" i="1"/>
  <c r="BA1492" i="1" s="1"/>
  <c r="AX1492" i="1"/>
  <c r="AW1492" i="1"/>
  <c r="AV1492" i="1"/>
  <c r="AQ1492" i="1"/>
  <c r="AP1492" i="1"/>
  <c r="AR1492" i="1" s="1"/>
  <c r="AJ1492" i="1"/>
  <c r="P1492" i="1"/>
  <c r="M1492" i="1"/>
  <c r="L1492" i="1"/>
  <c r="AZ1491" i="1"/>
  <c r="AY1491" i="1"/>
  <c r="BA1491" i="1" s="1"/>
  <c r="AX1491" i="1"/>
  <c r="AW1491" i="1"/>
  <c r="AV1491" i="1"/>
  <c r="AQ1491" i="1"/>
  <c r="AP1491" i="1"/>
  <c r="AR1491" i="1" s="1"/>
  <c r="AJ1491" i="1"/>
  <c r="P1491" i="1"/>
  <c r="M1491" i="1"/>
  <c r="L1491" i="1"/>
  <c r="AZ1490" i="1"/>
  <c r="AY1490" i="1"/>
  <c r="BA1490" i="1" s="1"/>
  <c r="AX1490" i="1"/>
  <c r="AW1490" i="1"/>
  <c r="AV1490" i="1"/>
  <c r="AQ1490" i="1"/>
  <c r="AP1490" i="1"/>
  <c r="AR1490" i="1" s="1"/>
  <c r="AJ1490" i="1"/>
  <c r="P1490" i="1"/>
  <c r="AZ1489" i="1"/>
  <c r="AY1489" i="1"/>
  <c r="BA1489" i="1" s="1"/>
  <c r="AX1489" i="1"/>
  <c r="AW1489" i="1"/>
  <c r="AV1489" i="1"/>
  <c r="AQ1489" i="1"/>
  <c r="AP1489" i="1"/>
  <c r="AR1489" i="1" s="1"/>
  <c r="AJ1489" i="1"/>
  <c r="P1489" i="1"/>
  <c r="M1489" i="1"/>
  <c r="L1489" i="1"/>
  <c r="AZ1488" i="1"/>
  <c r="AY1488" i="1"/>
  <c r="BA1488" i="1" s="1"/>
  <c r="AX1488" i="1"/>
  <c r="AW1488" i="1"/>
  <c r="AV1488" i="1"/>
  <c r="AQ1488" i="1"/>
  <c r="AP1488" i="1"/>
  <c r="AR1488" i="1" s="1"/>
  <c r="AJ1488" i="1"/>
  <c r="P1488" i="1"/>
  <c r="M1488" i="1"/>
  <c r="L1488" i="1"/>
  <c r="AZ1487" i="1"/>
  <c r="AY1487" i="1"/>
  <c r="BA1487" i="1" s="1"/>
  <c r="AX1487" i="1"/>
  <c r="AW1487" i="1"/>
  <c r="AV1487" i="1"/>
  <c r="AQ1487" i="1"/>
  <c r="AP1487" i="1"/>
  <c r="AR1487" i="1" s="1"/>
  <c r="AJ1487" i="1"/>
  <c r="P1487" i="1"/>
  <c r="M1487" i="1"/>
  <c r="L1487" i="1"/>
  <c r="AZ1486" i="1"/>
  <c r="AY1486" i="1"/>
  <c r="BA1486" i="1" s="1"/>
  <c r="AX1486" i="1"/>
  <c r="AW1486" i="1"/>
  <c r="AV1486" i="1"/>
  <c r="AQ1486" i="1"/>
  <c r="AP1486" i="1"/>
  <c r="AR1486" i="1" s="1"/>
  <c r="AJ1486" i="1"/>
  <c r="P1486" i="1"/>
  <c r="M1486" i="1"/>
  <c r="L1486" i="1"/>
  <c r="AZ1485" i="1"/>
  <c r="AY1485" i="1"/>
  <c r="BA1485" i="1" s="1"/>
  <c r="AX1485" i="1"/>
  <c r="AW1485" i="1"/>
  <c r="AV1485" i="1"/>
  <c r="AQ1485" i="1"/>
  <c r="AP1485" i="1"/>
  <c r="AR1485" i="1" s="1"/>
  <c r="AJ1485" i="1"/>
  <c r="P1485" i="1"/>
  <c r="AZ1484" i="1"/>
  <c r="AY1484" i="1"/>
  <c r="BA1484" i="1" s="1"/>
  <c r="AX1484" i="1"/>
  <c r="AW1484" i="1"/>
  <c r="AV1484" i="1"/>
  <c r="AQ1484" i="1"/>
  <c r="AP1484" i="1"/>
  <c r="AR1484" i="1" s="1"/>
  <c r="AJ1484" i="1"/>
  <c r="P1484" i="1"/>
  <c r="AZ1483" i="1"/>
  <c r="AY1483" i="1"/>
  <c r="BA1483" i="1" s="1"/>
  <c r="AX1483" i="1"/>
  <c r="AW1483" i="1"/>
  <c r="AV1483" i="1"/>
  <c r="AQ1483" i="1"/>
  <c r="AP1483" i="1"/>
  <c r="AR1483" i="1" s="1"/>
  <c r="AJ1483" i="1"/>
  <c r="P1483" i="1"/>
  <c r="AZ1482" i="1"/>
  <c r="AY1482" i="1"/>
  <c r="BA1482" i="1" s="1"/>
  <c r="AX1482" i="1"/>
  <c r="AW1482" i="1"/>
  <c r="AV1482" i="1"/>
  <c r="AQ1482" i="1"/>
  <c r="AP1482" i="1"/>
  <c r="AR1482" i="1" s="1"/>
  <c r="AJ1482" i="1"/>
  <c r="P1482" i="1"/>
  <c r="M1482" i="1"/>
  <c r="L1482" i="1"/>
  <c r="AZ1481" i="1"/>
  <c r="AY1481" i="1"/>
  <c r="BA1481" i="1" s="1"/>
  <c r="AX1481" i="1"/>
  <c r="AW1481" i="1"/>
  <c r="AV1481" i="1"/>
  <c r="AQ1481" i="1"/>
  <c r="AP1481" i="1"/>
  <c r="AR1481" i="1" s="1"/>
  <c r="AJ1481" i="1"/>
  <c r="P1481" i="1"/>
  <c r="M1481" i="1"/>
  <c r="L1481" i="1"/>
  <c r="AZ1480" i="1"/>
  <c r="AY1480" i="1"/>
  <c r="BA1480" i="1" s="1"/>
  <c r="AX1480" i="1"/>
  <c r="AW1480" i="1"/>
  <c r="AV1480" i="1"/>
  <c r="AQ1480" i="1"/>
  <c r="AP1480" i="1"/>
  <c r="AR1480" i="1" s="1"/>
  <c r="AJ1480" i="1"/>
  <c r="P1480" i="1"/>
  <c r="M1480" i="1"/>
  <c r="L1480" i="1"/>
  <c r="AZ1479" i="1"/>
  <c r="AY1479" i="1"/>
  <c r="BA1479" i="1" s="1"/>
  <c r="AX1479" i="1"/>
  <c r="AW1479" i="1"/>
  <c r="AV1479" i="1"/>
  <c r="AQ1479" i="1"/>
  <c r="AP1479" i="1"/>
  <c r="AR1479" i="1" s="1"/>
  <c r="AJ1479" i="1"/>
  <c r="P1479" i="1"/>
  <c r="M1479" i="1"/>
  <c r="L1479" i="1"/>
  <c r="AZ1478" i="1"/>
  <c r="AY1478" i="1"/>
  <c r="BA1478" i="1" s="1"/>
  <c r="AX1478" i="1"/>
  <c r="AW1478" i="1"/>
  <c r="AV1478" i="1"/>
  <c r="AQ1478" i="1"/>
  <c r="AP1478" i="1"/>
  <c r="AR1478" i="1" s="1"/>
  <c r="AJ1478" i="1"/>
  <c r="P1478" i="1"/>
  <c r="M1478" i="1"/>
  <c r="L1478" i="1"/>
  <c r="AZ1477" i="1"/>
  <c r="AY1477" i="1"/>
  <c r="BA1477" i="1" s="1"/>
  <c r="AX1477" i="1"/>
  <c r="AW1477" i="1"/>
  <c r="AV1477" i="1"/>
  <c r="AQ1477" i="1"/>
  <c r="AP1477" i="1"/>
  <c r="AR1477" i="1" s="1"/>
  <c r="AJ1477" i="1"/>
  <c r="P1477" i="1"/>
  <c r="M1477" i="1"/>
  <c r="L1477" i="1"/>
  <c r="AZ1476" i="1"/>
  <c r="AY1476" i="1"/>
  <c r="BA1476" i="1" s="1"/>
  <c r="AX1476" i="1"/>
  <c r="AW1476" i="1"/>
  <c r="AV1476" i="1"/>
  <c r="AQ1476" i="1"/>
  <c r="AP1476" i="1"/>
  <c r="AR1476" i="1" s="1"/>
  <c r="AJ1476" i="1"/>
  <c r="P1476" i="1"/>
  <c r="M1476" i="1"/>
  <c r="L1476" i="1"/>
  <c r="AZ1475" i="1"/>
  <c r="AY1475" i="1"/>
  <c r="BA1475" i="1" s="1"/>
  <c r="AX1475" i="1"/>
  <c r="AW1475" i="1"/>
  <c r="AV1475" i="1"/>
  <c r="AQ1475" i="1"/>
  <c r="AP1475" i="1"/>
  <c r="AR1475" i="1" s="1"/>
  <c r="AJ1475" i="1"/>
  <c r="P1475" i="1"/>
  <c r="M1475" i="1"/>
  <c r="L1475" i="1"/>
  <c r="AZ1474" i="1"/>
  <c r="AY1474" i="1"/>
  <c r="BA1474" i="1" s="1"/>
  <c r="AX1474" i="1"/>
  <c r="AW1474" i="1"/>
  <c r="AV1474" i="1"/>
  <c r="AQ1474" i="1"/>
  <c r="AP1474" i="1"/>
  <c r="AR1474" i="1" s="1"/>
  <c r="AJ1474" i="1"/>
  <c r="P1474" i="1"/>
  <c r="M1474" i="1"/>
  <c r="L1474" i="1"/>
  <c r="AZ1473" i="1"/>
  <c r="AY1473" i="1"/>
  <c r="BA1473" i="1" s="1"/>
  <c r="AX1473" i="1"/>
  <c r="AW1473" i="1"/>
  <c r="AV1473" i="1"/>
  <c r="AQ1473" i="1"/>
  <c r="AP1473" i="1"/>
  <c r="AR1473" i="1" s="1"/>
  <c r="AJ1473" i="1"/>
  <c r="P1473" i="1"/>
  <c r="M1473" i="1"/>
  <c r="L1473" i="1"/>
  <c r="AZ1472" i="1"/>
  <c r="AY1472" i="1"/>
  <c r="BA1472" i="1" s="1"/>
  <c r="AX1472" i="1"/>
  <c r="AW1472" i="1"/>
  <c r="AV1472" i="1"/>
  <c r="AQ1472" i="1"/>
  <c r="AP1472" i="1"/>
  <c r="AR1472" i="1" s="1"/>
  <c r="AJ1472" i="1"/>
  <c r="P1472" i="1"/>
  <c r="M1472" i="1"/>
  <c r="L1472" i="1"/>
  <c r="AZ1471" i="1"/>
  <c r="AY1471" i="1"/>
  <c r="BA1471" i="1" s="1"/>
  <c r="AX1471" i="1"/>
  <c r="AW1471" i="1"/>
  <c r="AV1471" i="1"/>
  <c r="AQ1471" i="1"/>
  <c r="AP1471" i="1"/>
  <c r="AR1471" i="1" s="1"/>
  <c r="AJ1471" i="1"/>
  <c r="P1471" i="1"/>
  <c r="M1471" i="1"/>
  <c r="L1471" i="1"/>
  <c r="AZ1470" i="1"/>
  <c r="AY1470" i="1"/>
  <c r="BA1470" i="1" s="1"/>
  <c r="AX1470" i="1"/>
  <c r="AW1470" i="1"/>
  <c r="AV1470" i="1"/>
  <c r="AQ1470" i="1"/>
  <c r="AP1470" i="1"/>
  <c r="AR1470" i="1" s="1"/>
  <c r="AJ1470" i="1"/>
  <c r="P1470" i="1"/>
  <c r="M1470" i="1"/>
  <c r="L1470" i="1"/>
  <c r="AZ1469" i="1"/>
  <c r="AY1469" i="1"/>
  <c r="BA1469" i="1" s="1"/>
  <c r="AX1469" i="1"/>
  <c r="AW1469" i="1"/>
  <c r="AV1469" i="1"/>
  <c r="AQ1469" i="1"/>
  <c r="AP1469" i="1"/>
  <c r="AR1469" i="1" s="1"/>
  <c r="AJ1469" i="1"/>
  <c r="P1469" i="1"/>
  <c r="M1469" i="1"/>
  <c r="L1469" i="1"/>
  <c r="AZ1468" i="1"/>
  <c r="AY1468" i="1"/>
  <c r="BA1468" i="1" s="1"/>
  <c r="AX1468" i="1"/>
  <c r="AW1468" i="1"/>
  <c r="AV1468" i="1"/>
  <c r="AQ1468" i="1"/>
  <c r="AP1468" i="1"/>
  <c r="AR1468" i="1" s="1"/>
  <c r="AJ1468" i="1"/>
  <c r="P1468" i="1"/>
  <c r="M1468" i="1"/>
  <c r="L1468" i="1"/>
  <c r="AZ1467" i="1"/>
  <c r="AY1467" i="1"/>
  <c r="BA1467" i="1" s="1"/>
  <c r="AX1467" i="1"/>
  <c r="AW1467" i="1"/>
  <c r="AV1467" i="1"/>
  <c r="AQ1467" i="1"/>
  <c r="AP1467" i="1"/>
  <c r="AR1467" i="1" s="1"/>
  <c r="AJ1467" i="1"/>
  <c r="P1467" i="1"/>
  <c r="M1467" i="1"/>
  <c r="L1467" i="1"/>
  <c r="AZ1466" i="1"/>
  <c r="AY1466" i="1"/>
  <c r="BA1466" i="1" s="1"/>
  <c r="AX1466" i="1"/>
  <c r="AW1466" i="1"/>
  <c r="AV1466" i="1"/>
  <c r="AQ1466" i="1"/>
  <c r="AP1466" i="1"/>
  <c r="AR1466" i="1" s="1"/>
  <c r="AJ1466" i="1"/>
  <c r="P1466" i="1"/>
  <c r="M1466" i="1"/>
  <c r="L1466" i="1"/>
  <c r="AZ1465" i="1"/>
  <c r="AY1465" i="1"/>
  <c r="BA1465" i="1" s="1"/>
  <c r="AX1465" i="1"/>
  <c r="AW1465" i="1"/>
  <c r="AV1465" i="1"/>
  <c r="AQ1465" i="1"/>
  <c r="AP1465" i="1"/>
  <c r="AR1465" i="1" s="1"/>
  <c r="AJ1465" i="1"/>
  <c r="P1465" i="1"/>
  <c r="M1465" i="1"/>
  <c r="L1465" i="1"/>
  <c r="AZ1464" i="1"/>
  <c r="AY1464" i="1"/>
  <c r="BA1464" i="1" s="1"/>
  <c r="AX1464" i="1"/>
  <c r="AW1464" i="1"/>
  <c r="AV1464" i="1"/>
  <c r="AQ1464" i="1"/>
  <c r="AP1464" i="1"/>
  <c r="AR1464" i="1" s="1"/>
  <c r="AJ1464" i="1"/>
  <c r="P1464" i="1"/>
  <c r="AZ1463" i="1"/>
  <c r="AY1463" i="1"/>
  <c r="BA1463" i="1" s="1"/>
  <c r="AX1463" i="1"/>
  <c r="AW1463" i="1"/>
  <c r="AV1463" i="1"/>
  <c r="AQ1463" i="1"/>
  <c r="AP1463" i="1"/>
  <c r="AR1463" i="1" s="1"/>
  <c r="AJ1463" i="1"/>
  <c r="P1463" i="1"/>
  <c r="M1463" i="1"/>
  <c r="L1463" i="1"/>
  <c r="AZ1462" i="1"/>
  <c r="AY1462" i="1"/>
  <c r="BA1462" i="1" s="1"/>
  <c r="AX1462" i="1"/>
  <c r="AW1462" i="1"/>
  <c r="AV1462" i="1"/>
  <c r="AQ1462" i="1"/>
  <c r="AP1462" i="1"/>
  <c r="AR1462" i="1" s="1"/>
  <c r="AJ1462" i="1"/>
  <c r="P1462" i="1"/>
  <c r="M1462" i="1"/>
  <c r="L1462" i="1"/>
  <c r="AZ1461" i="1"/>
  <c r="AY1461" i="1"/>
  <c r="BA1461" i="1" s="1"/>
  <c r="AX1461" i="1"/>
  <c r="AW1461" i="1"/>
  <c r="AV1461" i="1"/>
  <c r="AQ1461" i="1"/>
  <c r="AP1461" i="1"/>
  <c r="AR1461" i="1" s="1"/>
  <c r="AJ1461" i="1"/>
  <c r="P1461" i="1"/>
  <c r="M1461" i="1"/>
  <c r="L1461" i="1"/>
  <c r="AZ1460" i="1"/>
  <c r="AY1460" i="1"/>
  <c r="BA1460" i="1" s="1"/>
  <c r="AX1460" i="1"/>
  <c r="AW1460" i="1"/>
  <c r="AV1460" i="1"/>
  <c r="AQ1460" i="1"/>
  <c r="AP1460" i="1"/>
  <c r="AR1460" i="1" s="1"/>
  <c r="AJ1460" i="1"/>
  <c r="P1460" i="1"/>
  <c r="M1460" i="1"/>
  <c r="L1460" i="1"/>
  <c r="AZ1459" i="1"/>
  <c r="AY1459" i="1"/>
  <c r="BA1459" i="1" s="1"/>
  <c r="AX1459" i="1"/>
  <c r="AW1459" i="1"/>
  <c r="AV1459" i="1"/>
  <c r="AQ1459" i="1"/>
  <c r="AP1459" i="1"/>
  <c r="AR1459" i="1" s="1"/>
  <c r="AJ1459" i="1"/>
  <c r="P1459" i="1"/>
  <c r="M1459" i="1"/>
  <c r="L1459" i="1"/>
  <c r="AZ1458" i="1"/>
  <c r="AY1458" i="1"/>
  <c r="BA1458" i="1" s="1"/>
  <c r="AX1458" i="1"/>
  <c r="AW1458" i="1"/>
  <c r="AV1458" i="1"/>
  <c r="AQ1458" i="1"/>
  <c r="AP1458" i="1"/>
  <c r="AR1458" i="1" s="1"/>
  <c r="AJ1458" i="1"/>
  <c r="P1458" i="1"/>
  <c r="M1458" i="1"/>
  <c r="L1458" i="1"/>
  <c r="AZ1457" i="1"/>
  <c r="AY1457" i="1"/>
  <c r="BA1457" i="1" s="1"/>
  <c r="AX1457" i="1"/>
  <c r="AW1457" i="1"/>
  <c r="AV1457" i="1"/>
  <c r="AQ1457" i="1"/>
  <c r="AP1457" i="1"/>
  <c r="AR1457" i="1" s="1"/>
  <c r="AJ1457" i="1"/>
  <c r="P1457" i="1"/>
  <c r="M1457" i="1"/>
  <c r="L1457" i="1"/>
  <c r="AZ1456" i="1"/>
  <c r="AY1456" i="1"/>
  <c r="BA1456" i="1" s="1"/>
  <c r="AX1456" i="1"/>
  <c r="AW1456" i="1"/>
  <c r="AV1456" i="1"/>
  <c r="AQ1456" i="1"/>
  <c r="AP1456" i="1"/>
  <c r="AR1456" i="1" s="1"/>
  <c r="AJ1456" i="1"/>
  <c r="P1456" i="1"/>
  <c r="AZ1455" i="1"/>
  <c r="AY1455" i="1"/>
  <c r="BA1455" i="1" s="1"/>
  <c r="AX1455" i="1"/>
  <c r="AW1455" i="1"/>
  <c r="AV1455" i="1"/>
  <c r="AQ1455" i="1"/>
  <c r="AP1455" i="1"/>
  <c r="AR1455" i="1" s="1"/>
  <c r="AJ1455" i="1"/>
  <c r="P1455" i="1"/>
  <c r="M1455" i="1"/>
  <c r="L1455" i="1"/>
  <c r="AZ1454" i="1"/>
  <c r="AY1454" i="1"/>
  <c r="BA1454" i="1" s="1"/>
  <c r="AX1454" i="1"/>
  <c r="AW1454" i="1"/>
  <c r="AV1454" i="1"/>
  <c r="AQ1454" i="1"/>
  <c r="AP1454" i="1"/>
  <c r="AR1454" i="1" s="1"/>
  <c r="AJ1454" i="1"/>
  <c r="P1454" i="1"/>
  <c r="M1454" i="1"/>
  <c r="L1454" i="1"/>
  <c r="AZ1453" i="1"/>
  <c r="AY1453" i="1"/>
  <c r="BA1453" i="1" s="1"/>
  <c r="AX1453" i="1"/>
  <c r="AW1453" i="1"/>
  <c r="AV1453" i="1"/>
  <c r="AQ1453" i="1"/>
  <c r="AP1453" i="1"/>
  <c r="AR1453" i="1" s="1"/>
  <c r="AJ1453" i="1"/>
  <c r="P1453" i="1"/>
  <c r="M1453" i="1"/>
  <c r="L1453" i="1"/>
  <c r="AZ1452" i="1"/>
  <c r="AY1452" i="1"/>
  <c r="BA1452" i="1" s="1"/>
  <c r="AX1452" i="1"/>
  <c r="AW1452" i="1"/>
  <c r="AV1452" i="1"/>
  <c r="AQ1452" i="1"/>
  <c r="AP1452" i="1"/>
  <c r="AR1452" i="1" s="1"/>
  <c r="AJ1452" i="1"/>
  <c r="P1452" i="1"/>
  <c r="M1452" i="1"/>
  <c r="L1452" i="1"/>
  <c r="AZ1451" i="1"/>
  <c r="AY1451" i="1"/>
  <c r="BA1451" i="1" s="1"/>
  <c r="AX1451" i="1"/>
  <c r="AW1451" i="1"/>
  <c r="AV1451" i="1"/>
  <c r="AQ1451" i="1"/>
  <c r="AP1451" i="1"/>
  <c r="AR1451" i="1" s="1"/>
  <c r="AJ1451" i="1"/>
  <c r="P1451" i="1"/>
  <c r="M1451" i="1"/>
  <c r="L1451" i="1"/>
  <c r="AZ1450" i="1"/>
  <c r="AY1450" i="1"/>
  <c r="BA1450" i="1" s="1"/>
  <c r="AX1450" i="1"/>
  <c r="AW1450" i="1"/>
  <c r="AV1450" i="1"/>
  <c r="AQ1450" i="1"/>
  <c r="AP1450" i="1"/>
  <c r="AR1450" i="1" s="1"/>
  <c r="AJ1450" i="1"/>
  <c r="P1450" i="1"/>
  <c r="AZ1449" i="1"/>
  <c r="AY1449" i="1"/>
  <c r="BA1449" i="1" s="1"/>
  <c r="AX1449" i="1"/>
  <c r="AW1449" i="1"/>
  <c r="AV1449" i="1"/>
  <c r="AQ1449" i="1"/>
  <c r="AP1449" i="1"/>
  <c r="AR1449" i="1" s="1"/>
  <c r="AJ1449" i="1"/>
  <c r="P1449" i="1"/>
  <c r="M1449" i="1"/>
  <c r="L1449" i="1"/>
  <c r="AZ1448" i="1"/>
  <c r="AY1448" i="1"/>
  <c r="BA1448" i="1" s="1"/>
  <c r="AX1448" i="1"/>
  <c r="AW1448" i="1"/>
  <c r="AV1448" i="1"/>
  <c r="AQ1448" i="1"/>
  <c r="AP1448" i="1"/>
  <c r="AR1448" i="1" s="1"/>
  <c r="AJ1448" i="1"/>
  <c r="P1448" i="1"/>
  <c r="M1448" i="1"/>
  <c r="L1448" i="1"/>
  <c r="AZ1447" i="1"/>
  <c r="AY1447" i="1"/>
  <c r="BA1447" i="1" s="1"/>
  <c r="AX1447" i="1"/>
  <c r="AW1447" i="1"/>
  <c r="AV1447" i="1"/>
  <c r="AQ1447" i="1"/>
  <c r="AP1447" i="1"/>
  <c r="AR1447" i="1" s="1"/>
  <c r="AJ1447" i="1"/>
  <c r="P1447" i="1"/>
  <c r="M1447" i="1"/>
  <c r="L1447" i="1"/>
  <c r="AZ1446" i="1"/>
  <c r="AY1446" i="1"/>
  <c r="BA1446" i="1" s="1"/>
  <c r="AX1446" i="1"/>
  <c r="AW1446" i="1"/>
  <c r="AV1446" i="1"/>
  <c r="AQ1446" i="1"/>
  <c r="AP1446" i="1"/>
  <c r="AR1446" i="1" s="1"/>
  <c r="AJ1446" i="1"/>
  <c r="P1446" i="1"/>
  <c r="M1446" i="1"/>
  <c r="L1446" i="1"/>
  <c r="AZ1445" i="1"/>
  <c r="AY1445" i="1"/>
  <c r="BA1445" i="1" s="1"/>
  <c r="AX1445" i="1"/>
  <c r="AW1445" i="1"/>
  <c r="AV1445" i="1"/>
  <c r="AQ1445" i="1"/>
  <c r="AP1445" i="1"/>
  <c r="AR1445" i="1" s="1"/>
  <c r="AJ1445" i="1"/>
  <c r="P1445" i="1"/>
  <c r="AZ1444" i="1"/>
  <c r="AY1444" i="1"/>
  <c r="BA1444" i="1" s="1"/>
  <c r="AX1444" i="1"/>
  <c r="AW1444" i="1"/>
  <c r="AV1444" i="1"/>
  <c r="AQ1444" i="1"/>
  <c r="AP1444" i="1"/>
  <c r="AR1444" i="1" s="1"/>
  <c r="AJ1444" i="1"/>
  <c r="P1444" i="1"/>
  <c r="M1444" i="1"/>
  <c r="L1444" i="1"/>
  <c r="AZ1443" i="1"/>
  <c r="AY1443" i="1"/>
  <c r="BA1443" i="1" s="1"/>
  <c r="AX1443" i="1"/>
  <c r="AW1443" i="1"/>
  <c r="AV1443" i="1"/>
  <c r="AQ1443" i="1"/>
  <c r="AP1443" i="1"/>
  <c r="AR1443" i="1" s="1"/>
  <c r="AJ1443" i="1"/>
  <c r="P1443" i="1"/>
  <c r="AZ1442" i="1"/>
  <c r="AY1442" i="1"/>
  <c r="BA1442" i="1" s="1"/>
  <c r="AX1442" i="1"/>
  <c r="AW1442" i="1"/>
  <c r="AV1442" i="1"/>
  <c r="AQ1442" i="1"/>
  <c r="AP1442" i="1"/>
  <c r="AR1442" i="1" s="1"/>
  <c r="AJ1442" i="1"/>
  <c r="P1442" i="1"/>
  <c r="M1442" i="1"/>
  <c r="L1442" i="1"/>
  <c r="AZ1441" i="1"/>
  <c r="AY1441" i="1"/>
  <c r="BA1441" i="1" s="1"/>
  <c r="AX1441" i="1"/>
  <c r="AW1441" i="1"/>
  <c r="AV1441" i="1"/>
  <c r="AQ1441" i="1"/>
  <c r="AP1441" i="1"/>
  <c r="AR1441" i="1" s="1"/>
  <c r="AJ1441" i="1"/>
  <c r="P1441" i="1"/>
  <c r="M1441" i="1"/>
  <c r="L1441" i="1"/>
  <c r="AZ1440" i="1"/>
  <c r="AY1440" i="1"/>
  <c r="BA1440" i="1" s="1"/>
  <c r="AX1440" i="1"/>
  <c r="AW1440" i="1"/>
  <c r="AV1440" i="1"/>
  <c r="AQ1440" i="1"/>
  <c r="AP1440" i="1"/>
  <c r="AR1440" i="1" s="1"/>
  <c r="AJ1440" i="1"/>
  <c r="P1440" i="1"/>
  <c r="M1440" i="1"/>
  <c r="L1440" i="1"/>
  <c r="AZ1439" i="1"/>
  <c r="AY1439" i="1"/>
  <c r="BA1439" i="1" s="1"/>
  <c r="AX1439" i="1"/>
  <c r="AW1439" i="1"/>
  <c r="AV1439" i="1"/>
  <c r="AQ1439" i="1"/>
  <c r="AP1439" i="1"/>
  <c r="AR1439" i="1" s="1"/>
  <c r="AJ1439" i="1"/>
  <c r="P1439" i="1"/>
  <c r="M1439" i="1"/>
  <c r="L1439" i="1"/>
  <c r="AZ1438" i="1"/>
  <c r="AY1438" i="1"/>
  <c r="BA1438" i="1" s="1"/>
  <c r="AX1438" i="1"/>
  <c r="AW1438" i="1"/>
  <c r="AV1438" i="1"/>
  <c r="AQ1438" i="1"/>
  <c r="AP1438" i="1"/>
  <c r="AR1438" i="1" s="1"/>
  <c r="AJ1438" i="1"/>
  <c r="P1438" i="1"/>
  <c r="M1438" i="1"/>
  <c r="L1438" i="1"/>
  <c r="AZ1437" i="1"/>
  <c r="AY1437" i="1"/>
  <c r="BA1437" i="1" s="1"/>
  <c r="AX1437" i="1"/>
  <c r="AW1437" i="1"/>
  <c r="AV1437" i="1"/>
  <c r="AQ1437" i="1"/>
  <c r="AP1437" i="1"/>
  <c r="AR1437" i="1" s="1"/>
  <c r="AJ1437" i="1"/>
  <c r="P1437" i="1"/>
  <c r="M1437" i="1"/>
  <c r="L1437" i="1"/>
  <c r="AZ1436" i="1"/>
  <c r="AY1436" i="1"/>
  <c r="BA1436" i="1" s="1"/>
  <c r="AX1436" i="1"/>
  <c r="AW1436" i="1"/>
  <c r="AV1436" i="1"/>
  <c r="AQ1436" i="1"/>
  <c r="AP1436" i="1"/>
  <c r="AR1436" i="1" s="1"/>
  <c r="AJ1436" i="1"/>
  <c r="P1436" i="1"/>
  <c r="AZ1435" i="1"/>
  <c r="AY1435" i="1"/>
  <c r="BA1435" i="1" s="1"/>
  <c r="AX1435" i="1"/>
  <c r="AW1435" i="1"/>
  <c r="AV1435" i="1"/>
  <c r="AQ1435" i="1"/>
  <c r="AP1435" i="1"/>
  <c r="AR1435" i="1" s="1"/>
  <c r="AJ1435" i="1"/>
  <c r="P1435" i="1"/>
  <c r="AZ1434" i="1"/>
  <c r="AY1434" i="1"/>
  <c r="BA1434" i="1" s="1"/>
  <c r="AX1434" i="1"/>
  <c r="AW1434" i="1"/>
  <c r="AV1434" i="1"/>
  <c r="AQ1434" i="1"/>
  <c r="AP1434" i="1"/>
  <c r="AR1434" i="1" s="1"/>
  <c r="AJ1434" i="1"/>
  <c r="P1434" i="1"/>
  <c r="M1434" i="1"/>
  <c r="L1434" i="1"/>
  <c r="AZ1433" i="1"/>
  <c r="AY1433" i="1"/>
  <c r="BA1433" i="1" s="1"/>
  <c r="AX1433" i="1"/>
  <c r="AW1433" i="1"/>
  <c r="AV1433" i="1"/>
  <c r="AQ1433" i="1"/>
  <c r="AP1433" i="1"/>
  <c r="AR1433" i="1" s="1"/>
  <c r="AJ1433" i="1"/>
  <c r="P1433" i="1"/>
  <c r="M1433" i="1"/>
  <c r="L1433" i="1"/>
  <c r="AZ1432" i="1"/>
  <c r="AY1432" i="1"/>
  <c r="BA1432" i="1" s="1"/>
  <c r="AX1432" i="1"/>
  <c r="AW1432" i="1"/>
  <c r="AV1432" i="1"/>
  <c r="AQ1432" i="1"/>
  <c r="AP1432" i="1"/>
  <c r="AR1432" i="1" s="1"/>
  <c r="AJ1432" i="1"/>
  <c r="P1432" i="1"/>
  <c r="M1432" i="1"/>
  <c r="L1432" i="1"/>
  <c r="AZ1431" i="1"/>
  <c r="AY1431" i="1"/>
  <c r="BA1431" i="1" s="1"/>
  <c r="AX1431" i="1"/>
  <c r="AW1431" i="1"/>
  <c r="AV1431" i="1"/>
  <c r="AQ1431" i="1"/>
  <c r="AP1431" i="1"/>
  <c r="AR1431" i="1" s="1"/>
  <c r="AJ1431" i="1"/>
  <c r="P1431" i="1"/>
  <c r="AZ1430" i="1"/>
  <c r="AY1430" i="1"/>
  <c r="BA1430" i="1" s="1"/>
  <c r="AX1430" i="1"/>
  <c r="AW1430" i="1"/>
  <c r="AV1430" i="1"/>
  <c r="AQ1430" i="1"/>
  <c r="AP1430" i="1"/>
  <c r="AR1430" i="1" s="1"/>
  <c r="AJ1430" i="1"/>
  <c r="P1430" i="1"/>
  <c r="M1430" i="1"/>
  <c r="L1430" i="1"/>
  <c r="AZ1429" i="1"/>
  <c r="AY1429" i="1"/>
  <c r="BA1429" i="1" s="1"/>
  <c r="AX1429" i="1"/>
  <c r="AW1429" i="1"/>
  <c r="AV1429" i="1"/>
  <c r="AQ1429" i="1"/>
  <c r="AP1429" i="1"/>
  <c r="AR1429" i="1" s="1"/>
  <c r="AJ1429" i="1"/>
  <c r="P1429" i="1"/>
  <c r="AZ1428" i="1"/>
  <c r="AY1428" i="1"/>
  <c r="BA1428" i="1" s="1"/>
  <c r="AX1428" i="1"/>
  <c r="AW1428" i="1"/>
  <c r="AV1428" i="1"/>
  <c r="AQ1428" i="1"/>
  <c r="AP1428" i="1"/>
  <c r="AR1428" i="1" s="1"/>
  <c r="AJ1428" i="1"/>
  <c r="P1428" i="1"/>
  <c r="M1428" i="1"/>
  <c r="L1428" i="1"/>
  <c r="AZ1427" i="1"/>
  <c r="AY1427" i="1"/>
  <c r="BA1427" i="1" s="1"/>
  <c r="AX1427" i="1"/>
  <c r="AW1427" i="1"/>
  <c r="AV1427" i="1"/>
  <c r="AQ1427" i="1"/>
  <c r="AP1427" i="1"/>
  <c r="AR1427" i="1" s="1"/>
  <c r="AJ1427" i="1"/>
  <c r="P1427" i="1"/>
  <c r="AZ1426" i="1"/>
  <c r="AY1426" i="1"/>
  <c r="BA1426" i="1" s="1"/>
  <c r="AX1426" i="1"/>
  <c r="AW1426" i="1"/>
  <c r="AV1426" i="1"/>
  <c r="AQ1426" i="1"/>
  <c r="AP1426" i="1"/>
  <c r="AR1426" i="1" s="1"/>
  <c r="AJ1426" i="1"/>
  <c r="P1426" i="1"/>
  <c r="M1426" i="1"/>
  <c r="L1426" i="1"/>
  <c r="AZ1425" i="1"/>
  <c r="AY1425" i="1"/>
  <c r="BA1425" i="1" s="1"/>
  <c r="AX1425" i="1"/>
  <c r="AW1425" i="1"/>
  <c r="AV1425" i="1"/>
  <c r="AQ1425" i="1"/>
  <c r="AP1425" i="1"/>
  <c r="AR1425" i="1" s="1"/>
  <c r="AJ1425" i="1"/>
  <c r="P1425" i="1"/>
  <c r="M1425" i="1"/>
  <c r="L1425" i="1"/>
  <c r="AZ1424" i="1"/>
  <c r="AY1424" i="1"/>
  <c r="BA1424" i="1" s="1"/>
  <c r="AX1424" i="1"/>
  <c r="AW1424" i="1"/>
  <c r="AV1424" i="1"/>
  <c r="AQ1424" i="1"/>
  <c r="AP1424" i="1"/>
  <c r="AR1424" i="1" s="1"/>
  <c r="AJ1424" i="1"/>
  <c r="P1424" i="1"/>
  <c r="M1424" i="1"/>
  <c r="L1424" i="1"/>
  <c r="AZ1423" i="1"/>
  <c r="AY1423" i="1"/>
  <c r="BA1423" i="1" s="1"/>
  <c r="AX1423" i="1"/>
  <c r="AW1423" i="1"/>
  <c r="AV1423" i="1"/>
  <c r="AQ1423" i="1"/>
  <c r="AP1423" i="1"/>
  <c r="AR1423" i="1" s="1"/>
  <c r="AJ1423" i="1"/>
  <c r="P1423" i="1"/>
  <c r="M1423" i="1"/>
  <c r="L1423" i="1"/>
  <c r="AZ1422" i="1"/>
  <c r="AY1422" i="1"/>
  <c r="BA1422" i="1" s="1"/>
  <c r="AX1422" i="1"/>
  <c r="AW1422" i="1"/>
  <c r="AV1422" i="1"/>
  <c r="AQ1422" i="1"/>
  <c r="AP1422" i="1"/>
  <c r="AR1422" i="1" s="1"/>
  <c r="AJ1422" i="1"/>
  <c r="P1422" i="1"/>
  <c r="M1422" i="1"/>
  <c r="L1422" i="1"/>
  <c r="AZ1421" i="1"/>
  <c r="AY1421" i="1"/>
  <c r="BA1421" i="1" s="1"/>
  <c r="AX1421" i="1"/>
  <c r="AW1421" i="1"/>
  <c r="AV1421" i="1"/>
  <c r="AQ1421" i="1"/>
  <c r="AP1421" i="1"/>
  <c r="AR1421" i="1" s="1"/>
  <c r="AJ1421" i="1"/>
  <c r="P1421" i="1"/>
  <c r="M1421" i="1"/>
  <c r="L1421" i="1"/>
  <c r="AZ1420" i="1"/>
  <c r="AY1420" i="1"/>
  <c r="BA1420" i="1" s="1"/>
  <c r="AX1420" i="1"/>
  <c r="AW1420" i="1"/>
  <c r="AV1420" i="1"/>
  <c r="AQ1420" i="1"/>
  <c r="AP1420" i="1"/>
  <c r="AR1420" i="1" s="1"/>
  <c r="AJ1420" i="1"/>
  <c r="P1420" i="1"/>
  <c r="M1420" i="1"/>
  <c r="L1420" i="1"/>
  <c r="AZ1419" i="1"/>
  <c r="AY1419" i="1"/>
  <c r="BA1419" i="1" s="1"/>
  <c r="AX1419" i="1"/>
  <c r="AW1419" i="1"/>
  <c r="AV1419" i="1"/>
  <c r="AQ1419" i="1"/>
  <c r="AP1419" i="1"/>
  <c r="AR1419" i="1" s="1"/>
  <c r="AJ1419" i="1"/>
  <c r="P1419" i="1"/>
  <c r="M1419" i="1"/>
  <c r="L1419" i="1"/>
  <c r="AZ1418" i="1"/>
  <c r="AY1418" i="1"/>
  <c r="BA1418" i="1" s="1"/>
  <c r="AX1418" i="1"/>
  <c r="AW1418" i="1"/>
  <c r="AV1418" i="1"/>
  <c r="AQ1418" i="1"/>
  <c r="AP1418" i="1"/>
  <c r="AR1418" i="1" s="1"/>
  <c r="AJ1418" i="1"/>
  <c r="P1418" i="1"/>
  <c r="M1418" i="1"/>
  <c r="L1418" i="1"/>
  <c r="AZ1417" i="1"/>
  <c r="AY1417" i="1"/>
  <c r="BA1417" i="1" s="1"/>
  <c r="AX1417" i="1"/>
  <c r="AW1417" i="1"/>
  <c r="AV1417" i="1"/>
  <c r="AQ1417" i="1"/>
  <c r="AP1417" i="1"/>
  <c r="AR1417" i="1" s="1"/>
  <c r="AJ1417" i="1"/>
  <c r="P1417" i="1"/>
  <c r="M1417" i="1"/>
  <c r="L1417" i="1"/>
  <c r="AZ1416" i="1"/>
  <c r="AY1416" i="1"/>
  <c r="BA1416" i="1" s="1"/>
  <c r="AX1416" i="1"/>
  <c r="AW1416" i="1"/>
  <c r="AV1416" i="1"/>
  <c r="AQ1416" i="1"/>
  <c r="AP1416" i="1"/>
  <c r="AR1416" i="1" s="1"/>
  <c r="AJ1416" i="1"/>
  <c r="P1416" i="1"/>
  <c r="M1416" i="1"/>
  <c r="L1416" i="1"/>
  <c r="BA1415" i="1"/>
  <c r="AZ1415" i="1"/>
  <c r="AY1415" i="1"/>
  <c r="AX1415" i="1"/>
  <c r="AW1415" i="1"/>
  <c r="AV1415" i="1"/>
  <c r="AQ1415" i="1"/>
  <c r="AP1415" i="1"/>
  <c r="AR1415" i="1" s="1"/>
  <c r="AJ1415" i="1"/>
  <c r="P1415" i="1"/>
  <c r="AZ1414" i="1"/>
  <c r="AY1414" i="1"/>
  <c r="BA1414" i="1" s="1"/>
  <c r="AX1414" i="1"/>
  <c r="AW1414" i="1"/>
  <c r="AV1414" i="1"/>
  <c r="AQ1414" i="1"/>
  <c r="AP1414" i="1"/>
  <c r="AR1414" i="1" s="1"/>
  <c r="AJ1414" i="1"/>
  <c r="P1414" i="1"/>
  <c r="M1414" i="1"/>
  <c r="L1414" i="1"/>
  <c r="AZ1413" i="1"/>
  <c r="AY1413" i="1"/>
  <c r="BA1413" i="1" s="1"/>
  <c r="AX1413" i="1"/>
  <c r="AW1413" i="1"/>
  <c r="AV1413" i="1"/>
  <c r="AQ1413" i="1"/>
  <c r="AP1413" i="1"/>
  <c r="AR1413" i="1" s="1"/>
  <c r="AJ1413" i="1"/>
  <c r="P1413" i="1"/>
  <c r="M1413" i="1"/>
  <c r="L1413" i="1"/>
  <c r="AZ1412" i="1"/>
  <c r="AY1412" i="1"/>
  <c r="BA1412" i="1" s="1"/>
  <c r="AX1412" i="1"/>
  <c r="AW1412" i="1"/>
  <c r="AV1412" i="1"/>
  <c r="AQ1412" i="1"/>
  <c r="AP1412" i="1"/>
  <c r="AR1412" i="1" s="1"/>
  <c r="AJ1412" i="1"/>
  <c r="P1412" i="1"/>
  <c r="M1412" i="1"/>
  <c r="L1412" i="1"/>
  <c r="AZ1411" i="1"/>
  <c r="AY1411" i="1"/>
  <c r="BA1411" i="1" s="1"/>
  <c r="AX1411" i="1"/>
  <c r="AW1411" i="1"/>
  <c r="AV1411" i="1"/>
  <c r="AQ1411" i="1"/>
  <c r="AP1411" i="1"/>
  <c r="AR1411" i="1" s="1"/>
  <c r="AJ1411" i="1"/>
  <c r="P1411" i="1"/>
  <c r="M1411" i="1"/>
  <c r="L1411" i="1"/>
  <c r="AZ1410" i="1"/>
  <c r="AY1410" i="1"/>
  <c r="BA1410" i="1" s="1"/>
  <c r="AX1410" i="1"/>
  <c r="AW1410" i="1"/>
  <c r="AV1410" i="1"/>
  <c r="AQ1410" i="1"/>
  <c r="AP1410" i="1"/>
  <c r="AR1410" i="1" s="1"/>
  <c r="AJ1410" i="1"/>
  <c r="P1410" i="1"/>
  <c r="M1410" i="1"/>
  <c r="L1410" i="1"/>
  <c r="AZ1409" i="1"/>
  <c r="AY1409" i="1"/>
  <c r="BA1409" i="1" s="1"/>
  <c r="AX1409" i="1"/>
  <c r="AW1409" i="1"/>
  <c r="AV1409" i="1"/>
  <c r="AQ1409" i="1"/>
  <c r="AP1409" i="1"/>
  <c r="AR1409" i="1" s="1"/>
  <c r="AJ1409" i="1"/>
  <c r="P1409" i="1"/>
  <c r="M1409" i="1"/>
  <c r="L1409" i="1"/>
  <c r="AZ1408" i="1"/>
  <c r="AY1408" i="1"/>
  <c r="BA1408" i="1" s="1"/>
  <c r="AX1408" i="1"/>
  <c r="AW1408" i="1"/>
  <c r="AV1408" i="1"/>
  <c r="AQ1408" i="1"/>
  <c r="AP1408" i="1"/>
  <c r="AR1408" i="1" s="1"/>
  <c r="AJ1408" i="1"/>
  <c r="P1408" i="1"/>
  <c r="M1408" i="1"/>
  <c r="L1408" i="1"/>
  <c r="AZ1407" i="1"/>
  <c r="AY1407" i="1"/>
  <c r="BA1407" i="1" s="1"/>
  <c r="AX1407" i="1"/>
  <c r="AW1407" i="1"/>
  <c r="AV1407" i="1"/>
  <c r="AQ1407" i="1"/>
  <c r="AP1407" i="1"/>
  <c r="AR1407" i="1" s="1"/>
  <c r="AJ1407" i="1"/>
  <c r="P1407" i="1"/>
  <c r="M1407" i="1"/>
  <c r="L1407" i="1"/>
  <c r="AZ1406" i="1"/>
  <c r="AY1406" i="1"/>
  <c r="BA1406" i="1" s="1"/>
  <c r="AX1406" i="1"/>
  <c r="AW1406" i="1"/>
  <c r="AV1406" i="1"/>
  <c r="AQ1406" i="1"/>
  <c r="AP1406" i="1"/>
  <c r="AR1406" i="1" s="1"/>
  <c r="AJ1406" i="1"/>
  <c r="P1406" i="1"/>
  <c r="M1406" i="1"/>
  <c r="L1406" i="1"/>
  <c r="AZ1405" i="1"/>
  <c r="AY1405" i="1"/>
  <c r="BA1405" i="1" s="1"/>
  <c r="AX1405" i="1"/>
  <c r="AW1405" i="1"/>
  <c r="AV1405" i="1"/>
  <c r="AQ1405" i="1"/>
  <c r="AP1405" i="1"/>
  <c r="AR1405" i="1" s="1"/>
  <c r="AJ1405" i="1"/>
  <c r="P1405" i="1"/>
  <c r="M1405" i="1"/>
  <c r="L1405" i="1"/>
  <c r="AZ1404" i="1"/>
  <c r="AY1404" i="1"/>
  <c r="BA1404" i="1" s="1"/>
  <c r="AX1404" i="1"/>
  <c r="AW1404" i="1"/>
  <c r="AV1404" i="1"/>
  <c r="AQ1404" i="1"/>
  <c r="AP1404" i="1"/>
  <c r="AR1404" i="1" s="1"/>
  <c r="AJ1404" i="1"/>
  <c r="P1404" i="1"/>
  <c r="M1404" i="1"/>
  <c r="L1404" i="1"/>
  <c r="AZ1403" i="1"/>
  <c r="AY1403" i="1"/>
  <c r="BA1403" i="1" s="1"/>
  <c r="AX1403" i="1"/>
  <c r="AW1403" i="1"/>
  <c r="AV1403" i="1"/>
  <c r="AQ1403" i="1"/>
  <c r="AP1403" i="1"/>
  <c r="AR1403" i="1" s="1"/>
  <c r="AJ1403" i="1"/>
  <c r="P1403" i="1"/>
  <c r="AZ1402" i="1"/>
  <c r="AY1402" i="1"/>
  <c r="BA1402" i="1" s="1"/>
  <c r="AX1402" i="1"/>
  <c r="AW1402" i="1"/>
  <c r="AV1402" i="1"/>
  <c r="AQ1402" i="1"/>
  <c r="AP1402" i="1"/>
  <c r="AR1402" i="1" s="1"/>
  <c r="AJ1402" i="1"/>
  <c r="P1402" i="1"/>
  <c r="M1402" i="1"/>
  <c r="L1402" i="1"/>
  <c r="AZ1401" i="1"/>
  <c r="AY1401" i="1"/>
  <c r="BA1401" i="1" s="1"/>
  <c r="AX1401" i="1"/>
  <c r="AW1401" i="1"/>
  <c r="AV1401" i="1"/>
  <c r="AQ1401" i="1"/>
  <c r="AP1401" i="1"/>
  <c r="AR1401" i="1" s="1"/>
  <c r="AJ1401" i="1"/>
  <c r="P1401" i="1"/>
  <c r="M1401" i="1"/>
  <c r="L1401" i="1"/>
  <c r="AZ1400" i="1"/>
  <c r="AY1400" i="1"/>
  <c r="BA1400" i="1" s="1"/>
  <c r="AX1400" i="1"/>
  <c r="AW1400" i="1"/>
  <c r="AV1400" i="1"/>
  <c r="AQ1400" i="1"/>
  <c r="AP1400" i="1"/>
  <c r="AR1400" i="1" s="1"/>
  <c r="AJ1400" i="1"/>
  <c r="P1400" i="1"/>
  <c r="M1400" i="1"/>
  <c r="L1400" i="1"/>
  <c r="AZ1399" i="1"/>
  <c r="AY1399" i="1"/>
  <c r="BA1399" i="1" s="1"/>
  <c r="AX1399" i="1"/>
  <c r="AW1399" i="1"/>
  <c r="AV1399" i="1"/>
  <c r="AQ1399" i="1"/>
  <c r="AP1399" i="1"/>
  <c r="AR1399" i="1" s="1"/>
  <c r="AJ1399" i="1"/>
  <c r="P1399" i="1"/>
  <c r="AZ1398" i="1"/>
  <c r="AY1398" i="1"/>
  <c r="BA1398" i="1" s="1"/>
  <c r="AX1398" i="1"/>
  <c r="AW1398" i="1"/>
  <c r="AV1398" i="1"/>
  <c r="AQ1398" i="1"/>
  <c r="AP1398" i="1"/>
  <c r="AR1398" i="1" s="1"/>
  <c r="AJ1398" i="1"/>
  <c r="P1398" i="1"/>
  <c r="M1398" i="1"/>
  <c r="L1398" i="1"/>
  <c r="AZ1397" i="1"/>
  <c r="AY1397" i="1"/>
  <c r="BA1397" i="1" s="1"/>
  <c r="AX1397" i="1"/>
  <c r="AW1397" i="1"/>
  <c r="AV1397" i="1"/>
  <c r="AQ1397" i="1"/>
  <c r="AP1397" i="1"/>
  <c r="AR1397" i="1" s="1"/>
  <c r="AJ1397" i="1"/>
  <c r="P1397" i="1"/>
  <c r="M1397" i="1"/>
  <c r="L1397" i="1"/>
  <c r="AZ1396" i="1"/>
  <c r="AY1396" i="1"/>
  <c r="BA1396" i="1" s="1"/>
  <c r="AX1396" i="1"/>
  <c r="AW1396" i="1"/>
  <c r="AV1396" i="1"/>
  <c r="AQ1396" i="1"/>
  <c r="AP1396" i="1"/>
  <c r="AR1396" i="1" s="1"/>
  <c r="AJ1396" i="1"/>
  <c r="P1396" i="1"/>
  <c r="M1396" i="1"/>
  <c r="L1396" i="1"/>
  <c r="AZ1395" i="1"/>
  <c r="AY1395" i="1"/>
  <c r="BA1395" i="1" s="1"/>
  <c r="AX1395" i="1"/>
  <c r="AW1395" i="1"/>
  <c r="AV1395" i="1"/>
  <c r="AQ1395" i="1"/>
  <c r="AP1395" i="1"/>
  <c r="AR1395" i="1" s="1"/>
  <c r="AJ1395" i="1"/>
  <c r="P1395" i="1"/>
  <c r="M1395" i="1"/>
  <c r="L1395" i="1"/>
  <c r="AZ1394" i="1"/>
  <c r="AY1394" i="1"/>
  <c r="BA1394" i="1" s="1"/>
  <c r="AX1394" i="1"/>
  <c r="AW1394" i="1"/>
  <c r="AV1394" i="1"/>
  <c r="AQ1394" i="1"/>
  <c r="AP1394" i="1"/>
  <c r="AR1394" i="1" s="1"/>
  <c r="AJ1394" i="1"/>
  <c r="P1394" i="1"/>
  <c r="M1394" i="1"/>
  <c r="L1394" i="1"/>
  <c r="AZ1393" i="1"/>
  <c r="AY1393" i="1"/>
  <c r="BA1393" i="1" s="1"/>
  <c r="AX1393" i="1"/>
  <c r="AW1393" i="1"/>
  <c r="AV1393" i="1"/>
  <c r="AQ1393" i="1"/>
  <c r="AP1393" i="1"/>
  <c r="AR1393" i="1" s="1"/>
  <c r="AJ1393" i="1"/>
  <c r="P1393" i="1"/>
  <c r="M1393" i="1"/>
  <c r="L1393" i="1"/>
  <c r="AZ1392" i="1"/>
  <c r="AY1392" i="1"/>
  <c r="BA1392" i="1" s="1"/>
  <c r="AX1392" i="1"/>
  <c r="AW1392" i="1"/>
  <c r="AV1392" i="1"/>
  <c r="AQ1392" i="1"/>
  <c r="AP1392" i="1"/>
  <c r="AR1392" i="1" s="1"/>
  <c r="AJ1392" i="1"/>
  <c r="P1392" i="1"/>
  <c r="AZ1391" i="1"/>
  <c r="AY1391" i="1"/>
  <c r="BA1391" i="1" s="1"/>
  <c r="AX1391" i="1"/>
  <c r="AW1391" i="1"/>
  <c r="AV1391" i="1"/>
  <c r="AQ1391" i="1"/>
  <c r="AP1391" i="1"/>
  <c r="AR1391" i="1" s="1"/>
  <c r="AJ1391" i="1"/>
  <c r="P1391" i="1"/>
  <c r="AZ1390" i="1"/>
  <c r="AY1390" i="1"/>
  <c r="BA1390" i="1" s="1"/>
  <c r="AX1390" i="1"/>
  <c r="AW1390" i="1"/>
  <c r="AV1390" i="1"/>
  <c r="AQ1390" i="1"/>
  <c r="AP1390" i="1"/>
  <c r="AR1390" i="1" s="1"/>
  <c r="AJ1390" i="1"/>
  <c r="P1390" i="1"/>
  <c r="M1390" i="1"/>
  <c r="L1390" i="1"/>
  <c r="AZ1389" i="1"/>
  <c r="AY1389" i="1"/>
  <c r="BA1389" i="1" s="1"/>
  <c r="AX1389" i="1"/>
  <c r="AW1389" i="1"/>
  <c r="AV1389" i="1"/>
  <c r="AQ1389" i="1"/>
  <c r="AP1389" i="1"/>
  <c r="AR1389" i="1" s="1"/>
  <c r="AJ1389" i="1"/>
  <c r="P1389" i="1"/>
  <c r="M1389" i="1"/>
  <c r="L1389" i="1"/>
  <c r="AZ1388" i="1"/>
  <c r="AY1388" i="1"/>
  <c r="BA1388" i="1" s="1"/>
  <c r="AX1388" i="1"/>
  <c r="AW1388" i="1"/>
  <c r="AV1388" i="1"/>
  <c r="AQ1388" i="1"/>
  <c r="AP1388" i="1"/>
  <c r="AR1388" i="1" s="1"/>
  <c r="AJ1388" i="1"/>
  <c r="P1388" i="1"/>
  <c r="AZ1387" i="1"/>
  <c r="AY1387" i="1"/>
  <c r="BA1387" i="1" s="1"/>
  <c r="AX1387" i="1"/>
  <c r="AW1387" i="1"/>
  <c r="AV1387" i="1"/>
  <c r="AQ1387" i="1"/>
  <c r="AP1387" i="1"/>
  <c r="AR1387" i="1" s="1"/>
  <c r="AJ1387" i="1"/>
  <c r="P1387" i="1"/>
  <c r="M1387" i="1"/>
  <c r="L1387" i="1"/>
  <c r="AZ1386" i="1"/>
  <c r="AY1386" i="1"/>
  <c r="BA1386" i="1" s="1"/>
  <c r="AX1386" i="1"/>
  <c r="AW1386" i="1"/>
  <c r="AV1386" i="1"/>
  <c r="AQ1386" i="1"/>
  <c r="AP1386" i="1"/>
  <c r="AR1386" i="1" s="1"/>
  <c r="AJ1386" i="1"/>
  <c r="P1386" i="1"/>
  <c r="M1386" i="1"/>
  <c r="L1386" i="1"/>
  <c r="AZ1385" i="1"/>
  <c r="AY1385" i="1"/>
  <c r="BA1385" i="1" s="1"/>
  <c r="AX1385" i="1"/>
  <c r="AW1385" i="1"/>
  <c r="AV1385" i="1"/>
  <c r="AQ1385" i="1"/>
  <c r="AP1385" i="1"/>
  <c r="AR1385" i="1" s="1"/>
  <c r="AJ1385" i="1"/>
  <c r="P1385" i="1"/>
  <c r="AZ1384" i="1"/>
  <c r="AY1384" i="1"/>
  <c r="BA1384" i="1" s="1"/>
  <c r="AX1384" i="1"/>
  <c r="AW1384" i="1"/>
  <c r="AV1384" i="1"/>
  <c r="AQ1384" i="1"/>
  <c r="AP1384" i="1"/>
  <c r="AR1384" i="1" s="1"/>
  <c r="AJ1384" i="1"/>
  <c r="P1384" i="1"/>
  <c r="M1384" i="1"/>
  <c r="L1384" i="1"/>
  <c r="AZ1383" i="1"/>
  <c r="AY1383" i="1"/>
  <c r="BA1383" i="1" s="1"/>
  <c r="AX1383" i="1"/>
  <c r="AW1383" i="1"/>
  <c r="AV1383" i="1"/>
  <c r="AQ1383" i="1"/>
  <c r="AP1383" i="1"/>
  <c r="AR1383" i="1" s="1"/>
  <c r="AJ1383" i="1"/>
  <c r="P1383" i="1"/>
  <c r="M1383" i="1"/>
  <c r="L1383" i="1"/>
  <c r="AZ1382" i="1"/>
  <c r="AY1382" i="1"/>
  <c r="BA1382" i="1" s="1"/>
  <c r="AX1382" i="1"/>
  <c r="AW1382" i="1"/>
  <c r="AV1382" i="1"/>
  <c r="AQ1382" i="1"/>
  <c r="AP1382" i="1"/>
  <c r="AR1382" i="1" s="1"/>
  <c r="AJ1382" i="1"/>
  <c r="P1382" i="1"/>
  <c r="AZ1381" i="1"/>
  <c r="AY1381" i="1"/>
  <c r="BA1381" i="1" s="1"/>
  <c r="AX1381" i="1"/>
  <c r="AW1381" i="1"/>
  <c r="AV1381" i="1"/>
  <c r="AQ1381" i="1"/>
  <c r="AP1381" i="1"/>
  <c r="AR1381" i="1" s="1"/>
  <c r="AJ1381" i="1"/>
  <c r="P1381" i="1"/>
  <c r="M1381" i="1"/>
  <c r="L1381" i="1"/>
  <c r="AZ1380" i="1"/>
  <c r="AY1380" i="1"/>
  <c r="BA1380" i="1" s="1"/>
  <c r="AX1380" i="1"/>
  <c r="AW1380" i="1"/>
  <c r="AV1380" i="1"/>
  <c r="AQ1380" i="1"/>
  <c r="AP1380" i="1"/>
  <c r="AR1380" i="1" s="1"/>
  <c r="AJ1380" i="1"/>
  <c r="P1380" i="1"/>
  <c r="AZ1379" i="1"/>
  <c r="AY1379" i="1"/>
  <c r="BA1379" i="1" s="1"/>
  <c r="AX1379" i="1"/>
  <c r="AW1379" i="1"/>
  <c r="AV1379" i="1"/>
  <c r="AQ1379" i="1"/>
  <c r="AP1379" i="1"/>
  <c r="AR1379" i="1" s="1"/>
  <c r="AJ1379" i="1"/>
  <c r="P1379" i="1"/>
  <c r="M1379" i="1"/>
  <c r="L1379" i="1"/>
  <c r="AZ1378" i="1"/>
  <c r="AY1378" i="1"/>
  <c r="BA1378" i="1" s="1"/>
  <c r="AX1378" i="1"/>
  <c r="AW1378" i="1"/>
  <c r="AV1378" i="1"/>
  <c r="AQ1378" i="1"/>
  <c r="AP1378" i="1"/>
  <c r="AR1378" i="1" s="1"/>
  <c r="AJ1378" i="1"/>
  <c r="P1378" i="1"/>
  <c r="M1378" i="1"/>
  <c r="L1378" i="1"/>
  <c r="AZ1377" i="1"/>
  <c r="AY1377" i="1"/>
  <c r="BA1377" i="1" s="1"/>
  <c r="AX1377" i="1"/>
  <c r="AW1377" i="1"/>
  <c r="AV1377" i="1"/>
  <c r="AQ1377" i="1"/>
  <c r="AP1377" i="1"/>
  <c r="AR1377" i="1" s="1"/>
  <c r="AJ1377" i="1"/>
  <c r="P1377" i="1"/>
  <c r="M1377" i="1"/>
  <c r="L1377" i="1"/>
  <c r="AZ1376" i="1"/>
  <c r="AY1376" i="1"/>
  <c r="BA1376" i="1" s="1"/>
  <c r="AX1376" i="1"/>
  <c r="AW1376" i="1"/>
  <c r="AV1376" i="1"/>
  <c r="AQ1376" i="1"/>
  <c r="AP1376" i="1"/>
  <c r="AR1376" i="1" s="1"/>
  <c r="AJ1376" i="1"/>
  <c r="P1376" i="1"/>
  <c r="M1376" i="1"/>
  <c r="L1376" i="1"/>
  <c r="AZ1375" i="1"/>
  <c r="AY1375" i="1"/>
  <c r="BA1375" i="1" s="1"/>
  <c r="AX1375" i="1"/>
  <c r="AW1375" i="1"/>
  <c r="AV1375" i="1"/>
  <c r="AQ1375" i="1"/>
  <c r="AP1375" i="1"/>
  <c r="AR1375" i="1" s="1"/>
  <c r="AJ1375" i="1"/>
  <c r="P1375" i="1"/>
  <c r="M1375" i="1"/>
  <c r="L1375" i="1"/>
  <c r="AZ1374" i="1"/>
  <c r="AY1374" i="1"/>
  <c r="BA1374" i="1" s="1"/>
  <c r="AX1374" i="1"/>
  <c r="AW1374" i="1"/>
  <c r="AV1374" i="1"/>
  <c r="AQ1374" i="1"/>
  <c r="AP1374" i="1"/>
  <c r="AR1374" i="1" s="1"/>
  <c r="AJ1374" i="1"/>
  <c r="P1374" i="1"/>
  <c r="M1374" i="1"/>
  <c r="L1374" i="1"/>
  <c r="AZ1373" i="1"/>
  <c r="AY1373" i="1"/>
  <c r="BA1373" i="1" s="1"/>
  <c r="AX1373" i="1"/>
  <c r="AW1373" i="1"/>
  <c r="AV1373" i="1"/>
  <c r="AQ1373" i="1"/>
  <c r="AP1373" i="1"/>
  <c r="AR1373" i="1" s="1"/>
  <c r="AJ1373" i="1"/>
  <c r="P1373" i="1"/>
  <c r="M1373" i="1"/>
  <c r="L1373" i="1"/>
  <c r="AZ1372" i="1"/>
  <c r="AY1372" i="1"/>
  <c r="BA1372" i="1" s="1"/>
  <c r="AX1372" i="1"/>
  <c r="AW1372" i="1"/>
  <c r="AV1372" i="1"/>
  <c r="AQ1372" i="1"/>
  <c r="AP1372" i="1"/>
  <c r="AR1372" i="1" s="1"/>
  <c r="AJ1372" i="1"/>
  <c r="P1372" i="1"/>
  <c r="M1372" i="1"/>
  <c r="L1372" i="1"/>
  <c r="AZ1371" i="1"/>
  <c r="AY1371" i="1"/>
  <c r="BA1371" i="1" s="1"/>
  <c r="AX1371" i="1"/>
  <c r="AW1371" i="1"/>
  <c r="AV1371" i="1"/>
  <c r="AQ1371" i="1"/>
  <c r="AP1371" i="1"/>
  <c r="AR1371" i="1" s="1"/>
  <c r="AJ1371" i="1"/>
  <c r="P1371" i="1"/>
  <c r="M1371" i="1"/>
  <c r="L1371" i="1"/>
  <c r="AZ1370" i="1"/>
  <c r="AY1370" i="1"/>
  <c r="BA1370" i="1" s="1"/>
  <c r="AX1370" i="1"/>
  <c r="AW1370" i="1"/>
  <c r="AV1370" i="1"/>
  <c r="AQ1370" i="1"/>
  <c r="AP1370" i="1"/>
  <c r="AR1370" i="1" s="1"/>
  <c r="AJ1370" i="1"/>
  <c r="P1370" i="1"/>
  <c r="M1370" i="1"/>
  <c r="L1370" i="1"/>
  <c r="AZ1369" i="1"/>
  <c r="AY1369" i="1"/>
  <c r="BA1369" i="1" s="1"/>
  <c r="AX1369" i="1"/>
  <c r="AW1369" i="1"/>
  <c r="AV1369" i="1"/>
  <c r="AQ1369" i="1"/>
  <c r="AP1369" i="1"/>
  <c r="AR1369" i="1" s="1"/>
  <c r="AJ1369" i="1"/>
  <c r="P1369" i="1"/>
  <c r="M1369" i="1"/>
  <c r="L1369" i="1"/>
  <c r="AZ1368" i="1"/>
  <c r="AY1368" i="1"/>
  <c r="BA1368" i="1" s="1"/>
  <c r="AX1368" i="1"/>
  <c r="AW1368" i="1"/>
  <c r="AV1368" i="1"/>
  <c r="AQ1368" i="1"/>
  <c r="AP1368" i="1"/>
  <c r="AR1368" i="1" s="1"/>
  <c r="AJ1368" i="1"/>
  <c r="P1368" i="1"/>
  <c r="M1368" i="1"/>
  <c r="L1368" i="1"/>
  <c r="AZ1367" i="1"/>
  <c r="AY1367" i="1"/>
  <c r="BA1367" i="1" s="1"/>
  <c r="AX1367" i="1"/>
  <c r="AW1367" i="1"/>
  <c r="AV1367" i="1"/>
  <c r="AQ1367" i="1"/>
  <c r="AP1367" i="1"/>
  <c r="AR1367" i="1" s="1"/>
  <c r="AJ1367" i="1"/>
  <c r="P1367" i="1"/>
  <c r="M1367" i="1"/>
  <c r="L1367" i="1"/>
  <c r="AZ1366" i="1"/>
  <c r="AY1366" i="1"/>
  <c r="BA1366" i="1" s="1"/>
  <c r="AX1366" i="1"/>
  <c r="AW1366" i="1"/>
  <c r="AV1366" i="1"/>
  <c r="AQ1366" i="1"/>
  <c r="AP1366" i="1"/>
  <c r="AR1366" i="1" s="1"/>
  <c r="AJ1366" i="1"/>
  <c r="P1366" i="1"/>
  <c r="M1366" i="1"/>
  <c r="L1366" i="1"/>
  <c r="AZ1365" i="1"/>
  <c r="AY1365" i="1"/>
  <c r="BA1365" i="1" s="1"/>
  <c r="AX1365" i="1"/>
  <c r="AW1365" i="1"/>
  <c r="AV1365" i="1"/>
  <c r="AQ1365" i="1"/>
  <c r="AP1365" i="1"/>
  <c r="AR1365" i="1" s="1"/>
  <c r="AJ1365" i="1"/>
  <c r="P1365" i="1"/>
  <c r="M1365" i="1"/>
  <c r="L1365" i="1"/>
  <c r="AZ1364" i="1"/>
  <c r="AY1364" i="1"/>
  <c r="BA1364" i="1" s="1"/>
  <c r="AX1364" i="1"/>
  <c r="AW1364" i="1"/>
  <c r="AV1364" i="1"/>
  <c r="AQ1364" i="1"/>
  <c r="AP1364" i="1"/>
  <c r="AR1364" i="1" s="1"/>
  <c r="AJ1364" i="1"/>
  <c r="P1364" i="1"/>
  <c r="M1364" i="1"/>
  <c r="L1364" i="1"/>
  <c r="AZ1363" i="1"/>
  <c r="AY1363" i="1"/>
  <c r="BA1363" i="1" s="1"/>
  <c r="AX1363" i="1"/>
  <c r="AW1363" i="1"/>
  <c r="AV1363" i="1"/>
  <c r="AQ1363" i="1"/>
  <c r="AP1363" i="1"/>
  <c r="AR1363" i="1" s="1"/>
  <c r="AJ1363" i="1"/>
  <c r="P1363" i="1"/>
  <c r="M1363" i="1"/>
  <c r="L1363" i="1"/>
  <c r="AZ1362" i="1"/>
  <c r="AY1362" i="1"/>
  <c r="BA1362" i="1" s="1"/>
  <c r="AX1362" i="1"/>
  <c r="AW1362" i="1"/>
  <c r="AV1362" i="1"/>
  <c r="AQ1362" i="1"/>
  <c r="AP1362" i="1"/>
  <c r="AR1362" i="1" s="1"/>
  <c r="AJ1362" i="1"/>
  <c r="P1362" i="1"/>
  <c r="M1362" i="1"/>
  <c r="L1362" i="1"/>
  <c r="AZ1361" i="1"/>
  <c r="AY1361" i="1"/>
  <c r="BA1361" i="1" s="1"/>
  <c r="AX1361" i="1"/>
  <c r="AW1361" i="1"/>
  <c r="AV1361" i="1"/>
  <c r="AQ1361" i="1"/>
  <c r="AP1361" i="1"/>
  <c r="AR1361" i="1" s="1"/>
  <c r="AJ1361" i="1"/>
  <c r="P1361" i="1"/>
  <c r="M1361" i="1"/>
  <c r="L1361" i="1"/>
  <c r="AZ1360" i="1"/>
  <c r="AY1360" i="1"/>
  <c r="BA1360" i="1" s="1"/>
  <c r="AX1360" i="1"/>
  <c r="AW1360" i="1"/>
  <c r="AV1360" i="1"/>
  <c r="AQ1360" i="1"/>
  <c r="AP1360" i="1"/>
  <c r="AR1360" i="1" s="1"/>
  <c r="AJ1360" i="1"/>
  <c r="P1360" i="1"/>
  <c r="M1360" i="1"/>
  <c r="L1360" i="1"/>
  <c r="AZ1359" i="1"/>
  <c r="AY1359" i="1"/>
  <c r="BA1359" i="1" s="1"/>
  <c r="AX1359" i="1"/>
  <c r="AW1359" i="1"/>
  <c r="AV1359" i="1"/>
  <c r="AQ1359" i="1"/>
  <c r="AP1359" i="1"/>
  <c r="AR1359" i="1" s="1"/>
  <c r="AJ1359" i="1"/>
  <c r="P1359" i="1"/>
  <c r="M1359" i="1"/>
  <c r="L1359" i="1"/>
  <c r="AZ1358" i="1"/>
  <c r="AY1358" i="1"/>
  <c r="BA1358" i="1" s="1"/>
  <c r="AX1358" i="1"/>
  <c r="AW1358" i="1"/>
  <c r="AV1358" i="1"/>
  <c r="AQ1358" i="1"/>
  <c r="AP1358" i="1"/>
  <c r="AR1358" i="1" s="1"/>
  <c r="AJ1358" i="1"/>
  <c r="P1358" i="1"/>
  <c r="M1358" i="1"/>
  <c r="L1358" i="1"/>
  <c r="AZ1357" i="1"/>
  <c r="AY1357" i="1"/>
  <c r="BA1357" i="1" s="1"/>
  <c r="AX1357" i="1"/>
  <c r="AW1357" i="1"/>
  <c r="AV1357" i="1"/>
  <c r="AQ1357" i="1"/>
  <c r="AP1357" i="1"/>
  <c r="AR1357" i="1" s="1"/>
  <c r="AJ1357" i="1"/>
  <c r="P1357" i="1"/>
  <c r="M1357" i="1"/>
  <c r="L1357" i="1"/>
  <c r="AZ1356" i="1"/>
  <c r="AY1356" i="1"/>
  <c r="BA1356" i="1" s="1"/>
  <c r="AX1356" i="1"/>
  <c r="AW1356" i="1"/>
  <c r="AV1356" i="1"/>
  <c r="AQ1356" i="1"/>
  <c r="AP1356" i="1"/>
  <c r="AR1356" i="1" s="1"/>
  <c r="AJ1356" i="1"/>
  <c r="P1356" i="1"/>
  <c r="M1356" i="1"/>
  <c r="L1356" i="1"/>
  <c r="AZ1355" i="1"/>
  <c r="AY1355" i="1"/>
  <c r="BA1355" i="1" s="1"/>
  <c r="AX1355" i="1"/>
  <c r="AW1355" i="1"/>
  <c r="AV1355" i="1"/>
  <c r="AQ1355" i="1"/>
  <c r="AP1355" i="1"/>
  <c r="AR1355" i="1" s="1"/>
  <c r="AJ1355" i="1"/>
  <c r="P1355" i="1"/>
  <c r="M1355" i="1"/>
  <c r="L1355" i="1"/>
  <c r="AZ1354" i="1"/>
  <c r="AY1354" i="1"/>
  <c r="BA1354" i="1" s="1"/>
  <c r="AX1354" i="1"/>
  <c r="AW1354" i="1"/>
  <c r="AV1354" i="1"/>
  <c r="AQ1354" i="1"/>
  <c r="AP1354" i="1"/>
  <c r="AR1354" i="1" s="1"/>
  <c r="AJ1354" i="1"/>
  <c r="P1354" i="1"/>
  <c r="M1354" i="1"/>
  <c r="L1354" i="1"/>
  <c r="AZ1353" i="1"/>
  <c r="AY1353" i="1"/>
  <c r="BA1353" i="1" s="1"/>
  <c r="AX1353" i="1"/>
  <c r="AW1353" i="1"/>
  <c r="AV1353" i="1"/>
  <c r="AQ1353" i="1"/>
  <c r="AP1353" i="1"/>
  <c r="AR1353" i="1" s="1"/>
  <c r="AJ1353" i="1"/>
  <c r="P1353" i="1"/>
  <c r="M1353" i="1"/>
  <c r="L1353" i="1"/>
  <c r="AZ1352" i="1"/>
  <c r="AY1352" i="1"/>
  <c r="BA1352" i="1" s="1"/>
  <c r="AX1352" i="1"/>
  <c r="AW1352" i="1"/>
  <c r="AV1352" i="1"/>
  <c r="AQ1352" i="1"/>
  <c r="AP1352" i="1"/>
  <c r="AR1352" i="1" s="1"/>
  <c r="AJ1352" i="1"/>
  <c r="P1352" i="1"/>
  <c r="M1352" i="1"/>
  <c r="L1352" i="1"/>
  <c r="AZ1351" i="1"/>
  <c r="AY1351" i="1"/>
  <c r="BA1351" i="1" s="1"/>
  <c r="AX1351" i="1"/>
  <c r="AW1351" i="1"/>
  <c r="AV1351" i="1"/>
  <c r="AQ1351" i="1"/>
  <c r="AP1351" i="1"/>
  <c r="AR1351" i="1" s="1"/>
  <c r="AJ1351" i="1"/>
  <c r="P1351" i="1"/>
  <c r="M1351" i="1"/>
  <c r="L1351" i="1"/>
  <c r="AZ1350" i="1"/>
  <c r="AY1350" i="1"/>
  <c r="BA1350" i="1" s="1"/>
  <c r="AX1350" i="1"/>
  <c r="AW1350" i="1"/>
  <c r="AV1350" i="1"/>
  <c r="AQ1350" i="1"/>
  <c r="AP1350" i="1"/>
  <c r="AR1350" i="1" s="1"/>
  <c r="AJ1350" i="1"/>
  <c r="P1350" i="1"/>
  <c r="AZ1349" i="1"/>
  <c r="AY1349" i="1"/>
  <c r="BA1349" i="1" s="1"/>
  <c r="AX1349" i="1"/>
  <c r="AW1349" i="1"/>
  <c r="AV1349" i="1"/>
  <c r="AQ1349" i="1"/>
  <c r="AP1349" i="1"/>
  <c r="AR1349" i="1" s="1"/>
  <c r="AJ1349" i="1"/>
  <c r="P1349" i="1"/>
  <c r="M1349" i="1"/>
  <c r="L1349" i="1"/>
  <c r="AZ1348" i="1"/>
  <c r="AY1348" i="1"/>
  <c r="BA1348" i="1" s="1"/>
  <c r="AX1348" i="1"/>
  <c r="AW1348" i="1"/>
  <c r="AV1348" i="1"/>
  <c r="AQ1348" i="1"/>
  <c r="AP1348" i="1"/>
  <c r="AR1348" i="1" s="1"/>
  <c r="AJ1348" i="1"/>
  <c r="P1348" i="1"/>
  <c r="M1348" i="1"/>
  <c r="L1348" i="1"/>
  <c r="AZ1347" i="1"/>
  <c r="AY1347" i="1"/>
  <c r="BA1347" i="1" s="1"/>
  <c r="AX1347" i="1"/>
  <c r="AW1347" i="1"/>
  <c r="AV1347" i="1"/>
  <c r="AQ1347" i="1"/>
  <c r="AP1347" i="1"/>
  <c r="AR1347" i="1" s="1"/>
  <c r="AJ1347" i="1"/>
  <c r="P1347" i="1"/>
  <c r="AZ1346" i="1"/>
  <c r="AY1346" i="1"/>
  <c r="BA1346" i="1" s="1"/>
  <c r="AX1346" i="1"/>
  <c r="AW1346" i="1"/>
  <c r="AV1346" i="1"/>
  <c r="AQ1346" i="1"/>
  <c r="AP1346" i="1"/>
  <c r="AR1346" i="1" s="1"/>
  <c r="AJ1346" i="1"/>
  <c r="P1346" i="1"/>
  <c r="AZ1345" i="1"/>
  <c r="AY1345" i="1"/>
  <c r="BA1345" i="1" s="1"/>
  <c r="AX1345" i="1"/>
  <c r="AW1345" i="1"/>
  <c r="AV1345" i="1"/>
  <c r="AQ1345" i="1"/>
  <c r="AP1345" i="1"/>
  <c r="AR1345" i="1" s="1"/>
  <c r="AJ1345" i="1"/>
  <c r="P1345" i="1"/>
  <c r="M1345" i="1"/>
  <c r="L1345" i="1"/>
  <c r="AZ1344" i="1"/>
  <c r="AY1344" i="1"/>
  <c r="BA1344" i="1" s="1"/>
  <c r="AX1344" i="1"/>
  <c r="AW1344" i="1"/>
  <c r="AV1344" i="1"/>
  <c r="AQ1344" i="1"/>
  <c r="AP1344" i="1"/>
  <c r="AR1344" i="1" s="1"/>
  <c r="AJ1344" i="1"/>
  <c r="P1344" i="1"/>
  <c r="M1344" i="1"/>
  <c r="L1344" i="1"/>
  <c r="AZ1343" i="1"/>
  <c r="AY1343" i="1"/>
  <c r="BA1343" i="1" s="1"/>
  <c r="AX1343" i="1"/>
  <c r="AW1343" i="1"/>
  <c r="AV1343" i="1"/>
  <c r="AQ1343" i="1"/>
  <c r="AP1343" i="1"/>
  <c r="AR1343" i="1" s="1"/>
  <c r="AJ1343" i="1"/>
  <c r="P1343" i="1"/>
  <c r="AZ1342" i="1"/>
  <c r="AY1342" i="1"/>
  <c r="BA1342" i="1" s="1"/>
  <c r="AX1342" i="1"/>
  <c r="AW1342" i="1"/>
  <c r="AV1342" i="1"/>
  <c r="AQ1342" i="1"/>
  <c r="AP1342" i="1"/>
  <c r="AR1342" i="1" s="1"/>
  <c r="AJ1342" i="1"/>
  <c r="P1342" i="1"/>
  <c r="M1342" i="1"/>
  <c r="L1342" i="1"/>
  <c r="AZ1341" i="1"/>
  <c r="AY1341" i="1"/>
  <c r="BA1341" i="1" s="1"/>
  <c r="AX1341" i="1"/>
  <c r="AW1341" i="1"/>
  <c r="AV1341" i="1"/>
  <c r="AQ1341" i="1"/>
  <c r="AP1341" i="1"/>
  <c r="AR1341" i="1" s="1"/>
  <c r="AJ1341" i="1"/>
  <c r="P1341" i="1"/>
  <c r="M1341" i="1"/>
  <c r="L1341" i="1"/>
  <c r="AZ1340" i="1"/>
  <c r="AY1340" i="1"/>
  <c r="BA1340" i="1" s="1"/>
  <c r="AX1340" i="1"/>
  <c r="AW1340" i="1"/>
  <c r="AV1340" i="1"/>
  <c r="AQ1340" i="1"/>
  <c r="AP1340" i="1"/>
  <c r="AR1340" i="1" s="1"/>
  <c r="AJ1340" i="1"/>
  <c r="P1340" i="1"/>
  <c r="M1340" i="1"/>
  <c r="L1340" i="1"/>
  <c r="AZ1339" i="1"/>
  <c r="AY1339" i="1"/>
  <c r="BA1339" i="1" s="1"/>
  <c r="AX1339" i="1"/>
  <c r="AW1339" i="1"/>
  <c r="AV1339" i="1"/>
  <c r="AQ1339" i="1"/>
  <c r="AP1339" i="1"/>
  <c r="AR1339" i="1" s="1"/>
  <c r="AJ1339" i="1"/>
  <c r="P1339" i="1"/>
  <c r="M1339" i="1"/>
  <c r="L1339" i="1"/>
  <c r="AZ1338" i="1"/>
  <c r="AY1338" i="1"/>
  <c r="BA1338" i="1" s="1"/>
  <c r="AX1338" i="1"/>
  <c r="AW1338" i="1"/>
  <c r="AV1338" i="1"/>
  <c r="AQ1338" i="1"/>
  <c r="AP1338" i="1"/>
  <c r="AR1338" i="1" s="1"/>
  <c r="AJ1338" i="1"/>
  <c r="P1338" i="1"/>
  <c r="M1338" i="1"/>
  <c r="L1338" i="1"/>
  <c r="AZ1337" i="1"/>
  <c r="AY1337" i="1"/>
  <c r="BA1337" i="1" s="1"/>
  <c r="AX1337" i="1"/>
  <c r="AW1337" i="1"/>
  <c r="AV1337" i="1"/>
  <c r="AQ1337" i="1"/>
  <c r="AP1337" i="1"/>
  <c r="AR1337" i="1" s="1"/>
  <c r="AJ1337" i="1"/>
  <c r="P1337" i="1"/>
  <c r="M1337" i="1"/>
  <c r="L1337" i="1"/>
  <c r="AZ1336" i="1"/>
  <c r="AY1336" i="1"/>
  <c r="BA1336" i="1" s="1"/>
  <c r="AX1336" i="1"/>
  <c r="AW1336" i="1"/>
  <c r="AV1336" i="1"/>
  <c r="AQ1336" i="1"/>
  <c r="AP1336" i="1"/>
  <c r="AR1336" i="1" s="1"/>
  <c r="AJ1336" i="1"/>
  <c r="P1336" i="1"/>
  <c r="M1336" i="1"/>
  <c r="L1336" i="1"/>
  <c r="AZ1335" i="1"/>
  <c r="AY1335" i="1"/>
  <c r="BA1335" i="1" s="1"/>
  <c r="AX1335" i="1"/>
  <c r="AW1335" i="1"/>
  <c r="AV1335" i="1"/>
  <c r="AQ1335" i="1"/>
  <c r="AP1335" i="1"/>
  <c r="AR1335" i="1" s="1"/>
  <c r="AJ1335" i="1"/>
  <c r="P1335" i="1"/>
  <c r="M1335" i="1"/>
  <c r="L1335" i="1"/>
  <c r="AZ1334" i="1"/>
  <c r="AY1334" i="1"/>
  <c r="BA1334" i="1" s="1"/>
  <c r="AX1334" i="1"/>
  <c r="AW1334" i="1"/>
  <c r="AV1334" i="1"/>
  <c r="AQ1334" i="1"/>
  <c r="AP1334" i="1"/>
  <c r="AR1334" i="1" s="1"/>
  <c r="AJ1334" i="1"/>
  <c r="P1334" i="1"/>
  <c r="M1334" i="1"/>
  <c r="L1334" i="1"/>
  <c r="AZ1333" i="1"/>
  <c r="AY1333" i="1"/>
  <c r="BA1333" i="1" s="1"/>
  <c r="AX1333" i="1"/>
  <c r="AW1333" i="1"/>
  <c r="AV1333" i="1"/>
  <c r="AQ1333" i="1"/>
  <c r="AP1333" i="1"/>
  <c r="AR1333" i="1" s="1"/>
  <c r="AJ1333" i="1"/>
  <c r="P1333" i="1"/>
  <c r="M1333" i="1"/>
  <c r="L1333" i="1"/>
  <c r="AZ1332" i="1"/>
  <c r="AY1332" i="1"/>
  <c r="BA1332" i="1" s="1"/>
  <c r="AX1332" i="1"/>
  <c r="AW1332" i="1"/>
  <c r="AV1332" i="1"/>
  <c r="AQ1332" i="1"/>
  <c r="AP1332" i="1"/>
  <c r="AR1332" i="1" s="1"/>
  <c r="AJ1332" i="1"/>
  <c r="P1332" i="1"/>
  <c r="AZ1331" i="1"/>
  <c r="AY1331" i="1"/>
  <c r="BA1331" i="1" s="1"/>
  <c r="AX1331" i="1"/>
  <c r="AW1331" i="1"/>
  <c r="AV1331" i="1"/>
  <c r="AQ1331" i="1"/>
  <c r="AP1331" i="1"/>
  <c r="AR1331" i="1" s="1"/>
  <c r="AJ1331" i="1"/>
  <c r="P1331" i="1"/>
  <c r="M1331" i="1"/>
  <c r="L1331" i="1"/>
  <c r="AZ1330" i="1"/>
  <c r="AY1330" i="1"/>
  <c r="BA1330" i="1" s="1"/>
  <c r="AX1330" i="1"/>
  <c r="AW1330" i="1"/>
  <c r="AV1330" i="1"/>
  <c r="AQ1330" i="1"/>
  <c r="AP1330" i="1"/>
  <c r="AR1330" i="1" s="1"/>
  <c r="AJ1330" i="1"/>
  <c r="P1330" i="1"/>
  <c r="M1330" i="1"/>
  <c r="L1330" i="1"/>
  <c r="AZ1329" i="1"/>
  <c r="AY1329" i="1"/>
  <c r="BA1329" i="1" s="1"/>
  <c r="AX1329" i="1"/>
  <c r="AW1329" i="1"/>
  <c r="AV1329" i="1"/>
  <c r="AQ1329" i="1"/>
  <c r="AP1329" i="1"/>
  <c r="AR1329" i="1" s="1"/>
  <c r="AJ1329" i="1"/>
  <c r="P1329" i="1"/>
  <c r="M1329" i="1"/>
  <c r="L1329" i="1"/>
  <c r="AZ1328" i="1"/>
  <c r="AY1328" i="1"/>
  <c r="BA1328" i="1" s="1"/>
  <c r="AX1328" i="1"/>
  <c r="AW1328" i="1"/>
  <c r="AV1328" i="1"/>
  <c r="AQ1328" i="1"/>
  <c r="AP1328" i="1"/>
  <c r="AR1328" i="1" s="1"/>
  <c r="AJ1328" i="1"/>
  <c r="P1328" i="1"/>
  <c r="M1328" i="1"/>
  <c r="L1328" i="1"/>
  <c r="AZ1327" i="1"/>
  <c r="AY1327" i="1"/>
  <c r="BA1327" i="1" s="1"/>
  <c r="AX1327" i="1"/>
  <c r="AW1327" i="1"/>
  <c r="AV1327" i="1"/>
  <c r="AQ1327" i="1"/>
  <c r="AP1327" i="1"/>
  <c r="AR1327" i="1" s="1"/>
  <c r="AJ1327" i="1"/>
  <c r="P1327" i="1"/>
  <c r="M1327" i="1"/>
  <c r="L1327" i="1"/>
  <c r="AZ1326" i="1"/>
  <c r="AY1326" i="1"/>
  <c r="BA1326" i="1" s="1"/>
  <c r="AX1326" i="1"/>
  <c r="AW1326" i="1"/>
  <c r="AV1326" i="1"/>
  <c r="AQ1326" i="1"/>
  <c r="AP1326" i="1"/>
  <c r="AR1326" i="1" s="1"/>
  <c r="AJ1326" i="1"/>
  <c r="P1326" i="1"/>
  <c r="AZ1325" i="1"/>
  <c r="AY1325" i="1"/>
  <c r="BA1325" i="1" s="1"/>
  <c r="AX1325" i="1"/>
  <c r="AW1325" i="1"/>
  <c r="AV1325" i="1"/>
  <c r="AQ1325" i="1"/>
  <c r="AP1325" i="1"/>
  <c r="AR1325" i="1" s="1"/>
  <c r="AJ1325" i="1"/>
  <c r="P1325" i="1"/>
  <c r="M1325" i="1"/>
  <c r="L1325" i="1"/>
  <c r="BA1324" i="1"/>
  <c r="AZ1324" i="1"/>
  <c r="AY1324" i="1"/>
  <c r="AX1324" i="1"/>
  <c r="AW1324" i="1"/>
  <c r="AV1324" i="1"/>
  <c r="AQ1324" i="1"/>
  <c r="AP1324" i="1"/>
  <c r="AR1324" i="1" s="1"/>
  <c r="AJ1324" i="1"/>
  <c r="P1324" i="1"/>
  <c r="AZ1323" i="1"/>
  <c r="AY1323" i="1"/>
  <c r="BA1323" i="1" s="1"/>
  <c r="AX1323" i="1"/>
  <c r="AW1323" i="1"/>
  <c r="AV1323" i="1"/>
  <c r="AQ1323" i="1"/>
  <c r="AP1323" i="1"/>
  <c r="AR1323" i="1" s="1"/>
  <c r="AJ1323" i="1"/>
  <c r="P1323" i="1"/>
  <c r="M1323" i="1"/>
  <c r="L1323" i="1"/>
  <c r="AZ1322" i="1"/>
  <c r="AY1322" i="1"/>
  <c r="BA1322" i="1" s="1"/>
  <c r="AX1322" i="1"/>
  <c r="AW1322" i="1"/>
  <c r="AV1322" i="1"/>
  <c r="AQ1322" i="1"/>
  <c r="AP1322" i="1"/>
  <c r="AR1322" i="1" s="1"/>
  <c r="AJ1322" i="1"/>
  <c r="P1322" i="1"/>
  <c r="M1322" i="1"/>
  <c r="L1322" i="1"/>
  <c r="AZ1321" i="1"/>
  <c r="AY1321" i="1"/>
  <c r="BA1321" i="1" s="1"/>
  <c r="AX1321" i="1"/>
  <c r="AW1321" i="1"/>
  <c r="AV1321" i="1"/>
  <c r="AQ1321" i="1"/>
  <c r="AP1321" i="1"/>
  <c r="AR1321" i="1" s="1"/>
  <c r="AJ1321" i="1"/>
  <c r="P1321" i="1"/>
  <c r="M1321" i="1"/>
  <c r="L1321" i="1"/>
  <c r="AZ1320" i="1"/>
  <c r="AY1320" i="1"/>
  <c r="BA1320" i="1" s="1"/>
  <c r="AX1320" i="1"/>
  <c r="AW1320" i="1"/>
  <c r="AV1320" i="1"/>
  <c r="AQ1320" i="1"/>
  <c r="AP1320" i="1"/>
  <c r="AR1320" i="1" s="1"/>
  <c r="AJ1320" i="1"/>
  <c r="P1320" i="1"/>
  <c r="M1320" i="1"/>
  <c r="L1320" i="1"/>
  <c r="AZ1319" i="1"/>
  <c r="AY1319" i="1"/>
  <c r="BA1319" i="1" s="1"/>
  <c r="AX1319" i="1"/>
  <c r="AW1319" i="1"/>
  <c r="AV1319" i="1"/>
  <c r="AQ1319" i="1"/>
  <c r="AP1319" i="1"/>
  <c r="AR1319" i="1" s="1"/>
  <c r="AJ1319" i="1"/>
  <c r="P1319" i="1"/>
  <c r="M1319" i="1"/>
  <c r="L1319" i="1"/>
  <c r="AZ1318" i="1"/>
  <c r="AY1318" i="1"/>
  <c r="BA1318" i="1" s="1"/>
  <c r="AX1318" i="1"/>
  <c r="AW1318" i="1"/>
  <c r="AV1318" i="1"/>
  <c r="AQ1318" i="1"/>
  <c r="AP1318" i="1"/>
  <c r="AR1318" i="1" s="1"/>
  <c r="AJ1318" i="1"/>
  <c r="P1318" i="1"/>
  <c r="M1318" i="1"/>
  <c r="L1318" i="1"/>
  <c r="AZ1317" i="1"/>
  <c r="AY1317" i="1"/>
  <c r="BA1317" i="1" s="1"/>
  <c r="AX1317" i="1"/>
  <c r="AW1317" i="1"/>
  <c r="AV1317" i="1"/>
  <c r="AQ1317" i="1"/>
  <c r="AP1317" i="1"/>
  <c r="AR1317" i="1" s="1"/>
  <c r="AJ1317" i="1"/>
  <c r="P1317" i="1"/>
  <c r="M1317" i="1"/>
  <c r="L1317" i="1"/>
  <c r="AZ1316" i="1"/>
  <c r="AY1316" i="1"/>
  <c r="BA1316" i="1" s="1"/>
  <c r="AX1316" i="1"/>
  <c r="AW1316" i="1"/>
  <c r="AV1316" i="1"/>
  <c r="AQ1316" i="1"/>
  <c r="AP1316" i="1"/>
  <c r="AR1316" i="1" s="1"/>
  <c r="AJ1316" i="1"/>
  <c r="P1316" i="1"/>
  <c r="M1316" i="1"/>
  <c r="L1316" i="1"/>
  <c r="AZ1315" i="1"/>
  <c r="AY1315" i="1"/>
  <c r="BA1315" i="1" s="1"/>
  <c r="AX1315" i="1"/>
  <c r="AW1315" i="1"/>
  <c r="AV1315" i="1"/>
  <c r="AQ1315" i="1"/>
  <c r="AP1315" i="1"/>
  <c r="AR1315" i="1" s="1"/>
  <c r="AJ1315" i="1"/>
  <c r="P1315" i="1"/>
  <c r="M1315" i="1"/>
  <c r="L1315" i="1"/>
  <c r="AZ1314" i="1"/>
  <c r="AY1314" i="1"/>
  <c r="BA1314" i="1" s="1"/>
  <c r="AX1314" i="1"/>
  <c r="AW1314" i="1"/>
  <c r="AV1314" i="1"/>
  <c r="AQ1314" i="1"/>
  <c r="AP1314" i="1"/>
  <c r="AR1314" i="1" s="1"/>
  <c r="AJ1314" i="1"/>
  <c r="P1314" i="1"/>
  <c r="M1314" i="1"/>
  <c r="L1314" i="1"/>
  <c r="AZ1313" i="1"/>
  <c r="AY1313" i="1"/>
  <c r="BA1313" i="1" s="1"/>
  <c r="AX1313" i="1"/>
  <c r="AW1313" i="1"/>
  <c r="AV1313" i="1"/>
  <c r="AQ1313" i="1"/>
  <c r="AP1313" i="1"/>
  <c r="AR1313" i="1" s="1"/>
  <c r="AJ1313" i="1"/>
  <c r="P1313" i="1"/>
  <c r="M1313" i="1"/>
  <c r="L1313" i="1"/>
  <c r="AZ1312" i="1"/>
  <c r="AY1312" i="1"/>
  <c r="BA1312" i="1" s="1"/>
  <c r="AX1312" i="1"/>
  <c r="AW1312" i="1"/>
  <c r="AV1312" i="1"/>
  <c r="AQ1312" i="1"/>
  <c r="AP1312" i="1"/>
  <c r="AR1312" i="1" s="1"/>
  <c r="AJ1312" i="1"/>
  <c r="P1312" i="1"/>
  <c r="M1312" i="1"/>
  <c r="L1312" i="1"/>
  <c r="AZ1311" i="1"/>
  <c r="AY1311" i="1"/>
  <c r="BA1311" i="1" s="1"/>
  <c r="AX1311" i="1"/>
  <c r="AW1311" i="1"/>
  <c r="AV1311" i="1"/>
  <c r="AQ1311" i="1"/>
  <c r="AP1311" i="1"/>
  <c r="AR1311" i="1" s="1"/>
  <c r="AJ1311" i="1"/>
  <c r="P1311" i="1"/>
  <c r="M1311" i="1"/>
  <c r="L1311" i="1"/>
  <c r="AZ1310" i="1"/>
  <c r="AY1310" i="1"/>
  <c r="BA1310" i="1" s="1"/>
  <c r="AX1310" i="1"/>
  <c r="AW1310" i="1"/>
  <c r="AV1310" i="1"/>
  <c r="AQ1310" i="1"/>
  <c r="AP1310" i="1"/>
  <c r="AR1310" i="1" s="1"/>
  <c r="AJ1310" i="1"/>
  <c r="P1310" i="1"/>
  <c r="M1310" i="1"/>
  <c r="L1310" i="1"/>
  <c r="AZ1309" i="1"/>
  <c r="AY1309" i="1"/>
  <c r="BA1309" i="1" s="1"/>
  <c r="AX1309" i="1"/>
  <c r="AW1309" i="1"/>
  <c r="AV1309" i="1"/>
  <c r="AQ1309" i="1"/>
  <c r="AP1309" i="1"/>
  <c r="AR1309" i="1" s="1"/>
  <c r="AJ1309" i="1"/>
  <c r="P1309" i="1"/>
  <c r="M1309" i="1"/>
  <c r="L1309" i="1"/>
  <c r="AZ1308" i="1"/>
  <c r="AY1308" i="1"/>
  <c r="BA1308" i="1" s="1"/>
  <c r="AX1308" i="1"/>
  <c r="AW1308" i="1"/>
  <c r="AV1308" i="1"/>
  <c r="AQ1308" i="1"/>
  <c r="AP1308" i="1"/>
  <c r="AR1308" i="1" s="1"/>
  <c r="AJ1308" i="1"/>
  <c r="P1308" i="1"/>
  <c r="M1308" i="1"/>
  <c r="L1308" i="1"/>
  <c r="AZ1307" i="1"/>
  <c r="AY1307" i="1"/>
  <c r="BA1307" i="1" s="1"/>
  <c r="AX1307" i="1"/>
  <c r="AW1307" i="1"/>
  <c r="AV1307" i="1"/>
  <c r="AQ1307" i="1"/>
  <c r="AP1307" i="1"/>
  <c r="AR1307" i="1" s="1"/>
  <c r="AJ1307" i="1"/>
  <c r="P1307" i="1"/>
  <c r="M1307" i="1"/>
  <c r="L1307" i="1"/>
  <c r="AZ1306" i="1"/>
  <c r="AY1306" i="1"/>
  <c r="BA1306" i="1" s="1"/>
  <c r="AX1306" i="1"/>
  <c r="AW1306" i="1"/>
  <c r="AV1306" i="1"/>
  <c r="AQ1306" i="1"/>
  <c r="AP1306" i="1"/>
  <c r="AR1306" i="1" s="1"/>
  <c r="AJ1306" i="1"/>
  <c r="P1306" i="1"/>
  <c r="M1306" i="1"/>
  <c r="L1306" i="1"/>
  <c r="AZ1305" i="1"/>
  <c r="AY1305" i="1"/>
  <c r="BA1305" i="1" s="1"/>
  <c r="AX1305" i="1"/>
  <c r="AW1305" i="1"/>
  <c r="AV1305" i="1"/>
  <c r="AQ1305" i="1"/>
  <c r="AP1305" i="1"/>
  <c r="AR1305" i="1" s="1"/>
  <c r="AJ1305" i="1"/>
  <c r="P1305" i="1"/>
  <c r="M1305" i="1"/>
  <c r="L1305" i="1"/>
  <c r="AZ1304" i="1"/>
  <c r="AY1304" i="1"/>
  <c r="BA1304" i="1" s="1"/>
  <c r="AX1304" i="1"/>
  <c r="AW1304" i="1"/>
  <c r="AV1304" i="1"/>
  <c r="AQ1304" i="1"/>
  <c r="AP1304" i="1"/>
  <c r="AR1304" i="1" s="1"/>
  <c r="AJ1304" i="1"/>
  <c r="P1304" i="1"/>
  <c r="AZ1303" i="1"/>
  <c r="AY1303" i="1"/>
  <c r="BA1303" i="1" s="1"/>
  <c r="AX1303" i="1"/>
  <c r="AW1303" i="1"/>
  <c r="AV1303" i="1"/>
  <c r="AQ1303" i="1"/>
  <c r="AP1303" i="1"/>
  <c r="AR1303" i="1" s="1"/>
  <c r="AJ1303" i="1"/>
  <c r="P1303" i="1"/>
  <c r="AZ1302" i="1"/>
  <c r="AY1302" i="1"/>
  <c r="BA1302" i="1" s="1"/>
  <c r="AX1302" i="1"/>
  <c r="AW1302" i="1"/>
  <c r="AV1302" i="1"/>
  <c r="AQ1302" i="1"/>
  <c r="AP1302" i="1"/>
  <c r="AR1302" i="1" s="1"/>
  <c r="AJ1302" i="1"/>
  <c r="P1302" i="1"/>
  <c r="M1302" i="1"/>
  <c r="L1302" i="1"/>
  <c r="AZ1301" i="1"/>
  <c r="AY1301" i="1"/>
  <c r="BA1301" i="1" s="1"/>
  <c r="AX1301" i="1"/>
  <c r="AW1301" i="1"/>
  <c r="AV1301" i="1"/>
  <c r="AQ1301" i="1"/>
  <c r="AP1301" i="1"/>
  <c r="AR1301" i="1" s="1"/>
  <c r="AJ1301" i="1"/>
  <c r="P1301" i="1"/>
  <c r="M1301" i="1"/>
  <c r="L1301" i="1"/>
  <c r="AZ1300" i="1"/>
  <c r="AY1300" i="1"/>
  <c r="BA1300" i="1" s="1"/>
  <c r="AX1300" i="1"/>
  <c r="AW1300" i="1"/>
  <c r="AV1300" i="1"/>
  <c r="AQ1300" i="1"/>
  <c r="AP1300" i="1"/>
  <c r="AR1300" i="1" s="1"/>
  <c r="AJ1300" i="1"/>
  <c r="P1300" i="1"/>
  <c r="M1300" i="1"/>
  <c r="L1300" i="1"/>
  <c r="AZ1299" i="1"/>
  <c r="AY1299" i="1"/>
  <c r="BA1299" i="1" s="1"/>
  <c r="AX1299" i="1"/>
  <c r="AW1299" i="1"/>
  <c r="AV1299" i="1"/>
  <c r="AQ1299" i="1"/>
  <c r="AP1299" i="1"/>
  <c r="AR1299" i="1" s="1"/>
  <c r="AJ1299" i="1"/>
  <c r="P1299" i="1"/>
  <c r="M1299" i="1"/>
  <c r="L1299" i="1"/>
  <c r="AZ1298" i="1"/>
  <c r="AY1298" i="1"/>
  <c r="BA1298" i="1" s="1"/>
  <c r="AX1298" i="1"/>
  <c r="AW1298" i="1"/>
  <c r="AV1298" i="1"/>
  <c r="AQ1298" i="1"/>
  <c r="AP1298" i="1"/>
  <c r="AR1298" i="1" s="1"/>
  <c r="AJ1298" i="1"/>
  <c r="P1298" i="1"/>
  <c r="M1298" i="1"/>
  <c r="L1298" i="1"/>
  <c r="AZ1297" i="1"/>
  <c r="AY1297" i="1"/>
  <c r="BA1297" i="1" s="1"/>
  <c r="AX1297" i="1"/>
  <c r="AW1297" i="1"/>
  <c r="AV1297" i="1"/>
  <c r="AQ1297" i="1"/>
  <c r="AP1297" i="1"/>
  <c r="AR1297" i="1" s="1"/>
  <c r="AJ1297" i="1"/>
  <c r="P1297" i="1"/>
  <c r="M1297" i="1"/>
  <c r="L1297" i="1"/>
  <c r="AZ1296" i="1"/>
  <c r="AY1296" i="1"/>
  <c r="BA1296" i="1" s="1"/>
  <c r="AX1296" i="1"/>
  <c r="AW1296" i="1"/>
  <c r="AV1296" i="1"/>
  <c r="AQ1296" i="1"/>
  <c r="AP1296" i="1"/>
  <c r="AR1296" i="1" s="1"/>
  <c r="AJ1296" i="1"/>
  <c r="P1296" i="1"/>
  <c r="M1296" i="1"/>
  <c r="L1296" i="1"/>
  <c r="AZ1295" i="1"/>
  <c r="AY1295" i="1"/>
  <c r="BA1295" i="1" s="1"/>
  <c r="AX1295" i="1"/>
  <c r="AW1295" i="1"/>
  <c r="AV1295" i="1"/>
  <c r="AQ1295" i="1"/>
  <c r="AP1295" i="1"/>
  <c r="AR1295" i="1" s="1"/>
  <c r="AJ1295" i="1"/>
  <c r="P1295" i="1"/>
  <c r="M1295" i="1"/>
  <c r="L1295" i="1"/>
  <c r="AZ1294" i="1"/>
  <c r="AY1294" i="1"/>
  <c r="BA1294" i="1" s="1"/>
  <c r="AX1294" i="1"/>
  <c r="AW1294" i="1"/>
  <c r="AV1294" i="1"/>
  <c r="AQ1294" i="1"/>
  <c r="AP1294" i="1"/>
  <c r="AR1294" i="1" s="1"/>
  <c r="AJ1294" i="1"/>
  <c r="P1294" i="1"/>
  <c r="M1294" i="1"/>
  <c r="L1294" i="1"/>
  <c r="AZ1293" i="1"/>
  <c r="AY1293" i="1"/>
  <c r="BA1293" i="1" s="1"/>
  <c r="AX1293" i="1"/>
  <c r="AW1293" i="1"/>
  <c r="AV1293" i="1"/>
  <c r="AQ1293" i="1"/>
  <c r="AP1293" i="1"/>
  <c r="AR1293" i="1" s="1"/>
  <c r="AJ1293" i="1"/>
  <c r="P1293" i="1"/>
  <c r="M1293" i="1"/>
  <c r="L1293" i="1"/>
  <c r="AZ1292" i="1"/>
  <c r="AY1292" i="1"/>
  <c r="BA1292" i="1" s="1"/>
  <c r="AX1292" i="1"/>
  <c r="AW1292" i="1"/>
  <c r="AV1292" i="1"/>
  <c r="AQ1292" i="1"/>
  <c r="AP1292" i="1"/>
  <c r="AR1292" i="1" s="1"/>
  <c r="AJ1292" i="1"/>
  <c r="P1292" i="1"/>
  <c r="M1292" i="1"/>
  <c r="L1292" i="1"/>
  <c r="AZ1291" i="1"/>
  <c r="AY1291" i="1"/>
  <c r="BA1291" i="1" s="1"/>
  <c r="AX1291" i="1"/>
  <c r="AW1291" i="1"/>
  <c r="AV1291" i="1"/>
  <c r="AQ1291" i="1"/>
  <c r="AP1291" i="1"/>
  <c r="AR1291" i="1" s="1"/>
  <c r="AJ1291" i="1"/>
  <c r="P1291" i="1"/>
  <c r="AZ1290" i="1"/>
  <c r="AY1290" i="1"/>
  <c r="BA1290" i="1" s="1"/>
  <c r="AX1290" i="1"/>
  <c r="AW1290" i="1"/>
  <c r="AV1290" i="1"/>
  <c r="AQ1290" i="1"/>
  <c r="AP1290" i="1"/>
  <c r="AR1290" i="1" s="1"/>
  <c r="AJ1290" i="1"/>
  <c r="P1290" i="1"/>
  <c r="AZ1289" i="1"/>
  <c r="AY1289" i="1"/>
  <c r="BA1289" i="1" s="1"/>
  <c r="AX1289" i="1"/>
  <c r="AW1289" i="1"/>
  <c r="AV1289" i="1"/>
  <c r="AQ1289" i="1"/>
  <c r="AP1289" i="1"/>
  <c r="AR1289" i="1" s="1"/>
  <c r="AJ1289" i="1"/>
  <c r="P1289" i="1"/>
  <c r="M1289" i="1"/>
  <c r="L1289" i="1"/>
  <c r="AZ1288" i="1"/>
  <c r="AY1288" i="1"/>
  <c r="BA1288" i="1" s="1"/>
  <c r="AX1288" i="1"/>
  <c r="AW1288" i="1"/>
  <c r="AV1288" i="1"/>
  <c r="AQ1288" i="1"/>
  <c r="AP1288" i="1"/>
  <c r="AR1288" i="1" s="1"/>
  <c r="AJ1288" i="1"/>
  <c r="P1288" i="1"/>
  <c r="M1288" i="1"/>
  <c r="L1288" i="1"/>
  <c r="AZ1287" i="1"/>
  <c r="AY1287" i="1"/>
  <c r="BA1287" i="1" s="1"/>
  <c r="AX1287" i="1"/>
  <c r="AW1287" i="1"/>
  <c r="AV1287" i="1"/>
  <c r="AQ1287" i="1"/>
  <c r="AP1287" i="1"/>
  <c r="AR1287" i="1" s="1"/>
  <c r="AJ1287" i="1"/>
  <c r="P1287" i="1"/>
  <c r="M1287" i="1"/>
  <c r="L1287" i="1"/>
  <c r="AZ1286" i="1"/>
  <c r="AY1286" i="1"/>
  <c r="BA1286" i="1" s="1"/>
  <c r="AX1286" i="1"/>
  <c r="AW1286" i="1"/>
  <c r="AV1286" i="1"/>
  <c r="AQ1286" i="1"/>
  <c r="AP1286" i="1"/>
  <c r="AR1286" i="1" s="1"/>
  <c r="AJ1286" i="1"/>
  <c r="P1286" i="1"/>
  <c r="M1286" i="1"/>
  <c r="L1286" i="1"/>
  <c r="AZ1285" i="1"/>
  <c r="AY1285" i="1"/>
  <c r="BA1285" i="1" s="1"/>
  <c r="AX1285" i="1"/>
  <c r="AW1285" i="1"/>
  <c r="AV1285" i="1"/>
  <c r="AQ1285" i="1"/>
  <c r="AP1285" i="1"/>
  <c r="AR1285" i="1" s="1"/>
  <c r="AJ1285" i="1"/>
  <c r="P1285" i="1"/>
  <c r="M1285" i="1"/>
  <c r="L1285" i="1"/>
  <c r="AZ1284" i="1"/>
  <c r="AY1284" i="1"/>
  <c r="BA1284" i="1" s="1"/>
  <c r="AX1284" i="1"/>
  <c r="AW1284" i="1"/>
  <c r="AV1284" i="1"/>
  <c r="AQ1284" i="1"/>
  <c r="AP1284" i="1"/>
  <c r="AR1284" i="1" s="1"/>
  <c r="AJ1284" i="1"/>
  <c r="P1284" i="1"/>
  <c r="AZ1283" i="1"/>
  <c r="AY1283" i="1"/>
  <c r="BA1283" i="1" s="1"/>
  <c r="AX1283" i="1"/>
  <c r="AW1283" i="1"/>
  <c r="AV1283" i="1"/>
  <c r="AQ1283" i="1"/>
  <c r="AP1283" i="1"/>
  <c r="AR1283" i="1" s="1"/>
  <c r="AJ1283" i="1"/>
  <c r="P1283" i="1"/>
  <c r="M1283" i="1"/>
  <c r="L1283" i="1"/>
  <c r="AZ1282" i="1"/>
  <c r="AY1282" i="1"/>
  <c r="BA1282" i="1" s="1"/>
  <c r="AX1282" i="1"/>
  <c r="AW1282" i="1"/>
  <c r="AV1282" i="1"/>
  <c r="AQ1282" i="1"/>
  <c r="AP1282" i="1"/>
  <c r="AR1282" i="1" s="1"/>
  <c r="AJ1282" i="1"/>
  <c r="P1282" i="1"/>
  <c r="M1282" i="1"/>
  <c r="L1282" i="1"/>
  <c r="AZ1281" i="1"/>
  <c r="AY1281" i="1"/>
  <c r="BA1281" i="1" s="1"/>
  <c r="AX1281" i="1"/>
  <c r="AW1281" i="1"/>
  <c r="AV1281" i="1"/>
  <c r="AQ1281" i="1"/>
  <c r="AP1281" i="1"/>
  <c r="AR1281" i="1" s="1"/>
  <c r="AJ1281" i="1"/>
  <c r="P1281" i="1"/>
  <c r="M1281" i="1"/>
  <c r="L1281" i="1"/>
  <c r="AZ1280" i="1"/>
  <c r="AY1280" i="1"/>
  <c r="BA1280" i="1" s="1"/>
  <c r="AX1280" i="1"/>
  <c r="AW1280" i="1"/>
  <c r="AV1280" i="1"/>
  <c r="AQ1280" i="1"/>
  <c r="AP1280" i="1"/>
  <c r="AR1280" i="1" s="1"/>
  <c r="AJ1280" i="1"/>
  <c r="P1280" i="1"/>
  <c r="M1280" i="1"/>
  <c r="L1280" i="1"/>
  <c r="AZ1279" i="1"/>
  <c r="AY1279" i="1"/>
  <c r="BA1279" i="1" s="1"/>
  <c r="AX1279" i="1"/>
  <c r="AW1279" i="1"/>
  <c r="AV1279" i="1"/>
  <c r="AQ1279" i="1"/>
  <c r="AP1279" i="1"/>
  <c r="AR1279" i="1" s="1"/>
  <c r="AJ1279" i="1"/>
  <c r="P1279" i="1"/>
  <c r="M1279" i="1"/>
  <c r="L1279" i="1"/>
  <c r="AZ1278" i="1"/>
  <c r="AY1278" i="1"/>
  <c r="BA1278" i="1" s="1"/>
  <c r="AX1278" i="1"/>
  <c r="AW1278" i="1"/>
  <c r="AV1278" i="1"/>
  <c r="AQ1278" i="1"/>
  <c r="AP1278" i="1"/>
  <c r="AR1278" i="1" s="1"/>
  <c r="AJ1278" i="1"/>
  <c r="P1278" i="1"/>
  <c r="M1278" i="1"/>
  <c r="L1278" i="1"/>
  <c r="AZ1277" i="1"/>
  <c r="AY1277" i="1"/>
  <c r="BA1277" i="1" s="1"/>
  <c r="AX1277" i="1"/>
  <c r="AW1277" i="1"/>
  <c r="AV1277" i="1"/>
  <c r="AQ1277" i="1"/>
  <c r="AP1277" i="1"/>
  <c r="AR1277" i="1" s="1"/>
  <c r="AJ1277" i="1"/>
  <c r="P1277" i="1"/>
  <c r="M1277" i="1"/>
  <c r="L1277" i="1"/>
  <c r="AZ1276" i="1"/>
  <c r="AY1276" i="1"/>
  <c r="BA1276" i="1" s="1"/>
  <c r="AX1276" i="1"/>
  <c r="AW1276" i="1"/>
  <c r="AV1276" i="1"/>
  <c r="AQ1276" i="1"/>
  <c r="AP1276" i="1"/>
  <c r="AR1276" i="1" s="1"/>
  <c r="AJ1276" i="1"/>
  <c r="P1276" i="1"/>
  <c r="M1276" i="1"/>
  <c r="L1276" i="1"/>
  <c r="AZ1275" i="1"/>
  <c r="AY1275" i="1"/>
  <c r="BA1275" i="1" s="1"/>
  <c r="AX1275" i="1"/>
  <c r="AW1275" i="1"/>
  <c r="AV1275" i="1"/>
  <c r="AQ1275" i="1"/>
  <c r="AP1275" i="1"/>
  <c r="AR1275" i="1" s="1"/>
  <c r="AJ1275" i="1"/>
  <c r="P1275" i="1"/>
  <c r="M1275" i="1"/>
  <c r="L1275" i="1"/>
  <c r="AZ1274" i="1"/>
  <c r="AY1274" i="1"/>
  <c r="BA1274" i="1" s="1"/>
  <c r="AX1274" i="1"/>
  <c r="AW1274" i="1"/>
  <c r="AV1274" i="1"/>
  <c r="AQ1274" i="1"/>
  <c r="AP1274" i="1"/>
  <c r="AR1274" i="1" s="1"/>
  <c r="AJ1274" i="1"/>
  <c r="P1274" i="1"/>
  <c r="M1274" i="1"/>
  <c r="L1274" i="1"/>
  <c r="AZ1273" i="1"/>
  <c r="AY1273" i="1"/>
  <c r="BA1273" i="1" s="1"/>
  <c r="AX1273" i="1"/>
  <c r="AW1273" i="1"/>
  <c r="AV1273" i="1"/>
  <c r="AQ1273" i="1"/>
  <c r="AP1273" i="1"/>
  <c r="AR1273" i="1" s="1"/>
  <c r="AJ1273" i="1"/>
  <c r="P1273" i="1"/>
  <c r="AZ1272" i="1"/>
  <c r="AY1272" i="1"/>
  <c r="BA1272" i="1" s="1"/>
  <c r="AX1272" i="1"/>
  <c r="AW1272" i="1"/>
  <c r="AV1272" i="1"/>
  <c r="AQ1272" i="1"/>
  <c r="AP1272" i="1"/>
  <c r="AR1272" i="1" s="1"/>
  <c r="AJ1272" i="1"/>
  <c r="P1272" i="1"/>
  <c r="M1272" i="1"/>
  <c r="L1272" i="1"/>
  <c r="AZ1271" i="1"/>
  <c r="AY1271" i="1"/>
  <c r="BA1271" i="1" s="1"/>
  <c r="AX1271" i="1"/>
  <c r="AW1271" i="1"/>
  <c r="AV1271" i="1"/>
  <c r="AQ1271" i="1"/>
  <c r="AP1271" i="1"/>
  <c r="AR1271" i="1" s="1"/>
  <c r="AJ1271" i="1"/>
  <c r="P1271" i="1"/>
  <c r="M1271" i="1"/>
  <c r="L1271" i="1"/>
  <c r="AZ1270" i="1"/>
  <c r="AY1270" i="1"/>
  <c r="BA1270" i="1" s="1"/>
  <c r="AX1270" i="1"/>
  <c r="AW1270" i="1"/>
  <c r="AV1270" i="1"/>
  <c r="AQ1270" i="1"/>
  <c r="AP1270" i="1"/>
  <c r="AR1270" i="1" s="1"/>
  <c r="AJ1270" i="1"/>
  <c r="P1270" i="1"/>
  <c r="M1270" i="1"/>
  <c r="L1270" i="1"/>
  <c r="AZ1269" i="1"/>
  <c r="AY1269" i="1"/>
  <c r="BA1269" i="1" s="1"/>
  <c r="AX1269" i="1"/>
  <c r="AW1269" i="1"/>
  <c r="AV1269" i="1"/>
  <c r="AQ1269" i="1"/>
  <c r="AP1269" i="1"/>
  <c r="AR1269" i="1" s="1"/>
  <c r="AJ1269" i="1"/>
  <c r="P1269" i="1"/>
  <c r="M1269" i="1"/>
  <c r="L1269" i="1"/>
  <c r="AZ1268" i="1"/>
  <c r="AY1268" i="1"/>
  <c r="BA1268" i="1" s="1"/>
  <c r="AX1268" i="1"/>
  <c r="AW1268" i="1"/>
  <c r="AV1268" i="1"/>
  <c r="AQ1268" i="1"/>
  <c r="AP1268" i="1"/>
  <c r="AR1268" i="1" s="1"/>
  <c r="AJ1268" i="1"/>
  <c r="P1268" i="1"/>
  <c r="M1268" i="1"/>
  <c r="L1268" i="1"/>
  <c r="AZ1267" i="1"/>
  <c r="AY1267" i="1"/>
  <c r="BA1267" i="1" s="1"/>
  <c r="AX1267" i="1"/>
  <c r="AW1267" i="1"/>
  <c r="AV1267" i="1"/>
  <c r="AQ1267" i="1"/>
  <c r="AP1267" i="1"/>
  <c r="AR1267" i="1" s="1"/>
  <c r="AJ1267" i="1"/>
  <c r="P1267" i="1"/>
  <c r="M1267" i="1"/>
  <c r="L1267" i="1"/>
  <c r="AZ1266" i="1"/>
  <c r="AY1266" i="1"/>
  <c r="BA1266" i="1" s="1"/>
  <c r="AX1266" i="1"/>
  <c r="AW1266" i="1"/>
  <c r="AV1266" i="1"/>
  <c r="AQ1266" i="1"/>
  <c r="AP1266" i="1"/>
  <c r="AR1266" i="1" s="1"/>
  <c r="AJ1266" i="1"/>
  <c r="P1266" i="1"/>
  <c r="M1266" i="1"/>
  <c r="L1266" i="1"/>
  <c r="AZ1265" i="1"/>
  <c r="AY1265" i="1"/>
  <c r="BA1265" i="1" s="1"/>
  <c r="AX1265" i="1"/>
  <c r="AW1265" i="1"/>
  <c r="AV1265" i="1"/>
  <c r="AQ1265" i="1"/>
  <c r="AP1265" i="1"/>
  <c r="AR1265" i="1" s="1"/>
  <c r="AJ1265" i="1"/>
  <c r="P1265" i="1"/>
  <c r="M1265" i="1"/>
  <c r="L1265" i="1"/>
  <c r="AZ1264" i="1"/>
  <c r="AY1264" i="1"/>
  <c r="BA1264" i="1" s="1"/>
  <c r="AX1264" i="1"/>
  <c r="AW1264" i="1"/>
  <c r="AV1264" i="1"/>
  <c r="AQ1264" i="1"/>
  <c r="AP1264" i="1"/>
  <c r="AR1264" i="1" s="1"/>
  <c r="AJ1264" i="1"/>
  <c r="P1264" i="1"/>
  <c r="M1264" i="1"/>
  <c r="L1264" i="1"/>
  <c r="AZ1263" i="1"/>
  <c r="AY1263" i="1"/>
  <c r="BA1263" i="1" s="1"/>
  <c r="AX1263" i="1"/>
  <c r="AW1263" i="1"/>
  <c r="AV1263" i="1"/>
  <c r="AQ1263" i="1"/>
  <c r="AP1263" i="1"/>
  <c r="AR1263" i="1" s="1"/>
  <c r="AJ1263" i="1"/>
  <c r="P1263" i="1"/>
  <c r="M1263" i="1"/>
  <c r="L1263" i="1"/>
  <c r="BA1262" i="1"/>
  <c r="AZ1262" i="1"/>
  <c r="AY1262" i="1"/>
  <c r="AX1262" i="1"/>
  <c r="AW1262" i="1"/>
  <c r="AV1262" i="1"/>
  <c r="AQ1262" i="1"/>
  <c r="AP1262" i="1"/>
  <c r="AR1262" i="1" s="1"/>
  <c r="AJ1262" i="1"/>
  <c r="P1262" i="1"/>
  <c r="M1262" i="1"/>
  <c r="L1262" i="1"/>
  <c r="AZ1261" i="1"/>
  <c r="AY1261" i="1"/>
  <c r="BA1261" i="1" s="1"/>
  <c r="AX1261" i="1"/>
  <c r="AW1261" i="1"/>
  <c r="AV1261" i="1"/>
  <c r="AQ1261" i="1"/>
  <c r="AP1261" i="1"/>
  <c r="AR1261" i="1" s="1"/>
  <c r="AJ1261" i="1"/>
  <c r="P1261" i="1"/>
  <c r="M1261" i="1"/>
  <c r="L1261" i="1"/>
  <c r="AZ1260" i="1"/>
  <c r="AY1260" i="1"/>
  <c r="BA1260" i="1" s="1"/>
  <c r="AX1260" i="1"/>
  <c r="AW1260" i="1"/>
  <c r="AV1260" i="1"/>
  <c r="AQ1260" i="1"/>
  <c r="AP1260" i="1"/>
  <c r="AR1260" i="1" s="1"/>
  <c r="AJ1260" i="1"/>
  <c r="P1260" i="1"/>
  <c r="M1260" i="1"/>
  <c r="L1260" i="1"/>
  <c r="AZ1259" i="1"/>
  <c r="AY1259" i="1"/>
  <c r="BA1259" i="1" s="1"/>
  <c r="AX1259" i="1"/>
  <c r="AW1259" i="1"/>
  <c r="AV1259" i="1"/>
  <c r="AQ1259" i="1"/>
  <c r="AP1259" i="1"/>
  <c r="AR1259" i="1" s="1"/>
  <c r="AJ1259" i="1"/>
  <c r="P1259" i="1"/>
  <c r="M1259" i="1"/>
  <c r="L1259" i="1"/>
  <c r="AZ1258" i="1"/>
  <c r="AY1258" i="1"/>
  <c r="BA1258" i="1" s="1"/>
  <c r="AX1258" i="1"/>
  <c r="AW1258" i="1"/>
  <c r="AV1258" i="1"/>
  <c r="AQ1258" i="1"/>
  <c r="AP1258" i="1"/>
  <c r="AR1258" i="1" s="1"/>
  <c r="AJ1258" i="1"/>
  <c r="P1258" i="1"/>
  <c r="AZ1257" i="1"/>
  <c r="AY1257" i="1"/>
  <c r="BA1257" i="1" s="1"/>
  <c r="AX1257" i="1"/>
  <c r="AW1257" i="1"/>
  <c r="AV1257" i="1"/>
  <c r="AQ1257" i="1"/>
  <c r="AP1257" i="1"/>
  <c r="AR1257" i="1" s="1"/>
  <c r="AJ1257" i="1"/>
  <c r="P1257" i="1"/>
  <c r="M1257" i="1"/>
  <c r="L1257" i="1"/>
  <c r="AZ1256" i="1"/>
  <c r="AY1256" i="1"/>
  <c r="BA1256" i="1" s="1"/>
  <c r="AX1256" i="1"/>
  <c r="AW1256" i="1"/>
  <c r="AV1256" i="1"/>
  <c r="AQ1256" i="1"/>
  <c r="AP1256" i="1"/>
  <c r="AR1256" i="1" s="1"/>
  <c r="AJ1256" i="1"/>
  <c r="P1256" i="1"/>
  <c r="M1256" i="1"/>
  <c r="L1256" i="1"/>
  <c r="AZ1255" i="1"/>
  <c r="AY1255" i="1"/>
  <c r="BA1255" i="1" s="1"/>
  <c r="AX1255" i="1"/>
  <c r="AW1255" i="1"/>
  <c r="AV1255" i="1"/>
  <c r="AQ1255" i="1"/>
  <c r="AP1255" i="1"/>
  <c r="AR1255" i="1" s="1"/>
  <c r="AJ1255" i="1"/>
  <c r="P1255" i="1"/>
  <c r="M1255" i="1"/>
  <c r="L1255" i="1"/>
  <c r="AZ1254" i="1"/>
  <c r="AY1254" i="1"/>
  <c r="BA1254" i="1" s="1"/>
  <c r="AX1254" i="1"/>
  <c r="AW1254" i="1"/>
  <c r="AV1254" i="1"/>
  <c r="AQ1254" i="1"/>
  <c r="AP1254" i="1"/>
  <c r="AR1254" i="1" s="1"/>
  <c r="AJ1254" i="1"/>
  <c r="P1254" i="1"/>
  <c r="AZ1253" i="1"/>
  <c r="AY1253" i="1"/>
  <c r="BA1253" i="1" s="1"/>
  <c r="AX1253" i="1"/>
  <c r="AW1253" i="1"/>
  <c r="AV1253" i="1"/>
  <c r="AQ1253" i="1"/>
  <c r="AP1253" i="1"/>
  <c r="AR1253" i="1" s="1"/>
  <c r="AJ1253" i="1"/>
  <c r="P1253" i="1"/>
  <c r="AZ1252" i="1"/>
  <c r="AY1252" i="1"/>
  <c r="BA1252" i="1" s="1"/>
  <c r="AX1252" i="1"/>
  <c r="AW1252" i="1"/>
  <c r="AV1252" i="1"/>
  <c r="AQ1252" i="1"/>
  <c r="AP1252" i="1"/>
  <c r="AR1252" i="1" s="1"/>
  <c r="AJ1252" i="1"/>
  <c r="P1252" i="1"/>
  <c r="M1252" i="1"/>
  <c r="L1252" i="1"/>
  <c r="AZ1251" i="1"/>
  <c r="AY1251" i="1"/>
  <c r="BA1251" i="1" s="1"/>
  <c r="AX1251" i="1"/>
  <c r="AW1251" i="1"/>
  <c r="AV1251" i="1"/>
  <c r="AQ1251" i="1"/>
  <c r="AP1251" i="1"/>
  <c r="AR1251" i="1" s="1"/>
  <c r="AJ1251" i="1"/>
  <c r="P1251" i="1"/>
  <c r="AZ1250" i="1"/>
  <c r="AY1250" i="1"/>
  <c r="BA1250" i="1" s="1"/>
  <c r="AX1250" i="1"/>
  <c r="AW1250" i="1"/>
  <c r="AV1250" i="1"/>
  <c r="AQ1250" i="1"/>
  <c r="AP1250" i="1"/>
  <c r="AR1250" i="1" s="1"/>
  <c r="AJ1250" i="1"/>
  <c r="P1250" i="1"/>
  <c r="M1250" i="1"/>
  <c r="L1250" i="1"/>
  <c r="AZ1249" i="1"/>
  <c r="AY1249" i="1"/>
  <c r="BA1249" i="1" s="1"/>
  <c r="AX1249" i="1"/>
  <c r="AW1249" i="1"/>
  <c r="AV1249" i="1"/>
  <c r="AQ1249" i="1"/>
  <c r="AP1249" i="1"/>
  <c r="AR1249" i="1" s="1"/>
  <c r="AJ1249" i="1"/>
  <c r="P1249" i="1"/>
  <c r="M1249" i="1"/>
  <c r="L1249" i="1"/>
  <c r="AZ1248" i="1"/>
  <c r="AY1248" i="1"/>
  <c r="BA1248" i="1" s="1"/>
  <c r="AX1248" i="1"/>
  <c r="AW1248" i="1"/>
  <c r="AV1248" i="1"/>
  <c r="AQ1248" i="1"/>
  <c r="AP1248" i="1"/>
  <c r="AR1248" i="1" s="1"/>
  <c r="AJ1248" i="1"/>
  <c r="P1248" i="1"/>
  <c r="M1248" i="1"/>
  <c r="L1248" i="1"/>
  <c r="AZ1247" i="1"/>
  <c r="AY1247" i="1"/>
  <c r="BA1247" i="1" s="1"/>
  <c r="AX1247" i="1"/>
  <c r="AW1247" i="1"/>
  <c r="AV1247" i="1"/>
  <c r="AQ1247" i="1"/>
  <c r="AP1247" i="1"/>
  <c r="AR1247" i="1" s="1"/>
  <c r="AJ1247" i="1"/>
  <c r="P1247" i="1"/>
  <c r="M1247" i="1"/>
  <c r="L1247" i="1"/>
  <c r="AZ1246" i="1"/>
  <c r="AY1246" i="1"/>
  <c r="BA1246" i="1" s="1"/>
  <c r="AX1246" i="1"/>
  <c r="AW1246" i="1"/>
  <c r="AV1246" i="1"/>
  <c r="AQ1246" i="1"/>
  <c r="AP1246" i="1"/>
  <c r="AR1246" i="1" s="1"/>
  <c r="AJ1246" i="1"/>
  <c r="P1246" i="1"/>
  <c r="BA1245" i="1"/>
  <c r="AZ1245" i="1"/>
  <c r="AY1245" i="1"/>
  <c r="AX1245" i="1"/>
  <c r="AW1245" i="1"/>
  <c r="AV1245" i="1"/>
  <c r="AQ1245" i="1"/>
  <c r="AP1245" i="1"/>
  <c r="AR1245" i="1" s="1"/>
  <c r="AJ1245" i="1"/>
  <c r="P1245" i="1"/>
  <c r="M1245" i="1"/>
  <c r="L1245" i="1"/>
  <c r="AZ1244" i="1"/>
  <c r="AY1244" i="1"/>
  <c r="BA1244" i="1" s="1"/>
  <c r="AX1244" i="1"/>
  <c r="AW1244" i="1"/>
  <c r="AV1244" i="1"/>
  <c r="AQ1244" i="1"/>
  <c r="AP1244" i="1"/>
  <c r="AR1244" i="1" s="1"/>
  <c r="AJ1244" i="1"/>
  <c r="P1244" i="1"/>
  <c r="M1244" i="1"/>
  <c r="L1244" i="1"/>
  <c r="AZ1243" i="1"/>
  <c r="AY1243" i="1"/>
  <c r="BA1243" i="1" s="1"/>
  <c r="AX1243" i="1"/>
  <c r="AW1243" i="1"/>
  <c r="AV1243" i="1"/>
  <c r="AQ1243" i="1"/>
  <c r="AP1243" i="1"/>
  <c r="AR1243" i="1" s="1"/>
  <c r="AJ1243" i="1"/>
  <c r="P1243" i="1"/>
  <c r="M1243" i="1"/>
  <c r="L1243" i="1"/>
  <c r="AZ1242" i="1"/>
  <c r="AY1242" i="1"/>
  <c r="BA1242" i="1" s="1"/>
  <c r="AX1242" i="1"/>
  <c r="AW1242" i="1"/>
  <c r="AV1242" i="1"/>
  <c r="AQ1242" i="1"/>
  <c r="AP1242" i="1"/>
  <c r="AR1242" i="1" s="1"/>
  <c r="AJ1242" i="1"/>
  <c r="P1242" i="1"/>
  <c r="M1242" i="1"/>
  <c r="L1242" i="1"/>
  <c r="AZ1241" i="1"/>
  <c r="AY1241" i="1"/>
  <c r="BA1241" i="1" s="1"/>
  <c r="AX1241" i="1"/>
  <c r="AW1241" i="1"/>
  <c r="AV1241" i="1"/>
  <c r="AQ1241" i="1"/>
  <c r="AP1241" i="1"/>
  <c r="AR1241" i="1" s="1"/>
  <c r="AJ1241" i="1"/>
  <c r="P1241" i="1"/>
  <c r="M1241" i="1"/>
  <c r="L1241" i="1"/>
  <c r="AZ1240" i="1"/>
  <c r="AY1240" i="1"/>
  <c r="BA1240" i="1" s="1"/>
  <c r="AX1240" i="1"/>
  <c r="AW1240" i="1"/>
  <c r="AV1240" i="1"/>
  <c r="AQ1240" i="1"/>
  <c r="AP1240" i="1"/>
  <c r="AR1240" i="1" s="1"/>
  <c r="AJ1240" i="1"/>
  <c r="P1240" i="1"/>
  <c r="M1240" i="1"/>
  <c r="L1240" i="1"/>
  <c r="BA1239" i="1"/>
  <c r="AZ1239" i="1"/>
  <c r="AY1239" i="1"/>
  <c r="AX1239" i="1"/>
  <c r="AW1239" i="1"/>
  <c r="AV1239" i="1"/>
  <c r="AQ1239" i="1"/>
  <c r="AP1239" i="1"/>
  <c r="AR1239" i="1" s="1"/>
  <c r="AJ1239" i="1"/>
  <c r="P1239" i="1"/>
  <c r="AZ1238" i="1"/>
  <c r="AY1238" i="1"/>
  <c r="BA1238" i="1" s="1"/>
  <c r="AX1238" i="1"/>
  <c r="AW1238" i="1"/>
  <c r="AV1238" i="1"/>
  <c r="AQ1238" i="1"/>
  <c r="AP1238" i="1"/>
  <c r="AR1238" i="1" s="1"/>
  <c r="AJ1238" i="1"/>
  <c r="P1238" i="1"/>
  <c r="M1238" i="1"/>
  <c r="L1238" i="1"/>
  <c r="AZ1237" i="1"/>
  <c r="AY1237" i="1"/>
  <c r="BA1237" i="1" s="1"/>
  <c r="AX1237" i="1"/>
  <c r="AW1237" i="1"/>
  <c r="AV1237" i="1"/>
  <c r="AQ1237" i="1"/>
  <c r="AP1237" i="1"/>
  <c r="AR1237" i="1" s="1"/>
  <c r="AJ1237" i="1"/>
  <c r="P1237" i="1"/>
  <c r="M1237" i="1"/>
  <c r="L1237" i="1"/>
  <c r="AZ1236" i="1"/>
  <c r="AY1236" i="1"/>
  <c r="BA1236" i="1" s="1"/>
  <c r="AX1236" i="1"/>
  <c r="AW1236" i="1"/>
  <c r="AV1236" i="1"/>
  <c r="AQ1236" i="1"/>
  <c r="AP1236" i="1"/>
  <c r="AR1236" i="1" s="1"/>
  <c r="AJ1236" i="1"/>
  <c r="P1236" i="1"/>
  <c r="AZ1235" i="1"/>
  <c r="AY1235" i="1"/>
  <c r="BA1235" i="1" s="1"/>
  <c r="AX1235" i="1"/>
  <c r="AW1235" i="1"/>
  <c r="AV1235" i="1"/>
  <c r="AQ1235" i="1"/>
  <c r="AP1235" i="1"/>
  <c r="AR1235" i="1" s="1"/>
  <c r="AJ1235" i="1"/>
  <c r="P1235" i="1"/>
  <c r="M1235" i="1"/>
  <c r="L1235" i="1"/>
  <c r="AZ1234" i="1"/>
  <c r="AY1234" i="1"/>
  <c r="BA1234" i="1" s="1"/>
  <c r="AX1234" i="1"/>
  <c r="AW1234" i="1"/>
  <c r="AV1234" i="1"/>
  <c r="AQ1234" i="1"/>
  <c r="AP1234" i="1"/>
  <c r="AR1234" i="1" s="1"/>
  <c r="AJ1234" i="1"/>
  <c r="P1234" i="1"/>
  <c r="M1234" i="1"/>
  <c r="L1234" i="1"/>
  <c r="AZ1233" i="1"/>
  <c r="AY1233" i="1"/>
  <c r="BA1233" i="1" s="1"/>
  <c r="AX1233" i="1"/>
  <c r="AW1233" i="1"/>
  <c r="AV1233" i="1"/>
  <c r="AQ1233" i="1"/>
  <c r="AP1233" i="1"/>
  <c r="AR1233" i="1" s="1"/>
  <c r="AJ1233" i="1"/>
  <c r="P1233" i="1"/>
  <c r="M1233" i="1"/>
  <c r="L1233" i="1"/>
  <c r="AZ1232" i="1"/>
  <c r="AY1232" i="1"/>
  <c r="BA1232" i="1" s="1"/>
  <c r="AX1232" i="1"/>
  <c r="AW1232" i="1"/>
  <c r="AV1232" i="1"/>
  <c r="AQ1232" i="1"/>
  <c r="AP1232" i="1"/>
  <c r="AR1232" i="1" s="1"/>
  <c r="AJ1232" i="1"/>
  <c r="P1232" i="1"/>
  <c r="M1232" i="1"/>
  <c r="L1232" i="1"/>
  <c r="AZ1231" i="1"/>
  <c r="AY1231" i="1"/>
  <c r="BA1231" i="1" s="1"/>
  <c r="AX1231" i="1"/>
  <c r="AW1231" i="1"/>
  <c r="AV1231" i="1"/>
  <c r="AQ1231" i="1"/>
  <c r="AP1231" i="1"/>
  <c r="AR1231" i="1" s="1"/>
  <c r="AJ1231" i="1"/>
  <c r="P1231" i="1"/>
  <c r="M1231" i="1"/>
  <c r="L1231" i="1"/>
  <c r="AZ1230" i="1"/>
  <c r="AY1230" i="1"/>
  <c r="BA1230" i="1" s="1"/>
  <c r="AX1230" i="1"/>
  <c r="AW1230" i="1"/>
  <c r="AV1230" i="1"/>
  <c r="AQ1230" i="1"/>
  <c r="AP1230" i="1"/>
  <c r="AR1230" i="1" s="1"/>
  <c r="AJ1230" i="1"/>
  <c r="P1230" i="1"/>
  <c r="M1230" i="1"/>
  <c r="L1230" i="1"/>
  <c r="AZ1229" i="1"/>
  <c r="AY1229" i="1"/>
  <c r="BA1229" i="1" s="1"/>
  <c r="AX1229" i="1"/>
  <c r="AW1229" i="1"/>
  <c r="AV1229" i="1"/>
  <c r="AQ1229" i="1"/>
  <c r="AP1229" i="1"/>
  <c r="AR1229" i="1" s="1"/>
  <c r="AJ1229" i="1"/>
  <c r="P1229" i="1"/>
  <c r="M1229" i="1"/>
  <c r="L1229" i="1"/>
  <c r="AZ1228" i="1"/>
  <c r="AY1228" i="1"/>
  <c r="BA1228" i="1" s="1"/>
  <c r="AX1228" i="1"/>
  <c r="AW1228" i="1"/>
  <c r="AV1228" i="1"/>
  <c r="AQ1228" i="1"/>
  <c r="AP1228" i="1"/>
  <c r="AR1228" i="1" s="1"/>
  <c r="AJ1228" i="1"/>
  <c r="P1228" i="1"/>
  <c r="M1228" i="1"/>
  <c r="L1228" i="1"/>
  <c r="AZ1227" i="1"/>
  <c r="AY1227" i="1"/>
  <c r="BA1227" i="1" s="1"/>
  <c r="AX1227" i="1"/>
  <c r="AW1227" i="1"/>
  <c r="AV1227" i="1"/>
  <c r="AQ1227" i="1"/>
  <c r="AP1227" i="1"/>
  <c r="AR1227" i="1" s="1"/>
  <c r="AJ1227" i="1"/>
  <c r="P1227" i="1"/>
  <c r="AZ1226" i="1"/>
  <c r="AY1226" i="1"/>
  <c r="BA1226" i="1" s="1"/>
  <c r="AX1226" i="1"/>
  <c r="AW1226" i="1"/>
  <c r="AV1226" i="1"/>
  <c r="AQ1226" i="1"/>
  <c r="AP1226" i="1"/>
  <c r="AR1226" i="1" s="1"/>
  <c r="AJ1226" i="1"/>
  <c r="P1226" i="1"/>
  <c r="M1226" i="1"/>
  <c r="L1226" i="1"/>
  <c r="AZ1225" i="1"/>
  <c r="AY1225" i="1"/>
  <c r="BA1225" i="1" s="1"/>
  <c r="AX1225" i="1"/>
  <c r="AW1225" i="1"/>
  <c r="AV1225" i="1"/>
  <c r="AQ1225" i="1"/>
  <c r="AP1225" i="1"/>
  <c r="AR1225" i="1" s="1"/>
  <c r="AJ1225" i="1"/>
  <c r="P1225" i="1"/>
  <c r="M1225" i="1"/>
  <c r="L1225" i="1"/>
  <c r="AZ1224" i="1"/>
  <c r="AY1224" i="1"/>
  <c r="BA1224" i="1" s="1"/>
  <c r="AX1224" i="1"/>
  <c r="AW1224" i="1"/>
  <c r="AV1224" i="1"/>
  <c r="AQ1224" i="1"/>
  <c r="AP1224" i="1"/>
  <c r="AR1224" i="1" s="1"/>
  <c r="AJ1224" i="1"/>
  <c r="P1224" i="1"/>
  <c r="M1224" i="1"/>
  <c r="L1224" i="1"/>
  <c r="AZ1223" i="1"/>
  <c r="AY1223" i="1"/>
  <c r="BA1223" i="1" s="1"/>
  <c r="AX1223" i="1"/>
  <c r="AW1223" i="1"/>
  <c r="AV1223" i="1"/>
  <c r="AQ1223" i="1"/>
  <c r="AP1223" i="1"/>
  <c r="AR1223" i="1" s="1"/>
  <c r="AJ1223" i="1"/>
  <c r="P1223" i="1"/>
  <c r="M1223" i="1"/>
  <c r="L1223" i="1"/>
  <c r="AZ1222" i="1"/>
  <c r="AY1222" i="1"/>
  <c r="BA1222" i="1" s="1"/>
  <c r="AX1222" i="1"/>
  <c r="AW1222" i="1"/>
  <c r="AV1222" i="1"/>
  <c r="AQ1222" i="1"/>
  <c r="AP1222" i="1"/>
  <c r="AR1222" i="1" s="1"/>
  <c r="AJ1222" i="1"/>
  <c r="P1222" i="1"/>
  <c r="M1222" i="1"/>
  <c r="L1222" i="1"/>
  <c r="AZ1221" i="1"/>
  <c r="AY1221" i="1"/>
  <c r="BA1221" i="1" s="1"/>
  <c r="AX1221" i="1"/>
  <c r="AW1221" i="1"/>
  <c r="AV1221" i="1"/>
  <c r="AQ1221" i="1"/>
  <c r="AP1221" i="1"/>
  <c r="AR1221" i="1" s="1"/>
  <c r="AJ1221" i="1"/>
  <c r="P1221" i="1"/>
  <c r="M1221" i="1"/>
  <c r="L1221" i="1"/>
  <c r="AZ1220" i="1"/>
  <c r="AY1220" i="1"/>
  <c r="BA1220" i="1" s="1"/>
  <c r="AX1220" i="1"/>
  <c r="AW1220" i="1"/>
  <c r="AV1220" i="1"/>
  <c r="AQ1220" i="1"/>
  <c r="AP1220" i="1"/>
  <c r="AR1220" i="1" s="1"/>
  <c r="AJ1220" i="1"/>
  <c r="P1220" i="1"/>
  <c r="AZ1219" i="1"/>
  <c r="AY1219" i="1"/>
  <c r="BA1219" i="1" s="1"/>
  <c r="AX1219" i="1"/>
  <c r="AW1219" i="1"/>
  <c r="AV1219" i="1"/>
  <c r="AQ1219" i="1"/>
  <c r="AP1219" i="1"/>
  <c r="AR1219" i="1" s="1"/>
  <c r="AJ1219" i="1"/>
  <c r="P1219" i="1"/>
  <c r="M1219" i="1"/>
  <c r="L1219" i="1"/>
  <c r="AZ1218" i="1"/>
  <c r="AY1218" i="1"/>
  <c r="BA1218" i="1" s="1"/>
  <c r="AX1218" i="1"/>
  <c r="AW1218" i="1"/>
  <c r="AV1218" i="1"/>
  <c r="AQ1218" i="1"/>
  <c r="AP1218" i="1"/>
  <c r="AR1218" i="1" s="1"/>
  <c r="AJ1218" i="1"/>
  <c r="P1218" i="1"/>
  <c r="M1218" i="1"/>
  <c r="L1218" i="1"/>
  <c r="AZ1217" i="1"/>
  <c r="AY1217" i="1"/>
  <c r="BA1217" i="1" s="1"/>
  <c r="AX1217" i="1"/>
  <c r="AW1217" i="1"/>
  <c r="AV1217" i="1"/>
  <c r="AQ1217" i="1"/>
  <c r="AP1217" i="1"/>
  <c r="AR1217" i="1" s="1"/>
  <c r="AJ1217" i="1"/>
  <c r="P1217" i="1"/>
  <c r="AZ1216" i="1"/>
  <c r="AY1216" i="1"/>
  <c r="BA1216" i="1" s="1"/>
  <c r="AX1216" i="1"/>
  <c r="AW1216" i="1"/>
  <c r="AV1216" i="1"/>
  <c r="AQ1216" i="1"/>
  <c r="AP1216" i="1"/>
  <c r="AR1216" i="1" s="1"/>
  <c r="AJ1216" i="1"/>
  <c r="P1216" i="1"/>
  <c r="M1216" i="1"/>
  <c r="L1216" i="1"/>
  <c r="AZ1215" i="1"/>
  <c r="AY1215" i="1"/>
  <c r="BA1215" i="1" s="1"/>
  <c r="AX1215" i="1"/>
  <c r="AW1215" i="1"/>
  <c r="AV1215" i="1"/>
  <c r="AQ1215" i="1"/>
  <c r="AP1215" i="1"/>
  <c r="AR1215" i="1" s="1"/>
  <c r="AJ1215" i="1"/>
  <c r="P1215" i="1"/>
  <c r="M1215" i="1"/>
  <c r="L1215" i="1"/>
  <c r="AZ1214" i="1"/>
  <c r="AY1214" i="1"/>
  <c r="BA1214" i="1" s="1"/>
  <c r="AX1214" i="1"/>
  <c r="AW1214" i="1"/>
  <c r="AV1214" i="1"/>
  <c r="AQ1214" i="1"/>
  <c r="AP1214" i="1"/>
  <c r="AR1214" i="1" s="1"/>
  <c r="AJ1214" i="1"/>
  <c r="P1214" i="1"/>
  <c r="M1214" i="1"/>
  <c r="L1214" i="1"/>
  <c r="AZ1213" i="1"/>
  <c r="AY1213" i="1"/>
  <c r="BA1213" i="1" s="1"/>
  <c r="AX1213" i="1"/>
  <c r="AW1213" i="1"/>
  <c r="AV1213" i="1"/>
  <c r="AQ1213" i="1"/>
  <c r="AP1213" i="1"/>
  <c r="AR1213" i="1" s="1"/>
  <c r="AJ1213" i="1"/>
  <c r="P1213" i="1"/>
  <c r="M1213" i="1"/>
  <c r="L1213" i="1"/>
  <c r="AZ1212" i="1"/>
  <c r="AY1212" i="1"/>
  <c r="BA1212" i="1" s="1"/>
  <c r="AX1212" i="1"/>
  <c r="AW1212" i="1"/>
  <c r="AV1212" i="1"/>
  <c r="AQ1212" i="1"/>
  <c r="AP1212" i="1"/>
  <c r="AR1212" i="1" s="1"/>
  <c r="AJ1212" i="1"/>
  <c r="P1212" i="1"/>
  <c r="M1212" i="1"/>
  <c r="L1212" i="1"/>
  <c r="AZ1211" i="1"/>
  <c r="AY1211" i="1"/>
  <c r="BA1211" i="1" s="1"/>
  <c r="AX1211" i="1"/>
  <c r="AW1211" i="1"/>
  <c r="AV1211" i="1"/>
  <c r="AQ1211" i="1"/>
  <c r="AP1211" i="1"/>
  <c r="AR1211" i="1" s="1"/>
  <c r="AJ1211" i="1"/>
  <c r="P1211" i="1"/>
  <c r="M1211" i="1"/>
  <c r="L1211" i="1"/>
  <c r="AZ1210" i="1"/>
  <c r="AY1210" i="1"/>
  <c r="BA1210" i="1" s="1"/>
  <c r="AX1210" i="1"/>
  <c r="AW1210" i="1"/>
  <c r="AV1210" i="1"/>
  <c r="AQ1210" i="1"/>
  <c r="AP1210" i="1"/>
  <c r="AR1210" i="1" s="1"/>
  <c r="AJ1210" i="1"/>
  <c r="P1210" i="1"/>
  <c r="M1210" i="1"/>
  <c r="L1210" i="1"/>
  <c r="AZ1209" i="1"/>
  <c r="AY1209" i="1"/>
  <c r="BA1209" i="1" s="1"/>
  <c r="AX1209" i="1"/>
  <c r="AW1209" i="1"/>
  <c r="AV1209" i="1"/>
  <c r="AQ1209" i="1"/>
  <c r="AP1209" i="1"/>
  <c r="AR1209" i="1" s="1"/>
  <c r="AJ1209" i="1"/>
  <c r="P1209" i="1"/>
  <c r="M1209" i="1"/>
  <c r="L1209" i="1"/>
  <c r="AZ1208" i="1"/>
  <c r="AY1208" i="1"/>
  <c r="BA1208" i="1" s="1"/>
  <c r="AX1208" i="1"/>
  <c r="AW1208" i="1"/>
  <c r="AV1208" i="1"/>
  <c r="AQ1208" i="1"/>
  <c r="AP1208" i="1"/>
  <c r="AR1208" i="1" s="1"/>
  <c r="AJ1208" i="1"/>
  <c r="P1208" i="1"/>
  <c r="M1208" i="1"/>
  <c r="L1208" i="1"/>
  <c r="AZ1207" i="1"/>
  <c r="AY1207" i="1"/>
  <c r="BA1207" i="1" s="1"/>
  <c r="AX1207" i="1"/>
  <c r="AW1207" i="1"/>
  <c r="AV1207" i="1"/>
  <c r="AQ1207" i="1"/>
  <c r="AP1207" i="1"/>
  <c r="AR1207" i="1" s="1"/>
  <c r="AJ1207" i="1"/>
  <c r="P1207" i="1"/>
  <c r="M1207" i="1"/>
  <c r="L1207" i="1"/>
  <c r="AZ1206" i="1"/>
  <c r="AY1206" i="1"/>
  <c r="BA1206" i="1" s="1"/>
  <c r="AX1206" i="1"/>
  <c r="AW1206" i="1"/>
  <c r="AV1206" i="1"/>
  <c r="AQ1206" i="1"/>
  <c r="AP1206" i="1"/>
  <c r="AR1206" i="1" s="1"/>
  <c r="AJ1206" i="1"/>
  <c r="P1206" i="1"/>
  <c r="M1206" i="1"/>
  <c r="L1206" i="1"/>
  <c r="AZ1205" i="1"/>
  <c r="AY1205" i="1"/>
  <c r="BA1205" i="1" s="1"/>
  <c r="AX1205" i="1"/>
  <c r="AW1205" i="1"/>
  <c r="AV1205" i="1"/>
  <c r="AQ1205" i="1"/>
  <c r="AP1205" i="1"/>
  <c r="AR1205" i="1" s="1"/>
  <c r="AJ1205" i="1"/>
  <c r="P1205" i="1"/>
  <c r="M1205" i="1"/>
  <c r="L1205" i="1"/>
  <c r="BA1204" i="1"/>
  <c r="AZ1204" i="1"/>
  <c r="AY1204" i="1"/>
  <c r="AX1204" i="1"/>
  <c r="AW1204" i="1"/>
  <c r="AV1204" i="1"/>
  <c r="AQ1204" i="1"/>
  <c r="AP1204" i="1"/>
  <c r="AR1204" i="1" s="1"/>
  <c r="AJ1204" i="1"/>
  <c r="P1204" i="1"/>
  <c r="M1204" i="1"/>
  <c r="L1204" i="1"/>
  <c r="AZ1203" i="1"/>
  <c r="AY1203" i="1"/>
  <c r="BA1203" i="1" s="1"/>
  <c r="AX1203" i="1"/>
  <c r="AW1203" i="1"/>
  <c r="AV1203" i="1"/>
  <c r="AQ1203" i="1"/>
  <c r="AP1203" i="1"/>
  <c r="AR1203" i="1" s="1"/>
  <c r="AJ1203" i="1"/>
  <c r="P1203" i="1"/>
  <c r="AZ1202" i="1"/>
  <c r="AY1202" i="1"/>
  <c r="BA1202" i="1" s="1"/>
  <c r="AX1202" i="1"/>
  <c r="AW1202" i="1"/>
  <c r="AV1202" i="1"/>
  <c r="AQ1202" i="1"/>
  <c r="AP1202" i="1"/>
  <c r="AR1202" i="1" s="1"/>
  <c r="AJ1202" i="1"/>
  <c r="P1202" i="1"/>
  <c r="AZ1201" i="1"/>
  <c r="AY1201" i="1"/>
  <c r="BA1201" i="1" s="1"/>
  <c r="AX1201" i="1"/>
  <c r="AW1201" i="1"/>
  <c r="AV1201" i="1"/>
  <c r="AQ1201" i="1"/>
  <c r="AP1201" i="1"/>
  <c r="AR1201" i="1" s="1"/>
  <c r="AJ1201" i="1"/>
  <c r="P1201" i="1"/>
  <c r="M1201" i="1"/>
  <c r="L1201" i="1"/>
  <c r="AZ1200" i="1"/>
  <c r="AY1200" i="1"/>
  <c r="BA1200" i="1" s="1"/>
  <c r="AX1200" i="1"/>
  <c r="AW1200" i="1"/>
  <c r="AV1200" i="1"/>
  <c r="AQ1200" i="1"/>
  <c r="AP1200" i="1"/>
  <c r="AR1200" i="1" s="1"/>
  <c r="AJ1200" i="1"/>
  <c r="P1200" i="1"/>
  <c r="M1200" i="1"/>
  <c r="L1200" i="1"/>
  <c r="AZ1199" i="1"/>
  <c r="AY1199" i="1"/>
  <c r="BA1199" i="1" s="1"/>
  <c r="AX1199" i="1"/>
  <c r="AW1199" i="1"/>
  <c r="AV1199" i="1"/>
  <c r="AQ1199" i="1"/>
  <c r="AP1199" i="1"/>
  <c r="AR1199" i="1" s="1"/>
  <c r="AJ1199" i="1"/>
  <c r="P1199" i="1"/>
  <c r="M1199" i="1"/>
  <c r="L1199" i="1"/>
  <c r="AZ1198" i="1"/>
  <c r="AY1198" i="1"/>
  <c r="BA1198" i="1" s="1"/>
  <c r="AX1198" i="1"/>
  <c r="AW1198" i="1"/>
  <c r="AV1198" i="1"/>
  <c r="AQ1198" i="1"/>
  <c r="AP1198" i="1"/>
  <c r="AR1198" i="1" s="1"/>
  <c r="AJ1198" i="1"/>
  <c r="P1198" i="1"/>
  <c r="M1198" i="1"/>
  <c r="L1198" i="1"/>
  <c r="AZ1197" i="1"/>
  <c r="AY1197" i="1"/>
  <c r="BA1197" i="1" s="1"/>
  <c r="AX1197" i="1"/>
  <c r="AW1197" i="1"/>
  <c r="AV1197" i="1"/>
  <c r="AQ1197" i="1"/>
  <c r="AP1197" i="1"/>
  <c r="AR1197" i="1" s="1"/>
  <c r="AJ1197" i="1"/>
  <c r="P1197" i="1"/>
  <c r="AZ1196" i="1"/>
  <c r="AY1196" i="1"/>
  <c r="BA1196" i="1" s="1"/>
  <c r="AX1196" i="1"/>
  <c r="AW1196" i="1"/>
  <c r="AV1196" i="1"/>
  <c r="AQ1196" i="1"/>
  <c r="AP1196" i="1"/>
  <c r="AR1196" i="1" s="1"/>
  <c r="AJ1196" i="1"/>
  <c r="P1196" i="1"/>
  <c r="M1196" i="1"/>
  <c r="L1196" i="1"/>
  <c r="AZ1195" i="1"/>
  <c r="AY1195" i="1"/>
  <c r="BA1195" i="1" s="1"/>
  <c r="AX1195" i="1"/>
  <c r="AW1195" i="1"/>
  <c r="AV1195" i="1"/>
  <c r="AQ1195" i="1"/>
  <c r="AP1195" i="1"/>
  <c r="AR1195" i="1" s="1"/>
  <c r="AJ1195" i="1"/>
  <c r="P1195" i="1"/>
  <c r="M1195" i="1"/>
  <c r="L1195" i="1"/>
  <c r="AZ1194" i="1"/>
  <c r="AY1194" i="1"/>
  <c r="BA1194" i="1" s="1"/>
  <c r="AX1194" i="1"/>
  <c r="AW1194" i="1"/>
  <c r="AV1194" i="1"/>
  <c r="AQ1194" i="1"/>
  <c r="AP1194" i="1"/>
  <c r="AR1194" i="1" s="1"/>
  <c r="AJ1194" i="1"/>
  <c r="P1194" i="1"/>
  <c r="M1194" i="1"/>
  <c r="L1194" i="1"/>
  <c r="AZ1193" i="1"/>
  <c r="AY1193" i="1"/>
  <c r="BA1193" i="1" s="1"/>
  <c r="AX1193" i="1"/>
  <c r="AW1193" i="1"/>
  <c r="AV1193" i="1"/>
  <c r="AQ1193" i="1"/>
  <c r="AP1193" i="1"/>
  <c r="AR1193" i="1" s="1"/>
  <c r="AJ1193" i="1"/>
  <c r="P1193" i="1"/>
  <c r="M1193" i="1"/>
  <c r="L1193" i="1"/>
  <c r="AZ1192" i="1"/>
  <c r="AY1192" i="1"/>
  <c r="BA1192" i="1" s="1"/>
  <c r="AX1192" i="1"/>
  <c r="AW1192" i="1"/>
  <c r="AV1192" i="1"/>
  <c r="AQ1192" i="1"/>
  <c r="AP1192" i="1"/>
  <c r="AR1192" i="1" s="1"/>
  <c r="AJ1192" i="1"/>
  <c r="P1192" i="1"/>
  <c r="M1192" i="1"/>
  <c r="L1192" i="1"/>
  <c r="AZ1191" i="1"/>
  <c r="AY1191" i="1"/>
  <c r="BA1191" i="1" s="1"/>
  <c r="AX1191" i="1"/>
  <c r="AW1191" i="1"/>
  <c r="AV1191" i="1"/>
  <c r="AQ1191" i="1"/>
  <c r="AP1191" i="1"/>
  <c r="AR1191" i="1" s="1"/>
  <c r="AJ1191" i="1"/>
  <c r="P1191" i="1"/>
  <c r="M1191" i="1"/>
  <c r="L1191" i="1"/>
  <c r="AZ1190" i="1"/>
  <c r="AY1190" i="1"/>
  <c r="BA1190" i="1" s="1"/>
  <c r="AX1190" i="1"/>
  <c r="AW1190" i="1"/>
  <c r="AV1190" i="1"/>
  <c r="AQ1190" i="1"/>
  <c r="AP1190" i="1"/>
  <c r="AR1190" i="1" s="1"/>
  <c r="AJ1190" i="1"/>
  <c r="P1190" i="1"/>
  <c r="M1190" i="1"/>
  <c r="L1190" i="1"/>
  <c r="AZ1189" i="1"/>
  <c r="AY1189" i="1"/>
  <c r="BA1189" i="1" s="1"/>
  <c r="AX1189" i="1"/>
  <c r="AW1189" i="1"/>
  <c r="AV1189" i="1"/>
  <c r="AQ1189" i="1"/>
  <c r="AP1189" i="1"/>
  <c r="AR1189" i="1" s="1"/>
  <c r="AJ1189" i="1"/>
  <c r="P1189" i="1"/>
  <c r="M1189" i="1"/>
  <c r="L1189" i="1"/>
  <c r="AZ1188" i="1"/>
  <c r="AY1188" i="1"/>
  <c r="BA1188" i="1" s="1"/>
  <c r="AX1188" i="1"/>
  <c r="AW1188" i="1"/>
  <c r="AV1188" i="1"/>
  <c r="AQ1188" i="1"/>
  <c r="AP1188" i="1"/>
  <c r="AR1188" i="1" s="1"/>
  <c r="AJ1188" i="1"/>
  <c r="P1188" i="1"/>
  <c r="M1188" i="1"/>
  <c r="L1188" i="1"/>
  <c r="AZ1187" i="1"/>
  <c r="AY1187" i="1"/>
  <c r="BA1187" i="1" s="1"/>
  <c r="AX1187" i="1"/>
  <c r="AW1187" i="1"/>
  <c r="AV1187" i="1"/>
  <c r="AQ1187" i="1"/>
  <c r="AP1187" i="1"/>
  <c r="AR1187" i="1" s="1"/>
  <c r="AJ1187" i="1"/>
  <c r="P1187" i="1"/>
  <c r="M1187" i="1"/>
  <c r="L1187" i="1"/>
  <c r="AZ1186" i="1"/>
  <c r="AY1186" i="1"/>
  <c r="BA1186" i="1" s="1"/>
  <c r="AX1186" i="1"/>
  <c r="AW1186" i="1"/>
  <c r="AV1186" i="1"/>
  <c r="AQ1186" i="1"/>
  <c r="AP1186" i="1"/>
  <c r="AR1186" i="1" s="1"/>
  <c r="AJ1186" i="1"/>
  <c r="P1186" i="1"/>
  <c r="M1186" i="1"/>
  <c r="L1186" i="1"/>
  <c r="AZ1185" i="1"/>
  <c r="AY1185" i="1"/>
  <c r="BA1185" i="1" s="1"/>
  <c r="AX1185" i="1"/>
  <c r="AW1185" i="1"/>
  <c r="AV1185" i="1"/>
  <c r="AQ1185" i="1"/>
  <c r="AP1185" i="1"/>
  <c r="AR1185" i="1" s="1"/>
  <c r="AJ1185" i="1"/>
  <c r="P1185" i="1"/>
  <c r="M1185" i="1"/>
  <c r="L1185" i="1"/>
  <c r="AZ1184" i="1"/>
  <c r="AY1184" i="1"/>
  <c r="BA1184" i="1" s="1"/>
  <c r="AX1184" i="1"/>
  <c r="AW1184" i="1"/>
  <c r="AV1184" i="1"/>
  <c r="AQ1184" i="1"/>
  <c r="AP1184" i="1"/>
  <c r="AR1184" i="1" s="1"/>
  <c r="AJ1184" i="1"/>
  <c r="P1184" i="1"/>
  <c r="M1184" i="1"/>
  <c r="L1184" i="1"/>
  <c r="AZ1183" i="1"/>
  <c r="AY1183" i="1"/>
  <c r="BA1183" i="1" s="1"/>
  <c r="AX1183" i="1"/>
  <c r="AW1183" i="1"/>
  <c r="AV1183" i="1"/>
  <c r="AQ1183" i="1"/>
  <c r="AP1183" i="1"/>
  <c r="AR1183" i="1" s="1"/>
  <c r="AJ1183" i="1"/>
  <c r="P1183" i="1"/>
  <c r="M1183" i="1"/>
  <c r="L1183" i="1"/>
  <c r="BA1182" i="1"/>
  <c r="AZ1182" i="1"/>
  <c r="AY1182" i="1"/>
  <c r="AX1182" i="1"/>
  <c r="AW1182" i="1"/>
  <c r="AV1182" i="1"/>
  <c r="AQ1182" i="1"/>
  <c r="AP1182" i="1"/>
  <c r="AR1182" i="1" s="1"/>
  <c r="AJ1182" i="1"/>
  <c r="P1182" i="1"/>
  <c r="M1182" i="1"/>
  <c r="L1182" i="1"/>
  <c r="AZ1181" i="1"/>
  <c r="AY1181" i="1"/>
  <c r="BA1181" i="1" s="1"/>
  <c r="AX1181" i="1"/>
  <c r="AW1181" i="1"/>
  <c r="AV1181" i="1"/>
  <c r="AQ1181" i="1"/>
  <c r="AP1181" i="1"/>
  <c r="AR1181" i="1" s="1"/>
  <c r="AJ1181" i="1"/>
  <c r="P1181" i="1"/>
  <c r="M1181" i="1"/>
  <c r="L1181" i="1"/>
  <c r="AZ1180" i="1"/>
  <c r="AY1180" i="1"/>
  <c r="BA1180" i="1" s="1"/>
  <c r="AX1180" i="1"/>
  <c r="AW1180" i="1"/>
  <c r="AV1180" i="1"/>
  <c r="AQ1180" i="1"/>
  <c r="AP1180" i="1"/>
  <c r="AR1180" i="1" s="1"/>
  <c r="AJ1180" i="1"/>
  <c r="P1180" i="1"/>
  <c r="M1180" i="1"/>
  <c r="L1180" i="1"/>
  <c r="AZ1179" i="1"/>
  <c r="AY1179" i="1"/>
  <c r="BA1179" i="1" s="1"/>
  <c r="AX1179" i="1"/>
  <c r="AW1179" i="1"/>
  <c r="AV1179" i="1"/>
  <c r="AQ1179" i="1"/>
  <c r="AP1179" i="1"/>
  <c r="AR1179" i="1" s="1"/>
  <c r="AJ1179" i="1"/>
  <c r="P1179" i="1"/>
  <c r="M1179" i="1"/>
  <c r="L1179" i="1"/>
  <c r="AZ1178" i="1"/>
  <c r="AY1178" i="1"/>
  <c r="BA1178" i="1" s="1"/>
  <c r="AX1178" i="1"/>
  <c r="AW1178" i="1"/>
  <c r="AV1178" i="1"/>
  <c r="AQ1178" i="1"/>
  <c r="AP1178" i="1"/>
  <c r="AR1178" i="1" s="1"/>
  <c r="AJ1178" i="1"/>
  <c r="P1178" i="1"/>
  <c r="AZ1177" i="1"/>
  <c r="AY1177" i="1"/>
  <c r="BA1177" i="1" s="1"/>
  <c r="AX1177" i="1"/>
  <c r="AW1177" i="1"/>
  <c r="AV1177" i="1"/>
  <c r="AQ1177" i="1"/>
  <c r="AP1177" i="1"/>
  <c r="AR1177" i="1" s="1"/>
  <c r="AJ1177" i="1"/>
  <c r="P1177" i="1"/>
  <c r="M1177" i="1"/>
  <c r="L1177" i="1"/>
  <c r="AZ1176" i="1"/>
  <c r="AY1176" i="1"/>
  <c r="BA1176" i="1" s="1"/>
  <c r="AX1176" i="1"/>
  <c r="AW1176" i="1"/>
  <c r="AV1176" i="1"/>
  <c r="AQ1176" i="1"/>
  <c r="AP1176" i="1"/>
  <c r="AR1176" i="1" s="1"/>
  <c r="AJ1176" i="1"/>
  <c r="P1176" i="1"/>
  <c r="M1176" i="1"/>
  <c r="L1176" i="1"/>
  <c r="AZ1175" i="1"/>
  <c r="AY1175" i="1"/>
  <c r="BA1175" i="1" s="1"/>
  <c r="AX1175" i="1"/>
  <c r="AW1175" i="1"/>
  <c r="AV1175" i="1"/>
  <c r="AQ1175" i="1"/>
  <c r="AP1175" i="1"/>
  <c r="AR1175" i="1" s="1"/>
  <c r="AJ1175" i="1"/>
  <c r="P1175" i="1"/>
  <c r="M1175" i="1"/>
  <c r="L1175" i="1"/>
  <c r="AZ1174" i="1"/>
  <c r="AY1174" i="1"/>
  <c r="BA1174" i="1" s="1"/>
  <c r="AX1174" i="1"/>
  <c r="AW1174" i="1"/>
  <c r="AV1174" i="1"/>
  <c r="AQ1174" i="1"/>
  <c r="AP1174" i="1"/>
  <c r="AR1174" i="1" s="1"/>
  <c r="AJ1174" i="1"/>
  <c r="P1174" i="1"/>
  <c r="M1174" i="1"/>
  <c r="L1174" i="1"/>
  <c r="AZ1173" i="1"/>
  <c r="AY1173" i="1"/>
  <c r="BA1173" i="1" s="1"/>
  <c r="AX1173" i="1"/>
  <c r="AW1173" i="1"/>
  <c r="AV1173" i="1"/>
  <c r="AQ1173" i="1"/>
  <c r="AP1173" i="1"/>
  <c r="AR1173" i="1" s="1"/>
  <c r="AJ1173" i="1"/>
  <c r="P1173" i="1"/>
  <c r="M1173" i="1"/>
  <c r="L1173" i="1"/>
  <c r="AZ1172" i="1"/>
  <c r="AY1172" i="1"/>
  <c r="BA1172" i="1" s="1"/>
  <c r="AX1172" i="1"/>
  <c r="AW1172" i="1"/>
  <c r="AV1172" i="1"/>
  <c r="AQ1172" i="1"/>
  <c r="AP1172" i="1"/>
  <c r="AR1172" i="1" s="1"/>
  <c r="AJ1172" i="1"/>
  <c r="P1172" i="1"/>
  <c r="M1172" i="1"/>
  <c r="L1172" i="1"/>
  <c r="AZ1171" i="1"/>
  <c r="AY1171" i="1"/>
  <c r="BA1171" i="1" s="1"/>
  <c r="AX1171" i="1"/>
  <c r="AW1171" i="1"/>
  <c r="AV1171" i="1"/>
  <c r="AQ1171" i="1"/>
  <c r="AP1171" i="1"/>
  <c r="AR1171" i="1" s="1"/>
  <c r="AJ1171" i="1"/>
  <c r="P1171" i="1"/>
  <c r="M1171" i="1"/>
  <c r="L1171" i="1"/>
  <c r="AZ1170" i="1"/>
  <c r="AY1170" i="1"/>
  <c r="BA1170" i="1" s="1"/>
  <c r="AX1170" i="1"/>
  <c r="AW1170" i="1"/>
  <c r="AV1170" i="1"/>
  <c r="AQ1170" i="1"/>
  <c r="AP1170" i="1"/>
  <c r="AR1170" i="1" s="1"/>
  <c r="AJ1170" i="1"/>
  <c r="P1170" i="1"/>
  <c r="M1170" i="1"/>
  <c r="L1170" i="1"/>
  <c r="AZ1169" i="1"/>
  <c r="AY1169" i="1"/>
  <c r="BA1169" i="1" s="1"/>
  <c r="AX1169" i="1"/>
  <c r="AW1169" i="1"/>
  <c r="AV1169" i="1"/>
  <c r="AQ1169" i="1"/>
  <c r="AP1169" i="1"/>
  <c r="AR1169" i="1" s="1"/>
  <c r="AJ1169" i="1"/>
  <c r="P1169" i="1"/>
  <c r="M1169" i="1"/>
  <c r="L1169" i="1"/>
  <c r="AZ1168" i="1"/>
  <c r="AY1168" i="1"/>
  <c r="BA1168" i="1" s="1"/>
  <c r="AX1168" i="1"/>
  <c r="AW1168" i="1"/>
  <c r="AV1168" i="1"/>
  <c r="AQ1168" i="1"/>
  <c r="AP1168" i="1"/>
  <c r="AR1168" i="1" s="1"/>
  <c r="AJ1168" i="1"/>
  <c r="P1168" i="1"/>
  <c r="M1168" i="1"/>
  <c r="L1168" i="1"/>
  <c r="AZ1167" i="1"/>
  <c r="AY1167" i="1"/>
  <c r="BA1167" i="1" s="1"/>
  <c r="AX1167" i="1"/>
  <c r="AW1167" i="1"/>
  <c r="AV1167" i="1"/>
  <c r="AQ1167" i="1"/>
  <c r="AP1167" i="1"/>
  <c r="AR1167" i="1" s="1"/>
  <c r="AJ1167" i="1"/>
  <c r="P1167" i="1"/>
  <c r="M1167" i="1"/>
  <c r="L1167" i="1"/>
  <c r="AZ1166" i="1"/>
  <c r="AY1166" i="1"/>
  <c r="BA1166" i="1" s="1"/>
  <c r="AX1166" i="1"/>
  <c r="AW1166" i="1"/>
  <c r="AV1166" i="1"/>
  <c r="AQ1166" i="1"/>
  <c r="AP1166" i="1"/>
  <c r="AR1166" i="1" s="1"/>
  <c r="AJ1166" i="1"/>
  <c r="P1166" i="1"/>
  <c r="M1166" i="1"/>
  <c r="L1166" i="1"/>
  <c r="AZ1165" i="1"/>
  <c r="AY1165" i="1"/>
  <c r="BA1165" i="1" s="1"/>
  <c r="AX1165" i="1"/>
  <c r="AW1165" i="1"/>
  <c r="AV1165" i="1"/>
  <c r="AQ1165" i="1"/>
  <c r="AP1165" i="1"/>
  <c r="AR1165" i="1" s="1"/>
  <c r="AJ1165" i="1"/>
  <c r="P1165" i="1"/>
  <c r="M1165" i="1"/>
  <c r="L1165" i="1"/>
  <c r="AZ1164" i="1"/>
  <c r="AY1164" i="1"/>
  <c r="BA1164" i="1" s="1"/>
  <c r="AX1164" i="1"/>
  <c r="AW1164" i="1"/>
  <c r="AV1164" i="1"/>
  <c r="AQ1164" i="1"/>
  <c r="AP1164" i="1"/>
  <c r="AR1164" i="1" s="1"/>
  <c r="AJ1164" i="1"/>
  <c r="P1164" i="1"/>
  <c r="M1164" i="1"/>
  <c r="L1164" i="1"/>
  <c r="AZ1163" i="1"/>
  <c r="AY1163" i="1"/>
  <c r="BA1163" i="1" s="1"/>
  <c r="AX1163" i="1"/>
  <c r="AW1163" i="1"/>
  <c r="AV1163" i="1"/>
  <c r="AQ1163" i="1"/>
  <c r="AP1163" i="1"/>
  <c r="AR1163" i="1" s="1"/>
  <c r="AJ1163" i="1"/>
  <c r="P1163" i="1"/>
  <c r="AZ1162" i="1"/>
  <c r="AY1162" i="1"/>
  <c r="BA1162" i="1" s="1"/>
  <c r="AX1162" i="1"/>
  <c r="AW1162" i="1"/>
  <c r="AV1162" i="1"/>
  <c r="AQ1162" i="1"/>
  <c r="AP1162" i="1"/>
  <c r="AR1162" i="1" s="1"/>
  <c r="AJ1162" i="1"/>
  <c r="P1162" i="1"/>
  <c r="M1162" i="1"/>
  <c r="L1162" i="1"/>
  <c r="BA1161" i="1"/>
  <c r="AZ1161" i="1"/>
  <c r="AY1161" i="1"/>
  <c r="AX1161" i="1"/>
  <c r="AW1161" i="1"/>
  <c r="AV1161" i="1"/>
  <c r="AQ1161" i="1"/>
  <c r="AP1161" i="1"/>
  <c r="AR1161" i="1" s="1"/>
  <c r="AJ1161" i="1"/>
  <c r="P1161" i="1"/>
  <c r="M1161" i="1"/>
  <c r="L1161" i="1"/>
  <c r="AZ1160" i="1"/>
  <c r="AY1160" i="1"/>
  <c r="BA1160" i="1" s="1"/>
  <c r="AX1160" i="1"/>
  <c r="AW1160" i="1"/>
  <c r="AV1160" i="1"/>
  <c r="AQ1160" i="1"/>
  <c r="AP1160" i="1"/>
  <c r="AR1160" i="1" s="1"/>
  <c r="AJ1160" i="1"/>
  <c r="P1160" i="1"/>
  <c r="M1160" i="1"/>
  <c r="L1160" i="1"/>
  <c r="AZ1159" i="1"/>
  <c r="AY1159" i="1"/>
  <c r="BA1159" i="1" s="1"/>
  <c r="AX1159" i="1"/>
  <c r="AW1159" i="1"/>
  <c r="AV1159" i="1"/>
  <c r="AQ1159" i="1"/>
  <c r="AP1159" i="1"/>
  <c r="AR1159" i="1" s="1"/>
  <c r="AJ1159" i="1"/>
  <c r="P1159" i="1"/>
  <c r="M1159" i="1"/>
  <c r="L1159" i="1"/>
  <c r="AZ1158" i="1"/>
  <c r="AY1158" i="1"/>
  <c r="BA1158" i="1" s="1"/>
  <c r="AX1158" i="1"/>
  <c r="AW1158" i="1"/>
  <c r="AV1158" i="1"/>
  <c r="AQ1158" i="1"/>
  <c r="AP1158" i="1"/>
  <c r="AR1158" i="1" s="1"/>
  <c r="AJ1158" i="1"/>
  <c r="P1158" i="1"/>
  <c r="M1158" i="1"/>
  <c r="L1158" i="1"/>
  <c r="AZ1157" i="1"/>
  <c r="AY1157" i="1"/>
  <c r="BA1157" i="1" s="1"/>
  <c r="AX1157" i="1"/>
  <c r="AW1157" i="1"/>
  <c r="AV1157" i="1"/>
  <c r="AQ1157" i="1"/>
  <c r="AP1157" i="1"/>
  <c r="AR1157" i="1" s="1"/>
  <c r="AJ1157" i="1"/>
  <c r="P1157" i="1"/>
  <c r="M1157" i="1"/>
  <c r="L1157" i="1"/>
  <c r="AZ1156" i="1"/>
  <c r="AY1156" i="1"/>
  <c r="BA1156" i="1" s="1"/>
  <c r="AX1156" i="1"/>
  <c r="AW1156" i="1"/>
  <c r="AV1156" i="1"/>
  <c r="AQ1156" i="1"/>
  <c r="AP1156" i="1"/>
  <c r="AR1156" i="1" s="1"/>
  <c r="AJ1156" i="1"/>
  <c r="P1156" i="1"/>
  <c r="M1156" i="1"/>
  <c r="L1156" i="1"/>
  <c r="AZ1155" i="1"/>
  <c r="AY1155" i="1"/>
  <c r="BA1155" i="1" s="1"/>
  <c r="AX1155" i="1"/>
  <c r="AW1155" i="1"/>
  <c r="AV1155" i="1"/>
  <c r="AQ1155" i="1"/>
  <c r="AP1155" i="1"/>
  <c r="AR1155" i="1" s="1"/>
  <c r="AJ1155" i="1"/>
  <c r="P1155" i="1"/>
  <c r="M1155" i="1"/>
  <c r="L1155" i="1"/>
  <c r="AZ1154" i="1"/>
  <c r="AY1154" i="1"/>
  <c r="BA1154" i="1" s="1"/>
  <c r="AX1154" i="1"/>
  <c r="AW1154" i="1"/>
  <c r="AV1154" i="1"/>
  <c r="AQ1154" i="1"/>
  <c r="AP1154" i="1"/>
  <c r="AR1154" i="1" s="1"/>
  <c r="AJ1154" i="1"/>
  <c r="P1154" i="1"/>
  <c r="BA1153" i="1"/>
  <c r="AZ1153" i="1"/>
  <c r="AY1153" i="1"/>
  <c r="AX1153" i="1"/>
  <c r="AW1153" i="1"/>
  <c r="AV1153" i="1"/>
  <c r="AQ1153" i="1"/>
  <c r="AP1153" i="1"/>
  <c r="AR1153" i="1" s="1"/>
  <c r="AJ1153" i="1"/>
  <c r="P1153" i="1"/>
  <c r="M1153" i="1"/>
  <c r="L1153" i="1"/>
  <c r="AZ1152" i="1"/>
  <c r="AY1152" i="1"/>
  <c r="BA1152" i="1" s="1"/>
  <c r="AX1152" i="1"/>
  <c r="AW1152" i="1"/>
  <c r="AV1152" i="1"/>
  <c r="AQ1152" i="1"/>
  <c r="AP1152" i="1"/>
  <c r="AR1152" i="1" s="1"/>
  <c r="AJ1152" i="1"/>
  <c r="P1152" i="1"/>
  <c r="BA1151" i="1"/>
  <c r="AZ1151" i="1"/>
  <c r="AY1151" i="1"/>
  <c r="AX1151" i="1"/>
  <c r="AW1151" i="1"/>
  <c r="AV1151" i="1"/>
  <c r="AQ1151" i="1"/>
  <c r="AP1151" i="1"/>
  <c r="AR1151" i="1" s="1"/>
  <c r="AJ1151" i="1"/>
  <c r="P1151" i="1"/>
  <c r="AZ1150" i="1"/>
  <c r="AY1150" i="1"/>
  <c r="BA1150" i="1" s="1"/>
  <c r="AX1150" i="1"/>
  <c r="AW1150" i="1"/>
  <c r="AV1150" i="1"/>
  <c r="AQ1150" i="1"/>
  <c r="AP1150" i="1"/>
  <c r="AR1150" i="1" s="1"/>
  <c r="AJ1150" i="1"/>
  <c r="P1150" i="1"/>
  <c r="M1150" i="1"/>
  <c r="L1150" i="1"/>
  <c r="AZ1149" i="1"/>
  <c r="AY1149" i="1"/>
  <c r="BA1149" i="1" s="1"/>
  <c r="AX1149" i="1"/>
  <c r="AW1149" i="1"/>
  <c r="AV1149" i="1"/>
  <c r="AQ1149" i="1"/>
  <c r="AP1149" i="1"/>
  <c r="AR1149" i="1" s="1"/>
  <c r="AJ1149" i="1"/>
  <c r="P1149" i="1"/>
  <c r="M1149" i="1"/>
  <c r="L1149" i="1"/>
  <c r="BA1148" i="1"/>
  <c r="AZ1148" i="1"/>
  <c r="AY1148" i="1"/>
  <c r="AX1148" i="1"/>
  <c r="AW1148" i="1"/>
  <c r="AV1148" i="1"/>
  <c r="AQ1148" i="1"/>
  <c r="AP1148" i="1"/>
  <c r="AR1148" i="1" s="1"/>
  <c r="AJ1148" i="1"/>
  <c r="P1148" i="1"/>
  <c r="AZ1147" i="1"/>
  <c r="AY1147" i="1"/>
  <c r="BA1147" i="1" s="1"/>
  <c r="AX1147" i="1"/>
  <c r="AW1147" i="1"/>
  <c r="AV1147" i="1"/>
  <c r="AQ1147" i="1"/>
  <c r="AP1147" i="1"/>
  <c r="AR1147" i="1" s="1"/>
  <c r="AJ1147" i="1"/>
  <c r="P1147" i="1"/>
  <c r="M1147" i="1"/>
  <c r="L1147" i="1"/>
  <c r="AZ1146" i="1"/>
  <c r="AY1146" i="1"/>
  <c r="BA1146" i="1" s="1"/>
  <c r="AX1146" i="1"/>
  <c r="AW1146" i="1"/>
  <c r="AV1146" i="1"/>
  <c r="AQ1146" i="1"/>
  <c r="AP1146" i="1"/>
  <c r="AR1146" i="1" s="1"/>
  <c r="AJ1146" i="1"/>
  <c r="P1146" i="1"/>
  <c r="M1146" i="1"/>
  <c r="L1146" i="1"/>
  <c r="AZ1145" i="1"/>
  <c r="AY1145" i="1"/>
  <c r="BA1145" i="1" s="1"/>
  <c r="AX1145" i="1"/>
  <c r="AW1145" i="1"/>
  <c r="AV1145" i="1"/>
  <c r="AQ1145" i="1"/>
  <c r="AP1145" i="1"/>
  <c r="AR1145" i="1" s="1"/>
  <c r="AJ1145" i="1"/>
  <c r="P1145" i="1"/>
  <c r="M1145" i="1"/>
  <c r="L1145" i="1"/>
  <c r="AZ1144" i="1"/>
  <c r="AY1144" i="1"/>
  <c r="BA1144" i="1" s="1"/>
  <c r="AX1144" i="1"/>
  <c r="AW1144" i="1"/>
  <c r="AV1144" i="1"/>
  <c r="AQ1144" i="1"/>
  <c r="AP1144" i="1"/>
  <c r="AR1144" i="1" s="1"/>
  <c r="AJ1144" i="1"/>
  <c r="P1144" i="1"/>
  <c r="M1144" i="1"/>
  <c r="L1144" i="1"/>
  <c r="AZ1143" i="1"/>
  <c r="AY1143" i="1"/>
  <c r="BA1143" i="1" s="1"/>
  <c r="AX1143" i="1"/>
  <c r="AW1143" i="1"/>
  <c r="AV1143" i="1"/>
  <c r="AQ1143" i="1"/>
  <c r="AP1143" i="1"/>
  <c r="AR1143" i="1" s="1"/>
  <c r="AJ1143" i="1"/>
  <c r="P1143" i="1"/>
  <c r="M1143" i="1"/>
  <c r="L1143" i="1"/>
  <c r="AZ1142" i="1"/>
  <c r="AY1142" i="1"/>
  <c r="BA1142" i="1" s="1"/>
  <c r="AX1142" i="1"/>
  <c r="AW1142" i="1"/>
  <c r="AV1142" i="1"/>
  <c r="AQ1142" i="1"/>
  <c r="AP1142" i="1"/>
  <c r="AR1142" i="1" s="1"/>
  <c r="AJ1142" i="1"/>
  <c r="P1142" i="1"/>
  <c r="M1142" i="1"/>
  <c r="L1142" i="1"/>
  <c r="AZ1141" i="1"/>
  <c r="AY1141" i="1"/>
  <c r="BA1141" i="1" s="1"/>
  <c r="AX1141" i="1"/>
  <c r="AW1141" i="1"/>
  <c r="AV1141" i="1"/>
  <c r="AQ1141" i="1"/>
  <c r="AP1141" i="1"/>
  <c r="AR1141" i="1" s="1"/>
  <c r="AJ1141" i="1"/>
  <c r="P1141" i="1"/>
  <c r="M1141" i="1"/>
  <c r="L1141" i="1"/>
  <c r="AZ1140" i="1"/>
  <c r="AY1140" i="1"/>
  <c r="BA1140" i="1" s="1"/>
  <c r="AX1140" i="1"/>
  <c r="AW1140" i="1"/>
  <c r="AV1140" i="1"/>
  <c r="AQ1140" i="1"/>
  <c r="AP1140" i="1"/>
  <c r="AR1140" i="1" s="1"/>
  <c r="AJ1140" i="1"/>
  <c r="P1140" i="1"/>
  <c r="M1140" i="1"/>
  <c r="L1140" i="1"/>
  <c r="AZ1139" i="1"/>
  <c r="AY1139" i="1"/>
  <c r="BA1139" i="1" s="1"/>
  <c r="AX1139" i="1"/>
  <c r="AW1139" i="1"/>
  <c r="AV1139" i="1"/>
  <c r="AQ1139" i="1"/>
  <c r="AP1139" i="1"/>
  <c r="AR1139" i="1" s="1"/>
  <c r="AJ1139" i="1"/>
  <c r="P1139" i="1"/>
  <c r="M1139" i="1"/>
  <c r="L1139" i="1"/>
  <c r="AZ1138" i="1"/>
  <c r="AY1138" i="1"/>
  <c r="BA1138" i="1" s="1"/>
  <c r="AX1138" i="1"/>
  <c r="AW1138" i="1"/>
  <c r="AV1138" i="1"/>
  <c r="AQ1138" i="1"/>
  <c r="AP1138" i="1"/>
  <c r="AR1138" i="1" s="1"/>
  <c r="AJ1138" i="1"/>
  <c r="P1138" i="1"/>
  <c r="M1138" i="1"/>
  <c r="L1138" i="1"/>
  <c r="AZ1137" i="1"/>
  <c r="AY1137" i="1"/>
  <c r="BA1137" i="1" s="1"/>
  <c r="AX1137" i="1"/>
  <c r="AW1137" i="1"/>
  <c r="AV1137" i="1"/>
  <c r="AQ1137" i="1"/>
  <c r="AP1137" i="1"/>
  <c r="AR1137" i="1" s="1"/>
  <c r="AJ1137" i="1"/>
  <c r="P1137" i="1"/>
  <c r="M1137" i="1"/>
  <c r="L1137" i="1"/>
  <c r="AZ1136" i="1"/>
  <c r="AY1136" i="1"/>
  <c r="BA1136" i="1" s="1"/>
  <c r="AX1136" i="1"/>
  <c r="AW1136" i="1"/>
  <c r="AV1136" i="1"/>
  <c r="AQ1136" i="1"/>
  <c r="AP1136" i="1"/>
  <c r="AR1136" i="1" s="1"/>
  <c r="AJ1136" i="1"/>
  <c r="P1136" i="1"/>
  <c r="M1136" i="1"/>
  <c r="L1136" i="1"/>
  <c r="AZ1135" i="1"/>
  <c r="AY1135" i="1"/>
  <c r="BA1135" i="1" s="1"/>
  <c r="AX1135" i="1"/>
  <c r="AW1135" i="1"/>
  <c r="AV1135" i="1"/>
  <c r="AQ1135" i="1"/>
  <c r="AP1135" i="1"/>
  <c r="AR1135" i="1" s="1"/>
  <c r="AJ1135" i="1"/>
  <c r="P1135" i="1"/>
  <c r="M1135" i="1"/>
  <c r="L1135" i="1"/>
  <c r="AZ1134" i="1"/>
  <c r="AY1134" i="1"/>
  <c r="BA1134" i="1" s="1"/>
  <c r="AX1134" i="1"/>
  <c r="AW1134" i="1"/>
  <c r="AV1134" i="1"/>
  <c r="AQ1134" i="1"/>
  <c r="AP1134" i="1"/>
  <c r="AR1134" i="1" s="1"/>
  <c r="AJ1134" i="1"/>
  <c r="P1134" i="1"/>
  <c r="AZ1133" i="1"/>
  <c r="AY1133" i="1"/>
  <c r="BA1133" i="1" s="1"/>
  <c r="AX1133" i="1"/>
  <c r="AW1133" i="1"/>
  <c r="AV1133" i="1"/>
  <c r="AQ1133" i="1"/>
  <c r="AP1133" i="1"/>
  <c r="AR1133" i="1" s="1"/>
  <c r="AJ1133" i="1"/>
  <c r="P1133" i="1"/>
  <c r="M1133" i="1"/>
  <c r="L1133" i="1"/>
  <c r="AZ1132" i="1"/>
  <c r="AY1132" i="1"/>
  <c r="BA1132" i="1" s="1"/>
  <c r="AX1132" i="1"/>
  <c r="AW1132" i="1"/>
  <c r="AV1132" i="1"/>
  <c r="AQ1132" i="1"/>
  <c r="AP1132" i="1"/>
  <c r="AR1132" i="1" s="1"/>
  <c r="AJ1132" i="1"/>
  <c r="P1132" i="1"/>
  <c r="M1132" i="1"/>
  <c r="L1132" i="1"/>
  <c r="AZ1131" i="1"/>
  <c r="AY1131" i="1"/>
  <c r="BA1131" i="1" s="1"/>
  <c r="AX1131" i="1"/>
  <c r="AW1131" i="1"/>
  <c r="AV1131" i="1"/>
  <c r="AQ1131" i="1"/>
  <c r="AP1131" i="1"/>
  <c r="AR1131" i="1" s="1"/>
  <c r="AJ1131" i="1"/>
  <c r="P1131" i="1"/>
  <c r="M1131" i="1"/>
  <c r="L1131" i="1"/>
  <c r="AZ1130" i="1"/>
  <c r="AY1130" i="1"/>
  <c r="BA1130" i="1" s="1"/>
  <c r="AX1130" i="1"/>
  <c r="AW1130" i="1"/>
  <c r="AV1130" i="1"/>
  <c r="AQ1130" i="1"/>
  <c r="AP1130" i="1"/>
  <c r="AR1130" i="1" s="1"/>
  <c r="AJ1130" i="1"/>
  <c r="P1130" i="1"/>
  <c r="M1130" i="1"/>
  <c r="L1130" i="1"/>
  <c r="AZ1129" i="1"/>
  <c r="AY1129" i="1"/>
  <c r="BA1129" i="1" s="1"/>
  <c r="AX1129" i="1"/>
  <c r="AW1129" i="1"/>
  <c r="AV1129" i="1"/>
  <c r="AQ1129" i="1"/>
  <c r="AP1129" i="1"/>
  <c r="AR1129" i="1" s="1"/>
  <c r="AJ1129" i="1"/>
  <c r="P1129" i="1"/>
  <c r="M1129" i="1"/>
  <c r="L1129" i="1"/>
  <c r="AZ1128" i="1"/>
  <c r="AY1128" i="1"/>
  <c r="BA1128" i="1" s="1"/>
  <c r="AX1128" i="1"/>
  <c r="AW1128" i="1"/>
  <c r="AV1128" i="1"/>
  <c r="AQ1128" i="1"/>
  <c r="AP1128" i="1"/>
  <c r="AR1128" i="1" s="1"/>
  <c r="AJ1128" i="1"/>
  <c r="P1128" i="1"/>
  <c r="M1128" i="1"/>
  <c r="L1128" i="1"/>
  <c r="AZ1127" i="1"/>
  <c r="AY1127" i="1"/>
  <c r="BA1127" i="1" s="1"/>
  <c r="AX1127" i="1"/>
  <c r="AW1127" i="1"/>
  <c r="AV1127" i="1"/>
  <c r="AQ1127" i="1"/>
  <c r="AP1127" i="1"/>
  <c r="AR1127" i="1" s="1"/>
  <c r="AJ1127" i="1"/>
  <c r="P1127" i="1"/>
  <c r="AZ1126" i="1"/>
  <c r="AY1126" i="1"/>
  <c r="BA1126" i="1" s="1"/>
  <c r="AX1126" i="1"/>
  <c r="AW1126" i="1"/>
  <c r="AV1126" i="1"/>
  <c r="AQ1126" i="1"/>
  <c r="AP1126" i="1"/>
  <c r="AR1126" i="1" s="1"/>
  <c r="AJ1126" i="1"/>
  <c r="P1126" i="1"/>
  <c r="M1126" i="1"/>
  <c r="L1126" i="1"/>
  <c r="AZ1125" i="1"/>
  <c r="AY1125" i="1"/>
  <c r="BA1125" i="1" s="1"/>
  <c r="AX1125" i="1"/>
  <c r="AW1125" i="1"/>
  <c r="AV1125" i="1"/>
  <c r="AQ1125" i="1"/>
  <c r="AP1125" i="1"/>
  <c r="AR1125" i="1" s="1"/>
  <c r="AJ1125" i="1"/>
  <c r="P1125" i="1"/>
  <c r="M1125" i="1"/>
  <c r="L1125" i="1"/>
  <c r="AZ1124" i="1"/>
  <c r="AY1124" i="1"/>
  <c r="BA1124" i="1" s="1"/>
  <c r="AX1124" i="1"/>
  <c r="AW1124" i="1"/>
  <c r="AV1124" i="1"/>
  <c r="AQ1124" i="1"/>
  <c r="AP1124" i="1"/>
  <c r="AR1124" i="1" s="1"/>
  <c r="AJ1124" i="1"/>
  <c r="P1124" i="1"/>
  <c r="M1124" i="1"/>
  <c r="L1124" i="1"/>
  <c r="AZ1123" i="1"/>
  <c r="AY1123" i="1"/>
  <c r="BA1123" i="1" s="1"/>
  <c r="AX1123" i="1"/>
  <c r="AW1123" i="1"/>
  <c r="AV1123" i="1"/>
  <c r="AQ1123" i="1"/>
  <c r="AP1123" i="1"/>
  <c r="AR1123" i="1" s="1"/>
  <c r="AJ1123" i="1"/>
  <c r="P1123" i="1"/>
  <c r="M1123" i="1"/>
  <c r="L1123" i="1"/>
  <c r="AZ1122" i="1"/>
  <c r="AY1122" i="1"/>
  <c r="BA1122" i="1" s="1"/>
  <c r="AX1122" i="1"/>
  <c r="AW1122" i="1"/>
  <c r="AV1122" i="1"/>
  <c r="AQ1122" i="1"/>
  <c r="AP1122" i="1"/>
  <c r="AR1122" i="1" s="1"/>
  <c r="AJ1122" i="1"/>
  <c r="P1122" i="1"/>
  <c r="M1122" i="1"/>
  <c r="L1122" i="1"/>
  <c r="AZ1121" i="1"/>
  <c r="AY1121" i="1"/>
  <c r="BA1121" i="1" s="1"/>
  <c r="AX1121" i="1"/>
  <c r="AW1121" i="1"/>
  <c r="AV1121" i="1"/>
  <c r="AQ1121" i="1"/>
  <c r="AP1121" i="1"/>
  <c r="AR1121" i="1" s="1"/>
  <c r="AJ1121" i="1"/>
  <c r="P1121" i="1"/>
  <c r="M1121" i="1"/>
  <c r="L1121" i="1"/>
  <c r="AZ1120" i="1"/>
  <c r="AY1120" i="1"/>
  <c r="BA1120" i="1" s="1"/>
  <c r="AX1120" i="1"/>
  <c r="AW1120" i="1"/>
  <c r="AV1120" i="1"/>
  <c r="AQ1120" i="1"/>
  <c r="AP1120" i="1"/>
  <c r="AR1120" i="1" s="1"/>
  <c r="AJ1120" i="1"/>
  <c r="P1120" i="1"/>
  <c r="M1120" i="1"/>
  <c r="L1120" i="1"/>
  <c r="BA1119" i="1"/>
  <c r="AZ1119" i="1"/>
  <c r="AY1119" i="1"/>
  <c r="AX1119" i="1"/>
  <c r="AW1119" i="1"/>
  <c r="AV1119" i="1"/>
  <c r="AQ1119" i="1"/>
  <c r="AP1119" i="1"/>
  <c r="AR1119" i="1" s="1"/>
  <c r="AJ1119" i="1"/>
  <c r="P1119" i="1"/>
  <c r="AZ1118" i="1"/>
  <c r="AY1118" i="1"/>
  <c r="BA1118" i="1" s="1"/>
  <c r="AX1118" i="1"/>
  <c r="AW1118" i="1"/>
  <c r="AV1118" i="1"/>
  <c r="AQ1118" i="1"/>
  <c r="AP1118" i="1"/>
  <c r="AR1118" i="1" s="1"/>
  <c r="AJ1118" i="1"/>
  <c r="P1118" i="1"/>
  <c r="M1118" i="1"/>
  <c r="L1118" i="1"/>
  <c r="AZ1117" i="1"/>
  <c r="AY1117" i="1"/>
  <c r="BA1117" i="1" s="1"/>
  <c r="AX1117" i="1"/>
  <c r="AW1117" i="1"/>
  <c r="AV1117" i="1"/>
  <c r="AQ1117" i="1"/>
  <c r="AP1117" i="1"/>
  <c r="AR1117" i="1" s="1"/>
  <c r="AJ1117" i="1"/>
  <c r="P1117" i="1"/>
  <c r="M1117" i="1"/>
  <c r="L1117" i="1"/>
  <c r="AZ1116" i="1"/>
  <c r="AY1116" i="1"/>
  <c r="BA1116" i="1" s="1"/>
  <c r="AX1116" i="1"/>
  <c r="AW1116" i="1"/>
  <c r="AV1116" i="1"/>
  <c r="AQ1116" i="1"/>
  <c r="AP1116" i="1"/>
  <c r="AR1116" i="1" s="1"/>
  <c r="AJ1116" i="1"/>
  <c r="P1116" i="1"/>
  <c r="M1116" i="1"/>
  <c r="L1116" i="1"/>
  <c r="AZ1115" i="1"/>
  <c r="AY1115" i="1"/>
  <c r="BA1115" i="1" s="1"/>
  <c r="AX1115" i="1"/>
  <c r="AW1115" i="1"/>
  <c r="AV1115" i="1"/>
  <c r="AQ1115" i="1"/>
  <c r="AP1115" i="1"/>
  <c r="AR1115" i="1" s="1"/>
  <c r="AJ1115" i="1"/>
  <c r="P1115" i="1"/>
  <c r="M1115" i="1"/>
  <c r="L1115" i="1"/>
  <c r="AZ1114" i="1"/>
  <c r="AY1114" i="1"/>
  <c r="BA1114" i="1" s="1"/>
  <c r="AX1114" i="1"/>
  <c r="AW1114" i="1"/>
  <c r="AV1114" i="1"/>
  <c r="AQ1114" i="1"/>
  <c r="AP1114" i="1"/>
  <c r="AR1114" i="1" s="1"/>
  <c r="AJ1114" i="1"/>
  <c r="P1114" i="1"/>
  <c r="M1114" i="1"/>
  <c r="L1114" i="1"/>
  <c r="AZ1113" i="1"/>
  <c r="AY1113" i="1"/>
  <c r="BA1113" i="1" s="1"/>
  <c r="AX1113" i="1"/>
  <c r="AW1113" i="1"/>
  <c r="AV1113" i="1"/>
  <c r="AQ1113" i="1"/>
  <c r="AP1113" i="1"/>
  <c r="AR1113" i="1" s="1"/>
  <c r="AJ1113" i="1"/>
  <c r="P1113" i="1"/>
  <c r="M1113" i="1"/>
  <c r="L1113" i="1"/>
  <c r="AZ1112" i="1"/>
  <c r="AY1112" i="1"/>
  <c r="BA1112" i="1" s="1"/>
  <c r="AX1112" i="1"/>
  <c r="AW1112" i="1"/>
  <c r="AV1112" i="1"/>
  <c r="AQ1112" i="1"/>
  <c r="AP1112" i="1"/>
  <c r="AR1112" i="1" s="1"/>
  <c r="AJ1112" i="1"/>
  <c r="P1112" i="1"/>
  <c r="M1112" i="1"/>
  <c r="L1112" i="1"/>
  <c r="AZ1111" i="1"/>
  <c r="AY1111" i="1"/>
  <c r="BA1111" i="1" s="1"/>
  <c r="AX1111" i="1"/>
  <c r="AW1111" i="1"/>
  <c r="AV1111" i="1"/>
  <c r="AQ1111" i="1"/>
  <c r="AP1111" i="1"/>
  <c r="AR1111" i="1" s="1"/>
  <c r="AJ1111" i="1"/>
  <c r="P1111" i="1"/>
  <c r="M1111" i="1"/>
  <c r="L1111" i="1"/>
  <c r="AZ1110" i="1"/>
  <c r="AY1110" i="1"/>
  <c r="BA1110" i="1" s="1"/>
  <c r="AX1110" i="1"/>
  <c r="AW1110" i="1"/>
  <c r="AV1110" i="1"/>
  <c r="AQ1110" i="1"/>
  <c r="AP1110" i="1"/>
  <c r="AR1110" i="1" s="1"/>
  <c r="AJ1110" i="1"/>
  <c r="P1110" i="1"/>
  <c r="M1110" i="1"/>
  <c r="L1110" i="1"/>
  <c r="AZ1109" i="1"/>
  <c r="AY1109" i="1"/>
  <c r="BA1109" i="1" s="1"/>
  <c r="AX1109" i="1"/>
  <c r="AW1109" i="1"/>
  <c r="AV1109" i="1"/>
  <c r="AQ1109" i="1"/>
  <c r="AP1109" i="1"/>
  <c r="AR1109" i="1" s="1"/>
  <c r="AJ1109" i="1"/>
  <c r="P1109" i="1"/>
  <c r="M1109" i="1"/>
  <c r="L1109" i="1"/>
  <c r="BA1108" i="1"/>
  <c r="AZ1108" i="1"/>
  <c r="AY1108" i="1"/>
  <c r="AX1108" i="1"/>
  <c r="AW1108" i="1"/>
  <c r="AV1108" i="1"/>
  <c r="AQ1108" i="1"/>
  <c r="AP1108" i="1"/>
  <c r="AR1108" i="1" s="1"/>
  <c r="AJ1108" i="1"/>
  <c r="P1108" i="1"/>
  <c r="M1108" i="1"/>
  <c r="L1108" i="1"/>
  <c r="AZ1107" i="1"/>
  <c r="AY1107" i="1"/>
  <c r="BA1107" i="1" s="1"/>
  <c r="AX1107" i="1"/>
  <c r="AW1107" i="1"/>
  <c r="AV1107" i="1"/>
  <c r="AQ1107" i="1"/>
  <c r="AP1107" i="1"/>
  <c r="AR1107" i="1" s="1"/>
  <c r="AJ1107" i="1"/>
  <c r="P1107" i="1"/>
  <c r="M1107" i="1"/>
  <c r="L1107" i="1"/>
  <c r="AZ1106" i="1"/>
  <c r="AY1106" i="1"/>
  <c r="BA1106" i="1" s="1"/>
  <c r="AX1106" i="1"/>
  <c r="AW1106" i="1"/>
  <c r="AV1106" i="1"/>
  <c r="AQ1106" i="1"/>
  <c r="AP1106" i="1"/>
  <c r="AR1106" i="1" s="1"/>
  <c r="AJ1106" i="1"/>
  <c r="P1106" i="1"/>
  <c r="M1106" i="1"/>
  <c r="L1106" i="1"/>
  <c r="AZ1105" i="1"/>
  <c r="AY1105" i="1"/>
  <c r="BA1105" i="1" s="1"/>
  <c r="AX1105" i="1"/>
  <c r="AW1105" i="1"/>
  <c r="AV1105" i="1"/>
  <c r="AQ1105" i="1"/>
  <c r="AP1105" i="1"/>
  <c r="AR1105" i="1" s="1"/>
  <c r="AJ1105" i="1"/>
  <c r="P1105" i="1"/>
  <c r="M1105" i="1"/>
  <c r="L1105" i="1"/>
  <c r="AZ1104" i="1"/>
  <c r="AY1104" i="1"/>
  <c r="BA1104" i="1" s="1"/>
  <c r="AX1104" i="1"/>
  <c r="AW1104" i="1"/>
  <c r="AV1104" i="1"/>
  <c r="AQ1104" i="1"/>
  <c r="AP1104" i="1"/>
  <c r="AR1104" i="1" s="1"/>
  <c r="AJ1104" i="1"/>
  <c r="P1104" i="1"/>
  <c r="M1104" i="1"/>
  <c r="L1104" i="1"/>
  <c r="AZ1103" i="1"/>
  <c r="AY1103" i="1"/>
  <c r="BA1103" i="1" s="1"/>
  <c r="AX1103" i="1"/>
  <c r="AW1103" i="1"/>
  <c r="AV1103" i="1"/>
  <c r="AQ1103" i="1"/>
  <c r="AP1103" i="1"/>
  <c r="AR1103" i="1" s="1"/>
  <c r="AJ1103" i="1"/>
  <c r="P1103" i="1"/>
  <c r="M1103" i="1"/>
  <c r="L1103" i="1"/>
  <c r="AZ1102" i="1"/>
  <c r="AY1102" i="1"/>
  <c r="BA1102" i="1" s="1"/>
  <c r="AX1102" i="1"/>
  <c r="AW1102" i="1"/>
  <c r="AV1102" i="1"/>
  <c r="AQ1102" i="1"/>
  <c r="AP1102" i="1"/>
  <c r="AR1102" i="1" s="1"/>
  <c r="AJ1102" i="1"/>
  <c r="P1102" i="1"/>
  <c r="M1102" i="1"/>
  <c r="L1102" i="1"/>
  <c r="AZ1101" i="1"/>
  <c r="AY1101" i="1"/>
  <c r="BA1101" i="1" s="1"/>
  <c r="AX1101" i="1"/>
  <c r="AW1101" i="1"/>
  <c r="AV1101" i="1"/>
  <c r="AQ1101" i="1"/>
  <c r="AP1101" i="1"/>
  <c r="AR1101" i="1" s="1"/>
  <c r="AJ1101" i="1"/>
  <c r="P1101" i="1"/>
  <c r="AZ1100" i="1"/>
  <c r="AY1100" i="1"/>
  <c r="BA1100" i="1" s="1"/>
  <c r="AX1100" i="1"/>
  <c r="AW1100" i="1"/>
  <c r="AV1100" i="1"/>
  <c r="AQ1100" i="1"/>
  <c r="AP1100" i="1"/>
  <c r="AR1100" i="1" s="1"/>
  <c r="AJ1100" i="1"/>
  <c r="P1100" i="1"/>
  <c r="M1100" i="1"/>
  <c r="L1100" i="1"/>
  <c r="AZ1099" i="1"/>
  <c r="AY1099" i="1"/>
  <c r="BA1099" i="1" s="1"/>
  <c r="AX1099" i="1"/>
  <c r="AW1099" i="1"/>
  <c r="AV1099" i="1"/>
  <c r="AQ1099" i="1"/>
  <c r="AP1099" i="1"/>
  <c r="AR1099" i="1" s="1"/>
  <c r="AJ1099" i="1"/>
  <c r="P1099" i="1"/>
  <c r="M1099" i="1"/>
  <c r="L1099" i="1"/>
  <c r="AZ1098" i="1"/>
  <c r="AY1098" i="1"/>
  <c r="BA1098" i="1" s="1"/>
  <c r="AX1098" i="1"/>
  <c r="AW1098" i="1"/>
  <c r="AV1098" i="1"/>
  <c r="AQ1098" i="1"/>
  <c r="AP1098" i="1"/>
  <c r="AR1098" i="1" s="1"/>
  <c r="AJ1098" i="1"/>
  <c r="P1098" i="1"/>
  <c r="M1098" i="1"/>
  <c r="L1098" i="1"/>
  <c r="BA1097" i="1"/>
  <c r="AZ1097" i="1"/>
  <c r="AY1097" i="1"/>
  <c r="AX1097" i="1"/>
  <c r="AW1097" i="1"/>
  <c r="AV1097" i="1"/>
  <c r="AQ1097" i="1"/>
  <c r="AP1097" i="1"/>
  <c r="AR1097" i="1" s="1"/>
  <c r="AJ1097" i="1"/>
  <c r="P1097" i="1"/>
  <c r="M1097" i="1"/>
  <c r="L1097" i="1"/>
  <c r="AZ1096" i="1"/>
  <c r="AY1096" i="1"/>
  <c r="BA1096" i="1" s="1"/>
  <c r="AX1096" i="1"/>
  <c r="AW1096" i="1"/>
  <c r="AV1096" i="1"/>
  <c r="AQ1096" i="1"/>
  <c r="AP1096" i="1"/>
  <c r="AR1096" i="1" s="1"/>
  <c r="AJ1096" i="1"/>
  <c r="P1096" i="1"/>
  <c r="M1096" i="1"/>
  <c r="L1096" i="1"/>
  <c r="AZ1095" i="1"/>
  <c r="AY1095" i="1"/>
  <c r="BA1095" i="1" s="1"/>
  <c r="AX1095" i="1"/>
  <c r="AW1095" i="1"/>
  <c r="AV1095" i="1"/>
  <c r="AQ1095" i="1"/>
  <c r="AP1095" i="1"/>
  <c r="AR1095" i="1" s="1"/>
  <c r="AJ1095" i="1"/>
  <c r="P1095" i="1"/>
  <c r="M1095" i="1"/>
  <c r="L1095" i="1"/>
  <c r="AZ1094" i="1"/>
  <c r="AY1094" i="1"/>
  <c r="BA1094" i="1" s="1"/>
  <c r="AX1094" i="1"/>
  <c r="AW1094" i="1"/>
  <c r="AV1094" i="1"/>
  <c r="AQ1094" i="1"/>
  <c r="AP1094" i="1"/>
  <c r="AR1094" i="1" s="1"/>
  <c r="AJ1094" i="1"/>
  <c r="P1094" i="1"/>
  <c r="M1094" i="1"/>
  <c r="L1094" i="1"/>
  <c r="AZ1093" i="1"/>
  <c r="AY1093" i="1"/>
  <c r="BA1093" i="1" s="1"/>
  <c r="AX1093" i="1"/>
  <c r="AW1093" i="1"/>
  <c r="AV1093" i="1"/>
  <c r="AQ1093" i="1"/>
  <c r="AP1093" i="1"/>
  <c r="AR1093" i="1" s="1"/>
  <c r="AJ1093" i="1"/>
  <c r="P1093" i="1"/>
  <c r="M1093" i="1"/>
  <c r="L1093" i="1"/>
  <c r="AZ1092" i="1"/>
  <c r="AY1092" i="1"/>
  <c r="BA1092" i="1" s="1"/>
  <c r="AX1092" i="1"/>
  <c r="AW1092" i="1"/>
  <c r="AV1092" i="1"/>
  <c r="AQ1092" i="1"/>
  <c r="AP1092" i="1"/>
  <c r="AR1092" i="1" s="1"/>
  <c r="AJ1092" i="1"/>
  <c r="P1092" i="1"/>
  <c r="M1092" i="1"/>
  <c r="L1092" i="1"/>
  <c r="AZ1091" i="1"/>
  <c r="AY1091" i="1"/>
  <c r="BA1091" i="1" s="1"/>
  <c r="AX1091" i="1"/>
  <c r="AW1091" i="1"/>
  <c r="AV1091" i="1"/>
  <c r="AQ1091" i="1"/>
  <c r="AP1091" i="1"/>
  <c r="AR1091" i="1" s="1"/>
  <c r="AJ1091" i="1"/>
  <c r="P1091" i="1"/>
  <c r="M1091" i="1"/>
  <c r="L1091" i="1"/>
  <c r="AZ1090" i="1"/>
  <c r="AY1090" i="1"/>
  <c r="BA1090" i="1" s="1"/>
  <c r="AX1090" i="1"/>
  <c r="AW1090" i="1"/>
  <c r="AV1090" i="1"/>
  <c r="AQ1090" i="1"/>
  <c r="AP1090" i="1"/>
  <c r="AR1090" i="1" s="1"/>
  <c r="AJ1090" i="1"/>
  <c r="P1090" i="1"/>
  <c r="M1090" i="1"/>
  <c r="L1090" i="1"/>
  <c r="AZ1089" i="1"/>
  <c r="AY1089" i="1"/>
  <c r="BA1089" i="1" s="1"/>
  <c r="AX1089" i="1"/>
  <c r="AW1089" i="1"/>
  <c r="AV1089" i="1"/>
  <c r="AQ1089" i="1"/>
  <c r="AP1089" i="1"/>
  <c r="AR1089" i="1" s="1"/>
  <c r="AJ1089" i="1"/>
  <c r="P1089" i="1"/>
  <c r="M1089" i="1"/>
  <c r="L1089" i="1"/>
  <c r="AZ1088" i="1"/>
  <c r="AY1088" i="1"/>
  <c r="BA1088" i="1" s="1"/>
  <c r="AX1088" i="1"/>
  <c r="AW1088" i="1"/>
  <c r="AV1088" i="1"/>
  <c r="AQ1088" i="1"/>
  <c r="AP1088" i="1"/>
  <c r="AR1088" i="1" s="1"/>
  <c r="AJ1088" i="1"/>
  <c r="P1088" i="1"/>
  <c r="M1088" i="1"/>
  <c r="L1088" i="1"/>
  <c r="AZ1087" i="1"/>
  <c r="AY1087" i="1"/>
  <c r="BA1087" i="1" s="1"/>
  <c r="AX1087" i="1"/>
  <c r="AW1087" i="1"/>
  <c r="AV1087" i="1"/>
  <c r="AQ1087" i="1"/>
  <c r="AP1087" i="1"/>
  <c r="AR1087" i="1" s="1"/>
  <c r="AJ1087" i="1"/>
  <c r="P1087" i="1"/>
  <c r="M1087" i="1"/>
  <c r="L1087" i="1"/>
  <c r="AZ1086" i="1"/>
  <c r="AY1086" i="1"/>
  <c r="BA1086" i="1" s="1"/>
  <c r="AX1086" i="1"/>
  <c r="AW1086" i="1"/>
  <c r="AV1086" i="1"/>
  <c r="AQ1086" i="1"/>
  <c r="AP1086" i="1"/>
  <c r="AR1086" i="1" s="1"/>
  <c r="AJ1086" i="1"/>
  <c r="P1086" i="1"/>
  <c r="AZ1085" i="1"/>
  <c r="AY1085" i="1"/>
  <c r="BA1085" i="1" s="1"/>
  <c r="AX1085" i="1"/>
  <c r="AW1085" i="1"/>
  <c r="AV1085" i="1"/>
  <c r="AQ1085" i="1"/>
  <c r="AP1085" i="1"/>
  <c r="AR1085" i="1" s="1"/>
  <c r="AJ1085" i="1"/>
  <c r="P1085" i="1"/>
  <c r="M1085" i="1"/>
  <c r="L1085" i="1"/>
  <c r="AZ1084" i="1"/>
  <c r="AY1084" i="1"/>
  <c r="BA1084" i="1" s="1"/>
  <c r="AX1084" i="1"/>
  <c r="AW1084" i="1"/>
  <c r="AV1084" i="1"/>
  <c r="AQ1084" i="1"/>
  <c r="AP1084" i="1"/>
  <c r="AR1084" i="1" s="1"/>
  <c r="AJ1084" i="1"/>
  <c r="P1084" i="1"/>
  <c r="M1084" i="1"/>
  <c r="L1084" i="1"/>
  <c r="AZ1083" i="1"/>
  <c r="AY1083" i="1"/>
  <c r="BA1083" i="1" s="1"/>
  <c r="AX1083" i="1"/>
  <c r="AW1083" i="1"/>
  <c r="AV1083" i="1"/>
  <c r="AQ1083" i="1"/>
  <c r="AP1083" i="1"/>
  <c r="AR1083" i="1" s="1"/>
  <c r="AJ1083" i="1"/>
  <c r="P1083" i="1"/>
  <c r="M1083" i="1"/>
  <c r="L1083" i="1"/>
  <c r="AZ1082" i="1"/>
  <c r="AY1082" i="1"/>
  <c r="BA1082" i="1" s="1"/>
  <c r="AX1082" i="1"/>
  <c r="AW1082" i="1"/>
  <c r="AV1082" i="1"/>
  <c r="AQ1082" i="1"/>
  <c r="AP1082" i="1"/>
  <c r="AR1082" i="1" s="1"/>
  <c r="AJ1082" i="1"/>
  <c r="P1082" i="1"/>
  <c r="AZ1081" i="1"/>
  <c r="AY1081" i="1"/>
  <c r="BA1081" i="1" s="1"/>
  <c r="AX1081" i="1"/>
  <c r="AW1081" i="1"/>
  <c r="AV1081" i="1"/>
  <c r="AQ1081" i="1"/>
  <c r="AP1081" i="1"/>
  <c r="AR1081" i="1" s="1"/>
  <c r="AJ1081" i="1"/>
  <c r="P1081" i="1"/>
  <c r="AZ1080" i="1"/>
  <c r="AY1080" i="1"/>
  <c r="BA1080" i="1" s="1"/>
  <c r="AX1080" i="1"/>
  <c r="AW1080" i="1"/>
  <c r="AV1080" i="1"/>
  <c r="AQ1080" i="1"/>
  <c r="AP1080" i="1"/>
  <c r="AR1080" i="1" s="1"/>
  <c r="AJ1080" i="1"/>
  <c r="P1080" i="1"/>
  <c r="M1080" i="1"/>
  <c r="L1080" i="1"/>
  <c r="AZ1079" i="1"/>
  <c r="AY1079" i="1"/>
  <c r="BA1079" i="1" s="1"/>
  <c r="AX1079" i="1"/>
  <c r="AW1079" i="1"/>
  <c r="AV1079" i="1"/>
  <c r="AQ1079" i="1"/>
  <c r="AP1079" i="1"/>
  <c r="AR1079" i="1" s="1"/>
  <c r="AJ1079" i="1"/>
  <c r="P1079" i="1"/>
  <c r="M1079" i="1"/>
  <c r="L1079" i="1"/>
  <c r="AZ1078" i="1"/>
  <c r="AY1078" i="1"/>
  <c r="BA1078" i="1" s="1"/>
  <c r="AX1078" i="1"/>
  <c r="AW1078" i="1"/>
  <c r="AV1078" i="1"/>
  <c r="AQ1078" i="1"/>
  <c r="AP1078" i="1"/>
  <c r="AR1078" i="1" s="1"/>
  <c r="AJ1078" i="1"/>
  <c r="P1078" i="1"/>
  <c r="M1078" i="1"/>
  <c r="L1078" i="1"/>
  <c r="AZ1077" i="1"/>
  <c r="AY1077" i="1"/>
  <c r="BA1077" i="1" s="1"/>
  <c r="AX1077" i="1"/>
  <c r="AW1077" i="1"/>
  <c r="AV1077" i="1"/>
  <c r="AQ1077" i="1"/>
  <c r="AP1077" i="1"/>
  <c r="AR1077" i="1" s="1"/>
  <c r="AJ1077" i="1"/>
  <c r="P1077" i="1"/>
  <c r="M1077" i="1"/>
  <c r="L1077" i="1"/>
  <c r="AZ1076" i="1"/>
  <c r="AY1076" i="1"/>
  <c r="BA1076" i="1" s="1"/>
  <c r="AX1076" i="1"/>
  <c r="AW1076" i="1"/>
  <c r="AV1076" i="1"/>
  <c r="AQ1076" i="1"/>
  <c r="AP1076" i="1"/>
  <c r="AR1076" i="1" s="1"/>
  <c r="AJ1076" i="1"/>
  <c r="P1076" i="1"/>
  <c r="M1076" i="1"/>
  <c r="L1076" i="1"/>
  <c r="AZ1075" i="1"/>
  <c r="AY1075" i="1"/>
  <c r="BA1075" i="1" s="1"/>
  <c r="AX1075" i="1"/>
  <c r="AW1075" i="1"/>
  <c r="AV1075" i="1"/>
  <c r="AQ1075" i="1"/>
  <c r="AP1075" i="1"/>
  <c r="AR1075" i="1" s="1"/>
  <c r="AJ1075" i="1"/>
  <c r="P1075" i="1"/>
  <c r="M1075" i="1"/>
  <c r="L1075" i="1"/>
  <c r="AZ1074" i="1"/>
  <c r="AY1074" i="1"/>
  <c r="BA1074" i="1" s="1"/>
  <c r="AX1074" i="1"/>
  <c r="AW1074" i="1"/>
  <c r="AV1074" i="1"/>
  <c r="AQ1074" i="1"/>
  <c r="AP1074" i="1"/>
  <c r="AR1074" i="1" s="1"/>
  <c r="AJ1074" i="1"/>
  <c r="P1074" i="1"/>
  <c r="M1074" i="1"/>
  <c r="L1074" i="1"/>
  <c r="AZ1073" i="1"/>
  <c r="AY1073" i="1"/>
  <c r="BA1073" i="1" s="1"/>
  <c r="AX1073" i="1"/>
  <c r="AW1073" i="1"/>
  <c r="AV1073" i="1"/>
  <c r="AQ1073" i="1"/>
  <c r="AP1073" i="1"/>
  <c r="AR1073" i="1" s="1"/>
  <c r="AJ1073" i="1"/>
  <c r="P1073" i="1"/>
  <c r="M1073" i="1"/>
  <c r="L1073" i="1"/>
  <c r="AZ1072" i="1"/>
  <c r="AY1072" i="1"/>
  <c r="BA1072" i="1" s="1"/>
  <c r="AX1072" i="1"/>
  <c r="AW1072" i="1"/>
  <c r="AV1072" i="1"/>
  <c r="AQ1072" i="1"/>
  <c r="AP1072" i="1"/>
  <c r="AR1072" i="1" s="1"/>
  <c r="AJ1072" i="1"/>
  <c r="P1072" i="1"/>
  <c r="M1072" i="1"/>
  <c r="L1072" i="1"/>
  <c r="AZ1071" i="1"/>
  <c r="AY1071" i="1"/>
  <c r="BA1071" i="1" s="1"/>
  <c r="AX1071" i="1"/>
  <c r="AW1071" i="1"/>
  <c r="AV1071" i="1"/>
  <c r="AQ1071" i="1"/>
  <c r="AP1071" i="1"/>
  <c r="AR1071" i="1" s="1"/>
  <c r="AJ1071" i="1"/>
  <c r="P1071" i="1"/>
  <c r="AZ1070" i="1"/>
  <c r="AY1070" i="1"/>
  <c r="BA1070" i="1" s="1"/>
  <c r="AX1070" i="1"/>
  <c r="AW1070" i="1"/>
  <c r="AV1070" i="1"/>
  <c r="AQ1070" i="1"/>
  <c r="AP1070" i="1"/>
  <c r="AR1070" i="1" s="1"/>
  <c r="AJ1070" i="1"/>
  <c r="P1070" i="1"/>
  <c r="AZ1069" i="1"/>
  <c r="AY1069" i="1"/>
  <c r="BA1069" i="1" s="1"/>
  <c r="AX1069" i="1"/>
  <c r="AW1069" i="1"/>
  <c r="AV1069" i="1"/>
  <c r="AQ1069" i="1"/>
  <c r="AP1069" i="1"/>
  <c r="AR1069" i="1" s="1"/>
  <c r="AJ1069" i="1"/>
  <c r="P1069" i="1"/>
  <c r="AZ1068" i="1"/>
  <c r="AY1068" i="1"/>
  <c r="BA1068" i="1" s="1"/>
  <c r="AX1068" i="1"/>
  <c r="AW1068" i="1"/>
  <c r="AV1068" i="1"/>
  <c r="AQ1068" i="1"/>
  <c r="AP1068" i="1"/>
  <c r="AR1068" i="1" s="1"/>
  <c r="AJ1068" i="1"/>
  <c r="P1068" i="1"/>
  <c r="M1068" i="1"/>
  <c r="L1068" i="1"/>
  <c r="AZ1067" i="1"/>
  <c r="AY1067" i="1"/>
  <c r="BA1067" i="1" s="1"/>
  <c r="AX1067" i="1"/>
  <c r="AW1067" i="1"/>
  <c r="AV1067" i="1"/>
  <c r="AQ1067" i="1"/>
  <c r="AP1067" i="1"/>
  <c r="AR1067" i="1" s="1"/>
  <c r="AJ1067" i="1"/>
  <c r="P1067" i="1"/>
  <c r="AZ1066" i="1"/>
  <c r="AY1066" i="1"/>
  <c r="BA1066" i="1" s="1"/>
  <c r="AX1066" i="1"/>
  <c r="AW1066" i="1"/>
  <c r="AV1066" i="1"/>
  <c r="AQ1066" i="1"/>
  <c r="AP1066" i="1"/>
  <c r="AR1066" i="1" s="1"/>
  <c r="AJ1066" i="1"/>
  <c r="P1066" i="1"/>
  <c r="M1066" i="1"/>
  <c r="L1066" i="1"/>
  <c r="AZ1065" i="1"/>
  <c r="AY1065" i="1"/>
  <c r="BA1065" i="1" s="1"/>
  <c r="AX1065" i="1"/>
  <c r="AW1065" i="1"/>
  <c r="AV1065" i="1"/>
  <c r="AQ1065" i="1"/>
  <c r="AP1065" i="1"/>
  <c r="AR1065" i="1" s="1"/>
  <c r="AJ1065" i="1"/>
  <c r="P1065" i="1"/>
  <c r="M1065" i="1"/>
  <c r="L1065" i="1"/>
  <c r="AZ1064" i="1"/>
  <c r="AY1064" i="1"/>
  <c r="BA1064" i="1" s="1"/>
  <c r="AX1064" i="1"/>
  <c r="AW1064" i="1"/>
  <c r="AV1064" i="1"/>
  <c r="AQ1064" i="1"/>
  <c r="AP1064" i="1"/>
  <c r="AR1064" i="1" s="1"/>
  <c r="AJ1064" i="1"/>
  <c r="P1064" i="1"/>
  <c r="M1064" i="1"/>
  <c r="L1064" i="1"/>
  <c r="AZ1063" i="1"/>
  <c r="AY1063" i="1"/>
  <c r="BA1063" i="1" s="1"/>
  <c r="AX1063" i="1"/>
  <c r="AW1063" i="1"/>
  <c r="AV1063" i="1"/>
  <c r="AQ1063" i="1"/>
  <c r="AP1063" i="1"/>
  <c r="AR1063" i="1" s="1"/>
  <c r="AJ1063" i="1"/>
  <c r="P1063" i="1"/>
  <c r="M1063" i="1"/>
  <c r="L1063" i="1"/>
  <c r="AZ1062" i="1"/>
  <c r="AY1062" i="1"/>
  <c r="BA1062" i="1" s="1"/>
  <c r="AX1062" i="1"/>
  <c r="AW1062" i="1"/>
  <c r="AV1062" i="1"/>
  <c r="AQ1062" i="1"/>
  <c r="AP1062" i="1"/>
  <c r="AR1062" i="1" s="1"/>
  <c r="AJ1062" i="1"/>
  <c r="P1062" i="1"/>
  <c r="M1062" i="1"/>
  <c r="L1062" i="1"/>
  <c r="AZ1061" i="1"/>
  <c r="AY1061" i="1"/>
  <c r="BA1061" i="1" s="1"/>
  <c r="AX1061" i="1"/>
  <c r="AW1061" i="1"/>
  <c r="AV1061" i="1"/>
  <c r="AQ1061" i="1"/>
  <c r="AP1061" i="1"/>
  <c r="AR1061" i="1" s="1"/>
  <c r="AJ1061" i="1"/>
  <c r="P1061" i="1"/>
  <c r="M1061" i="1"/>
  <c r="L1061" i="1"/>
  <c r="AZ1060" i="1"/>
  <c r="AY1060" i="1"/>
  <c r="BA1060" i="1" s="1"/>
  <c r="AX1060" i="1"/>
  <c r="AW1060" i="1"/>
  <c r="AV1060" i="1"/>
  <c r="AQ1060" i="1"/>
  <c r="AP1060" i="1"/>
  <c r="AR1060" i="1" s="1"/>
  <c r="AJ1060" i="1"/>
  <c r="P1060" i="1"/>
  <c r="M1060" i="1"/>
  <c r="L1060" i="1"/>
  <c r="AZ1059" i="1"/>
  <c r="AY1059" i="1"/>
  <c r="BA1059" i="1" s="1"/>
  <c r="AX1059" i="1"/>
  <c r="AW1059" i="1"/>
  <c r="AV1059" i="1"/>
  <c r="AQ1059" i="1"/>
  <c r="AP1059" i="1"/>
  <c r="AR1059" i="1" s="1"/>
  <c r="AJ1059" i="1"/>
  <c r="P1059" i="1"/>
  <c r="M1059" i="1"/>
  <c r="L1059" i="1"/>
  <c r="AZ1058" i="1"/>
  <c r="AY1058" i="1"/>
  <c r="BA1058" i="1" s="1"/>
  <c r="AX1058" i="1"/>
  <c r="AW1058" i="1"/>
  <c r="AV1058" i="1"/>
  <c r="AQ1058" i="1"/>
  <c r="AP1058" i="1"/>
  <c r="AR1058" i="1" s="1"/>
  <c r="AJ1058" i="1"/>
  <c r="P1058" i="1"/>
  <c r="M1058" i="1"/>
  <c r="L1058" i="1"/>
  <c r="AZ1057" i="1"/>
  <c r="AY1057" i="1"/>
  <c r="BA1057" i="1" s="1"/>
  <c r="AX1057" i="1"/>
  <c r="AW1057" i="1"/>
  <c r="AV1057" i="1"/>
  <c r="AQ1057" i="1"/>
  <c r="AP1057" i="1"/>
  <c r="AR1057" i="1" s="1"/>
  <c r="AJ1057" i="1"/>
  <c r="P1057" i="1"/>
  <c r="M1057" i="1"/>
  <c r="L1057" i="1"/>
  <c r="AZ1056" i="1"/>
  <c r="AY1056" i="1"/>
  <c r="BA1056" i="1" s="1"/>
  <c r="AX1056" i="1"/>
  <c r="AW1056" i="1"/>
  <c r="AV1056" i="1"/>
  <c r="AQ1056" i="1"/>
  <c r="AP1056" i="1"/>
  <c r="AR1056" i="1" s="1"/>
  <c r="AJ1056" i="1"/>
  <c r="P1056" i="1"/>
  <c r="M1056" i="1"/>
  <c r="L1056" i="1"/>
  <c r="AZ1055" i="1"/>
  <c r="AY1055" i="1"/>
  <c r="BA1055" i="1" s="1"/>
  <c r="AX1055" i="1"/>
  <c r="AW1055" i="1"/>
  <c r="AV1055" i="1"/>
  <c r="AQ1055" i="1"/>
  <c r="AP1055" i="1"/>
  <c r="AR1055" i="1" s="1"/>
  <c r="AJ1055" i="1"/>
  <c r="P1055" i="1"/>
  <c r="M1055" i="1"/>
  <c r="L1055" i="1"/>
  <c r="AZ1054" i="1"/>
  <c r="AY1054" i="1"/>
  <c r="BA1054" i="1" s="1"/>
  <c r="AX1054" i="1"/>
  <c r="AW1054" i="1"/>
  <c r="AV1054" i="1"/>
  <c r="AQ1054" i="1"/>
  <c r="AP1054" i="1"/>
  <c r="AR1054" i="1" s="1"/>
  <c r="AJ1054" i="1"/>
  <c r="P1054" i="1"/>
  <c r="M1054" i="1"/>
  <c r="L1054" i="1"/>
  <c r="AZ1053" i="1"/>
  <c r="AY1053" i="1"/>
  <c r="BA1053" i="1" s="1"/>
  <c r="AX1053" i="1"/>
  <c r="AW1053" i="1"/>
  <c r="AV1053" i="1"/>
  <c r="AQ1053" i="1"/>
  <c r="AP1053" i="1"/>
  <c r="AR1053" i="1" s="1"/>
  <c r="AJ1053" i="1"/>
  <c r="P1053" i="1"/>
  <c r="M1053" i="1"/>
  <c r="L1053" i="1"/>
  <c r="AZ1052" i="1"/>
  <c r="AY1052" i="1"/>
  <c r="BA1052" i="1" s="1"/>
  <c r="AX1052" i="1"/>
  <c r="AW1052" i="1"/>
  <c r="AV1052" i="1"/>
  <c r="AQ1052" i="1"/>
  <c r="AP1052" i="1"/>
  <c r="AR1052" i="1" s="1"/>
  <c r="AJ1052" i="1"/>
  <c r="P1052" i="1"/>
  <c r="M1052" i="1"/>
  <c r="L1052" i="1"/>
  <c r="AZ1051" i="1"/>
  <c r="AY1051" i="1"/>
  <c r="BA1051" i="1" s="1"/>
  <c r="AX1051" i="1"/>
  <c r="AW1051" i="1"/>
  <c r="AV1051" i="1"/>
  <c r="AQ1051" i="1"/>
  <c r="AP1051" i="1"/>
  <c r="AR1051" i="1" s="1"/>
  <c r="AJ1051" i="1"/>
  <c r="P1051" i="1"/>
  <c r="AZ1050" i="1"/>
  <c r="AY1050" i="1"/>
  <c r="BA1050" i="1" s="1"/>
  <c r="AX1050" i="1"/>
  <c r="AW1050" i="1"/>
  <c r="AV1050" i="1"/>
  <c r="AQ1050" i="1"/>
  <c r="AP1050" i="1"/>
  <c r="AR1050" i="1" s="1"/>
  <c r="AJ1050" i="1"/>
  <c r="P1050" i="1"/>
  <c r="M1050" i="1"/>
  <c r="L1050" i="1"/>
  <c r="AZ1049" i="1"/>
  <c r="AY1049" i="1"/>
  <c r="BA1049" i="1" s="1"/>
  <c r="AX1049" i="1"/>
  <c r="AW1049" i="1"/>
  <c r="AV1049" i="1"/>
  <c r="AQ1049" i="1"/>
  <c r="AP1049" i="1"/>
  <c r="AR1049" i="1" s="1"/>
  <c r="AJ1049" i="1"/>
  <c r="P1049" i="1"/>
  <c r="M1049" i="1"/>
  <c r="L1049" i="1"/>
  <c r="AZ1048" i="1"/>
  <c r="AY1048" i="1"/>
  <c r="BA1048" i="1" s="1"/>
  <c r="AX1048" i="1"/>
  <c r="AW1048" i="1"/>
  <c r="AV1048" i="1"/>
  <c r="AQ1048" i="1"/>
  <c r="AP1048" i="1"/>
  <c r="AR1048" i="1" s="1"/>
  <c r="AJ1048" i="1"/>
  <c r="P1048" i="1"/>
  <c r="M1048" i="1"/>
  <c r="L1048" i="1"/>
  <c r="AZ1047" i="1"/>
  <c r="AY1047" i="1"/>
  <c r="BA1047" i="1" s="1"/>
  <c r="AX1047" i="1"/>
  <c r="AW1047" i="1"/>
  <c r="AV1047" i="1"/>
  <c r="AQ1047" i="1"/>
  <c r="AP1047" i="1"/>
  <c r="AR1047" i="1" s="1"/>
  <c r="AJ1047" i="1"/>
  <c r="P1047" i="1"/>
  <c r="M1047" i="1"/>
  <c r="L1047" i="1"/>
  <c r="AZ1046" i="1"/>
  <c r="AY1046" i="1"/>
  <c r="BA1046" i="1" s="1"/>
  <c r="AX1046" i="1"/>
  <c r="AW1046" i="1"/>
  <c r="AV1046" i="1"/>
  <c r="AQ1046" i="1"/>
  <c r="AP1046" i="1"/>
  <c r="AR1046" i="1" s="1"/>
  <c r="AJ1046" i="1"/>
  <c r="P1046" i="1"/>
  <c r="AZ1045" i="1"/>
  <c r="AY1045" i="1"/>
  <c r="BA1045" i="1" s="1"/>
  <c r="AX1045" i="1"/>
  <c r="AW1045" i="1"/>
  <c r="AV1045" i="1"/>
  <c r="AQ1045" i="1"/>
  <c r="AP1045" i="1"/>
  <c r="AR1045" i="1" s="1"/>
  <c r="AJ1045" i="1"/>
  <c r="P1045" i="1"/>
  <c r="AZ1044" i="1"/>
  <c r="AY1044" i="1"/>
  <c r="BA1044" i="1" s="1"/>
  <c r="AX1044" i="1"/>
  <c r="AW1044" i="1"/>
  <c r="AV1044" i="1"/>
  <c r="AQ1044" i="1"/>
  <c r="AP1044" i="1"/>
  <c r="AR1044" i="1" s="1"/>
  <c r="AJ1044" i="1"/>
  <c r="P1044" i="1"/>
  <c r="M1044" i="1"/>
  <c r="L1044" i="1"/>
  <c r="AZ1043" i="1"/>
  <c r="AY1043" i="1"/>
  <c r="BA1043" i="1" s="1"/>
  <c r="AX1043" i="1"/>
  <c r="AW1043" i="1"/>
  <c r="AV1043" i="1"/>
  <c r="AQ1043" i="1"/>
  <c r="AP1043" i="1"/>
  <c r="AR1043" i="1" s="1"/>
  <c r="AJ1043" i="1"/>
  <c r="P1043" i="1"/>
  <c r="M1043" i="1"/>
  <c r="L1043" i="1"/>
  <c r="AZ1042" i="1"/>
  <c r="AY1042" i="1"/>
  <c r="BA1042" i="1" s="1"/>
  <c r="AX1042" i="1"/>
  <c r="AW1042" i="1"/>
  <c r="AV1042" i="1"/>
  <c r="AQ1042" i="1"/>
  <c r="AP1042" i="1"/>
  <c r="AR1042" i="1" s="1"/>
  <c r="AJ1042" i="1"/>
  <c r="P1042" i="1"/>
  <c r="M1042" i="1"/>
  <c r="L1042" i="1"/>
  <c r="AZ1041" i="1"/>
  <c r="AY1041" i="1"/>
  <c r="BA1041" i="1" s="1"/>
  <c r="AX1041" i="1"/>
  <c r="AW1041" i="1"/>
  <c r="AV1041" i="1"/>
  <c r="AQ1041" i="1"/>
  <c r="AP1041" i="1"/>
  <c r="AR1041" i="1" s="1"/>
  <c r="AJ1041" i="1"/>
  <c r="P1041" i="1"/>
  <c r="AZ1040" i="1"/>
  <c r="AY1040" i="1"/>
  <c r="BA1040" i="1" s="1"/>
  <c r="AX1040" i="1"/>
  <c r="AW1040" i="1"/>
  <c r="AV1040" i="1"/>
  <c r="AQ1040" i="1"/>
  <c r="AP1040" i="1"/>
  <c r="AR1040" i="1" s="1"/>
  <c r="AJ1040" i="1"/>
  <c r="P1040" i="1"/>
  <c r="AZ1039" i="1"/>
  <c r="AY1039" i="1"/>
  <c r="BA1039" i="1" s="1"/>
  <c r="AX1039" i="1"/>
  <c r="AW1039" i="1"/>
  <c r="AV1039" i="1"/>
  <c r="AQ1039" i="1"/>
  <c r="AP1039" i="1"/>
  <c r="AR1039" i="1" s="1"/>
  <c r="AJ1039" i="1"/>
  <c r="P1039" i="1"/>
  <c r="M1039" i="1"/>
  <c r="L1039" i="1"/>
  <c r="AZ1038" i="1"/>
  <c r="AY1038" i="1"/>
  <c r="BA1038" i="1" s="1"/>
  <c r="AX1038" i="1"/>
  <c r="AW1038" i="1"/>
  <c r="AV1038" i="1"/>
  <c r="AQ1038" i="1"/>
  <c r="AP1038" i="1"/>
  <c r="AR1038" i="1" s="1"/>
  <c r="AL1038" i="1"/>
  <c r="AJ1038" i="1" s="1"/>
  <c r="P1038" i="1"/>
  <c r="AZ1037" i="1"/>
  <c r="AY1037" i="1"/>
  <c r="BA1037" i="1" s="1"/>
  <c r="AX1037" i="1"/>
  <c r="AW1037" i="1"/>
  <c r="AV1037" i="1"/>
  <c r="AQ1037" i="1"/>
  <c r="AP1037" i="1"/>
  <c r="AR1037" i="1" s="1"/>
  <c r="AJ1037" i="1"/>
  <c r="P1037" i="1"/>
  <c r="M1037" i="1"/>
  <c r="L1037" i="1"/>
  <c r="AZ1036" i="1"/>
  <c r="AY1036" i="1"/>
  <c r="BA1036" i="1" s="1"/>
  <c r="AX1036" i="1"/>
  <c r="AW1036" i="1"/>
  <c r="AV1036" i="1"/>
  <c r="AQ1036" i="1"/>
  <c r="AP1036" i="1"/>
  <c r="AR1036" i="1" s="1"/>
  <c r="AL1036" i="1"/>
  <c r="AJ1036" i="1" s="1"/>
  <c r="P1036" i="1"/>
  <c r="AZ1035" i="1"/>
  <c r="AY1035" i="1"/>
  <c r="BA1035" i="1" s="1"/>
  <c r="AX1035" i="1"/>
  <c r="AW1035" i="1"/>
  <c r="AV1035" i="1"/>
  <c r="AQ1035" i="1"/>
  <c r="AP1035" i="1"/>
  <c r="AR1035" i="1" s="1"/>
  <c r="AM1035" i="1"/>
  <c r="AJ1035" i="1" s="1"/>
  <c r="P1035" i="1"/>
  <c r="M1035" i="1"/>
  <c r="L1035" i="1"/>
  <c r="AZ1034" i="1"/>
  <c r="AY1034" i="1"/>
  <c r="BA1034" i="1" s="1"/>
  <c r="AX1034" i="1"/>
  <c r="AW1034" i="1"/>
  <c r="AV1034" i="1"/>
  <c r="AQ1034" i="1"/>
  <c r="AP1034" i="1"/>
  <c r="AR1034" i="1" s="1"/>
  <c r="AL1034" i="1"/>
  <c r="AJ1034" i="1" s="1"/>
  <c r="P1034" i="1"/>
  <c r="M1034" i="1"/>
  <c r="L1034" i="1"/>
  <c r="AZ1033" i="1"/>
  <c r="AY1033" i="1"/>
  <c r="BA1033" i="1" s="1"/>
  <c r="AX1033" i="1"/>
  <c r="AW1033" i="1"/>
  <c r="AV1033" i="1"/>
  <c r="AQ1033" i="1"/>
  <c r="AP1033" i="1"/>
  <c r="AR1033" i="1" s="1"/>
  <c r="AJ1033" i="1"/>
  <c r="P1033" i="1"/>
  <c r="M1033" i="1"/>
  <c r="L1033" i="1"/>
  <c r="AZ1032" i="1"/>
  <c r="AY1032" i="1"/>
  <c r="BA1032" i="1" s="1"/>
  <c r="AX1032" i="1"/>
  <c r="AW1032" i="1"/>
  <c r="AV1032" i="1"/>
  <c r="AQ1032" i="1"/>
  <c r="AP1032" i="1"/>
  <c r="AR1032" i="1" s="1"/>
  <c r="AJ1032" i="1"/>
  <c r="P1032" i="1"/>
  <c r="M1032" i="1"/>
  <c r="L1032" i="1"/>
  <c r="AZ1031" i="1"/>
  <c r="AY1031" i="1"/>
  <c r="BA1031" i="1" s="1"/>
  <c r="AX1031" i="1"/>
  <c r="AW1031" i="1"/>
  <c r="AV1031" i="1"/>
  <c r="AQ1031" i="1"/>
  <c r="AP1031" i="1"/>
  <c r="AR1031" i="1" s="1"/>
  <c r="AO1031" i="1"/>
  <c r="AJ1031" i="1" s="1"/>
  <c r="P1031" i="1"/>
  <c r="M1031" i="1"/>
  <c r="L1031" i="1"/>
  <c r="AZ1030" i="1"/>
  <c r="AY1030" i="1"/>
  <c r="BA1030" i="1" s="1"/>
  <c r="AX1030" i="1"/>
  <c r="AW1030" i="1"/>
  <c r="AV1030" i="1"/>
  <c r="AQ1030" i="1"/>
  <c r="AP1030" i="1"/>
  <c r="AR1030" i="1" s="1"/>
  <c r="AJ1030" i="1"/>
  <c r="P1030" i="1"/>
  <c r="M1030" i="1"/>
  <c r="L1030" i="1"/>
  <c r="AZ1029" i="1"/>
  <c r="AY1029" i="1"/>
  <c r="BA1029" i="1" s="1"/>
  <c r="AX1029" i="1"/>
  <c r="AW1029" i="1"/>
  <c r="AV1029" i="1"/>
  <c r="AQ1029" i="1"/>
  <c r="AP1029" i="1"/>
  <c r="AR1029" i="1" s="1"/>
  <c r="AJ1029" i="1"/>
  <c r="P1029" i="1"/>
  <c r="M1029" i="1"/>
  <c r="L1029" i="1"/>
  <c r="AZ1028" i="1"/>
  <c r="AY1028" i="1"/>
  <c r="BA1028" i="1" s="1"/>
  <c r="AX1028" i="1"/>
  <c r="AW1028" i="1"/>
  <c r="AV1028" i="1"/>
  <c r="AQ1028" i="1"/>
  <c r="AP1028" i="1"/>
  <c r="AR1028" i="1" s="1"/>
  <c r="AJ1028" i="1"/>
  <c r="P1028" i="1"/>
  <c r="M1028" i="1"/>
  <c r="L1028" i="1"/>
  <c r="AZ1027" i="1"/>
  <c r="AY1027" i="1"/>
  <c r="BA1027" i="1" s="1"/>
  <c r="AX1027" i="1"/>
  <c r="AW1027" i="1"/>
  <c r="AV1027" i="1"/>
  <c r="AQ1027" i="1"/>
  <c r="AP1027" i="1"/>
  <c r="AR1027" i="1" s="1"/>
  <c r="AM1027" i="1"/>
  <c r="AJ1027" i="1" s="1"/>
  <c r="P1027" i="1"/>
  <c r="M1027" i="1"/>
  <c r="L1027" i="1"/>
  <c r="AZ1026" i="1"/>
  <c r="AY1026" i="1"/>
  <c r="BA1026" i="1" s="1"/>
  <c r="AX1026" i="1"/>
  <c r="AW1026" i="1"/>
  <c r="AV1026" i="1"/>
  <c r="AQ1026" i="1"/>
  <c r="AP1026" i="1"/>
  <c r="AR1026" i="1" s="1"/>
  <c r="AJ1026" i="1"/>
  <c r="P1026" i="1"/>
  <c r="M1026" i="1"/>
  <c r="L1026" i="1"/>
  <c r="AZ1025" i="1"/>
  <c r="AY1025" i="1"/>
  <c r="BA1025" i="1" s="1"/>
  <c r="AX1025" i="1"/>
  <c r="AW1025" i="1"/>
  <c r="AV1025" i="1"/>
  <c r="AQ1025" i="1"/>
  <c r="AP1025" i="1"/>
  <c r="AR1025" i="1" s="1"/>
  <c r="AJ1025" i="1"/>
  <c r="P1025" i="1"/>
  <c r="AZ1024" i="1"/>
  <c r="AY1024" i="1"/>
  <c r="BA1024" i="1" s="1"/>
  <c r="AX1024" i="1"/>
  <c r="AW1024" i="1"/>
  <c r="AV1024" i="1"/>
  <c r="AQ1024" i="1"/>
  <c r="AP1024" i="1"/>
  <c r="AR1024" i="1" s="1"/>
  <c r="AM1024" i="1"/>
  <c r="AJ1024" i="1" s="1"/>
  <c r="P1024" i="1"/>
  <c r="M1024" i="1"/>
  <c r="L1024" i="1"/>
  <c r="AZ1023" i="1"/>
  <c r="AY1023" i="1"/>
  <c r="BA1023" i="1" s="1"/>
  <c r="AX1023" i="1"/>
  <c r="AW1023" i="1"/>
  <c r="AV1023" i="1"/>
  <c r="AQ1023" i="1"/>
  <c r="AP1023" i="1"/>
  <c r="AR1023" i="1" s="1"/>
  <c r="AM1023" i="1"/>
  <c r="AJ1023" i="1" s="1"/>
  <c r="P1023" i="1"/>
  <c r="AZ1022" i="1"/>
  <c r="AY1022" i="1"/>
  <c r="BA1022" i="1" s="1"/>
  <c r="AX1022" i="1"/>
  <c r="AW1022" i="1"/>
  <c r="AV1022" i="1"/>
  <c r="AQ1022" i="1"/>
  <c r="AP1022" i="1"/>
  <c r="AR1022" i="1" s="1"/>
  <c r="AM1022" i="1"/>
  <c r="AJ1022" i="1" s="1"/>
  <c r="P1022" i="1"/>
  <c r="M1022" i="1"/>
  <c r="L1022" i="1"/>
  <c r="AZ1021" i="1"/>
  <c r="AY1021" i="1"/>
  <c r="BA1021" i="1" s="1"/>
  <c r="AX1021" i="1"/>
  <c r="AW1021" i="1"/>
  <c r="AV1021" i="1"/>
  <c r="AQ1021" i="1"/>
  <c r="AP1021" i="1"/>
  <c r="AR1021" i="1" s="1"/>
  <c r="AM1021" i="1"/>
  <c r="AJ1021" i="1" s="1"/>
  <c r="P1021" i="1"/>
  <c r="M1021" i="1"/>
  <c r="L1021" i="1"/>
  <c r="AZ1020" i="1"/>
  <c r="AY1020" i="1"/>
  <c r="BA1020" i="1" s="1"/>
  <c r="AX1020" i="1"/>
  <c r="AW1020" i="1"/>
  <c r="AV1020" i="1"/>
  <c r="AQ1020" i="1"/>
  <c r="AP1020" i="1"/>
  <c r="AR1020" i="1" s="1"/>
  <c r="AM1020" i="1"/>
  <c r="AJ1020" i="1" s="1"/>
  <c r="P1020" i="1"/>
  <c r="M1020" i="1"/>
  <c r="L1020" i="1"/>
  <c r="AZ1019" i="1"/>
  <c r="AY1019" i="1"/>
  <c r="BA1019" i="1" s="1"/>
  <c r="AX1019" i="1"/>
  <c r="AW1019" i="1"/>
  <c r="AV1019" i="1"/>
  <c r="AQ1019" i="1"/>
  <c r="AP1019" i="1"/>
  <c r="AR1019" i="1" s="1"/>
  <c r="AL1019" i="1"/>
  <c r="AJ1019" i="1" s="1"/>
  <c r="P1019" i="1"/>
  <c r="M1019" i="1"/>
  <c r="L1019" i="1"/>
  <c r="AZ1018" i="1"/>
  <c r="AY1018" i="1"/>
  <c r="BA1018" i="1" s="1"/>
  <c r="AX1018" i="1"/>
  <c r="AW1018" i="1"/>
  <c r="AV1018" i="1"/>
  <c r="AQ1018" i="1"/>
  <c r="AP1018" i="1"/>
  <c r="AR1018" i="1" s="1"/>
  <c r="AJ1018" i="1"/>
  <c r="P1018" i="1"/>
  <c r="M1018" i="1"/>
  <c r="L1018" i="1"/>
  <c r="AZ1017" i="1"/>
  <c r="AY1017" i="1"/>
  <c r="BA1017" i="1" s="1"/>
  <c r="AX1017" i="1"/>
  <c r="AW1017" i="1"/>
  <c r="AV1017" i="1"/>
  <c r="AQ1017" i="1"/>
  <c r="AP1017" i="1"/>
  <c r="AR1017" i="1" s="1"/>
  <c r="AM1017" i="1"/>
  <c r="AJ1017" i="1" s="1"/>
  <c r="P1017" i="1"/>
  <c r="M1017" i="1"/>
  <c r="L1017" i="1"/>
  <c r="AZ1016" i="1"/>
  <c r="AY1016" i="1"/>
  <c r="BA1016" i="1" s="1"/>
  <c r="AX1016" i="1"/>
  <c r="AW1016" i="1"/>
  <c r="AV1016" i="1"/>
  <c r="AQ1016" i="1"/>
  <c r="AP1016" i="1"/>
  <c r="AR1016" i="1" s="1"/>
  <c r="AL1016" i="1"/>
  <c r="AJ1016" i="1" s="1"/>
  <c r="P1016" i="1"/>
  <c r="M1016" i="1"/>
  <c r="L1016" i="1"/>
  <c r="AZ1015" i="1"/>
  <c r="AY1015" i="1"/>
  <c r="BA1015" i="1" s="1"/>
  <c r="AX1015" i="1"/>
  <c r="AW1015" i="1"/>
  <c r="AV1015" i="1"/>
  <c r="AQ1015" i="1"/>
  <c r="AP1015" i="1"/>
  <c r="AR1015" i="1" s="1"/>
  <c r="AJ1015" i="1"/>
  <c r="P1015" i="1"/>
  <c r="BA1014" i="1"/>
  <c r="AZ1014" i="1"/>
  <c r="AY1014" i="1"/>
  <c r="AX1014" i="1"/>
  <c r="AW1014" i="1"/>
  <c r="AV1014" i="1"/>
  <c r="AQ1014" i="1"/>
  <c r="AP1014" i="1"/>
  <c r="AR1014" i="1" s="1"/>
  <c r="AJ1014" i="1"/>
  <c r="P1014" i="1"/>
  <c r="M1014" i="1"/>
  <c r="L1014" i="1"/>
  <c r="AZ1013" i="1"/>
  <c r="AY1013" i="1"/>
  <c r="BA1013" i="1" s="1"/>
  <c r="AX1013" i="1"/>
  <c r="AW1013" i="1"/>
  <c r="AV1013" i="1"/>
  <c r="AQ1013" i="1"/>
  <c r="AP1013" i="1"/>
  <c r="AR1013" i="1" s="1"/>
  <c r="AM1013" i="1"/>
  <c r="AJ1013" i="1" s="1"/>
  <c r="P1013" i="1"/>
  <c r="M1013" i="1"/>
  <c r="L1013" i="1"/>
  <c r="AZ1012" i="1"/>
  <c r="AY1012" i="1"/>
  <c r="BA1012" i="1" s="1"/>
  <c r="AX1012" i="1"/>
  <c r="AW1012" i="1"/>
  <c r="AV1012" i="1"/>
  <c r="AQ1012" i="1"/>
  <c r="AP1012" i="1"/>
  <c r="AR1012" i="1" s="1"/>
  <c r="AJ1012" i="1"/>
  <c r="P1012" i="1"/>
  <c r="M1012" i="1"/>
  <c r="L1012" i="1"/>
  <c r="AZ1011" i="1"/>
  <c r="AY1011" i="1"/>
  <c r="BA1011" i="1" s="1"/>
  <c r="AX1011" i="1"/>
  <c r="AW1011" i="1"/>
  <c r="AV1011" i="1"/>
  <c r="AQ1011" i="1"/>
  <c r="AP1011" i="1"/>
  <c r="AR1011" i="1" s="1"/>
  <c r="AJ1011" i="1"/>
  <c r="P1011" i="1"/>
  <c r="M1011" i="1"/>
  <c r="L1011" i="1"/>
  <c r="AZ1010" i="1"/>
  <c r="AY1010" i="1"/>
  <c r="BA1010" i="1" s="1"/>
  <c r="AX1010" i="1"/>
  <c r="AW1010" i="1"/>
  <c r="AV1010" i="1"/>
  <c r="AQ1010" i="1"/>
  <c r="AP1010" i="1"/>
  <c r="AR1010" i="1" s="1"/>
  <c r="AM1010" i="1"/>
  <c r="AJ1010" i="1" s="1"/>
  <c r="P1010" i="1"/>
  <c r="M1010" i="1"/>
  <c r="L1010" i="1"/>
  <c r="AZ1009" i="1"/>
  <c r="AY1009" i="1"/>
  <c r="BA1009" i="1" s="1"/>
  <c r="AX1009" i="1"/>
  <c r="AW1009" i="1"/>
  <c r="AV1009" i="1"/>
  <c r="AQ1009" i="1"/>
  <c r="AP1009" i="1"/>
  <c r="AR1009" i="1" s="1"/>
  <c r="AM1009" i="1"/>
  <c r="AJ1009" i="1" s="1"/>
  <c r="P1009" i="1"/>
  <c r="M1009" i="1"/>
  <c r="L1009" i="1"/>
  <c r="AZ1008" i="1"/>
  <c r="AY1008" i="1"/>
  <c r="BA1008" i="1" s="1"/>
  <c r="AX1008" i="1"/>
  <c r="AW1008" i="1"/>
  <c r="AV1008" i="1"/>
  <c r="AQ1008" i="1"/>
  <c r="AP1008" i="1"/>
  <c r="AR1008" i="1" s="1"/>
  <c r="AJ1008" i="1"/>
  <c r="P1008" i="1"/>
  <c r="M1008" i="1"/>
  <c r="L1008" i="1"/>
  <c r="AZ1007" i="1"/>
  <c r="AY1007" i="1"/>
  <c r="BA1007" i="1" s="1"/>
  <c r="AX1007" i="1"/>
  <c r="AW1007" i="1"/>
  <c r="AV1007" i="1"/>
  <c r="AQ1007" i="1"/>
  <c r="AP1007" i="1"/>
  <c r="AR1007" i="1" s="1"/>
  <c r="AJ1007" i="1"/>
  <c r="P1007" i="1"/>
  <c r="M1007" i="1"/>
  <c r="L1007" i="1"/>
  <c r="AZ1006" i="1"/>
  <c r="AY1006" i="1"/>
  <c r="BA1006" i="1" s="1"/>
  <c r="AX1006" i="1"/>
  <c r="AW1006" i="1"/>
  <c r="AV1006" i="1"/>
  <c r="AQ1006" i="1"/>
  <c r="AP1006" i="1"/>
  <c r="AR1006" i="1" s="1"/>
  <c r="AM1006" i="1"/>
  <c r="AJ1006" i="1" s="1"/>
  <c r="P1006" i="1"/>
  <c r="AZ1005" i="1"/>
  <c r="AY1005" i="1"/>
  <c r="BA1005" i="1" s="1"/>
  <c r="AX1005" i="1"/>
  <c r="AW1005" i="1"/>
  <c r="AV1005" i="1"/>
  <c r="AQ1005" i="1"/>
  <c r="AP1005" i="1"/>
  <c r="AR1005" i="1" s="1"/>
  <c r="AJ1005" i="1"/>
  <c r="P1005" i="1"/>
  <c r="M1005" i="1"/>
  <c r="L1005" i="1"/>
  <c r="AZ1004" i="1"/>
  <c r="AY1004" i="1"/>
  <c r="BA1004" i="1" s="1"/>
  <c r="AX1004" i="1"/>
  <c r="AW1004" i="1"/>
  <c r="AV1004" i="1"/>
  <c r="AQ1004" i="1"/>
  <c r="AP1004" i="1"/>
  <c r="AR1004" i="1" s="1"/>
  <c r="AK1004" i="1"/>
  <c r="AJ1004" i="1" s="1"/>
  <c r="P1004" i="1"/>
  <c r="M1004" i="1"/>
  <c r="L1004" i="1"/>
  <c r="AZ1003" i="1"/>
  <c r="AY1003" i="1"/>
  <c r="BA1003" i="1" s="1"/>
  <c r="AX1003" i="1"/>
  <c r="AW1003" i="1"/>
  <c r="AV1003" i="1"/>
  <c r="AQ1003" i="1"/>
  <c r="AP1003" i="1"/>
  <c r="AR1003" i="1" s="1"/>
  <c r="AJ1003" i="1"/>
  <c r="P1003" i="1"/>
  <c r="M1003" i="1"/>
  <c r="L1003" i="1"/>
  <c r="AZ1002" i="1"/>
  <c r="AY1002" i="1"/>
  <c r="BA1002" i="1" s="1"/>
  <c r="AX1002" i="1"/>
  <c r="AW1002" i="1"/>
  <c r="AV1002" i="1"/>
  <c r="AQ1002" i="1"/>
  <c r="AP1002" i="1"/>
  <c r="AR1002" i="1" s="1"/>
  <c r="AO1002" i="1"/>
  <c r="AL1002" i="1"/>
  <c r="P1002" i="1"/>
  <c r="M1002" i="1"/>
  <c r="L1002" i="1"/>
  <c r="AZ1001" i="1"/>
  <c r="AY1001" i="1"/>
  <c r="BA1001" i="1" s="1"/>
  <c r="AX1001" i="1"/>
  <c r="AW1001" i="1"/>
  <c r="AV1001" i="1"/>
  <c r="AQ1001" i="1"/>
  <c r="AP1001" i="1"/>
  <c r="AR1001" i="1" s="1"/>
  <c r="AJ1001" i="1"/>
  <c r="P1001" i="1"/>
  <c r="M1001" i="1"/>
  <c r="L1001" i="1"/>
  <c r="AZ1000" i="1"/>
  <c r="AY1000" i="1"/>
  <c r="BA1000" i="1" s="1"/>
  <c r="AX1000" i="1"/>
  <c r="AW1000" i="1"/>
  <c r="AV1000" i="1"/>
  <c r="AQ1000" i="1"/>
  <c r="AP1000" i="1"/>
  <c r="AR1000" i="1" s="1"/>
  <c r="AJ1000" i="1"/>
  <c r="P1000" i="1"/>
  <c r="M1000" i="1"/>
  <c r="L1000" i="1"/>
  <c r="AZ999" i="1"/>
  <c r="AY999" i="1"/>
  <c r="BA999" i="1" s="1"/>
  <c r="AX999" i="1"/>
  <c r="AW999" i="1"/>
  <c r="AV999" i="1"/>
  <c r="AQ999" i="1"/>
  <c r="AP999" i="1"/>
  <c r="AR999" i="1" s="1"/>
  <c r="AJ999" i="1"/>
  <c r="P999" i="1"/>
  <c r="M999" i="1"/>
  <c r="L999" i="1"/>
  <c r="AZ998" i="1"/>
  <c r="AY998" i="1"/>
  <c r="BA998" i="1" s="1"/>
  <c r="AX998" i="1"/>
  <c r="AW998" i="1"/>
  <c r="AV998" i="1"/>
  <c r="AQ998" i="1"/>
  <c r="AP998" i="1"/>
  <c r="AR998" i="1" s="1"/>
  <c r="AJ998" i="1"/>
  <c r="P998" i="1"/>
  <c r="M998" i="1"/>
  <c r="L998" i="1"/>
  <c r="AZ997" i="1"/>
  <c r="AY997" i="1"/>
  <c r="BA997" i="1" s="1"/>
  <c r="AX997" i="1"/>
  <c r="AW997" i="1"/>
  <c r="AV997" i="1"/>
  <c r="AQ997" i="1"/>
  <c r="AP997" i="1"/>
  <c r="AR997" i="1" s="1"/>
  <c r="AJ997" i="1"/>
  <c r="P997" i="1"/>
  <c r="AZ996" i="1"/>
  <c r="AY996" i="1"/>
  <c r="BA996" i="1" s="1"/>
  <c r="AX996" i="1"/>
  <c r="AW996" i="1"/>
  <c r="AV996" i="1"/>
  <c r="AQ996" i="1"/>
  <c r="AP996" i="1"/>
  <c r="AR996" i="1" s="1"/>
  <c r="AJ996" i="1"/>
  <c r="P996" i="1"/>
  <c r="AZ995" i="1"/>
  <c r="AY995" i="1"/>
  <c r="BA995" i="1" s="1"/>
  <c r="AX995" i="1"/>
  <c r="AW995" i="1"/>
  <c r="AV995" i="1"/>
  <c r="AQ995" i="1"/>
  <c r="AP995" i="1"/>
  <c r="AR995" i="1" s="1"/>
  <c r="AJ995" i="1"/>
  <c r="P995" i="1"/>
  <c r="M995" i="1"/>
  <c r="L995" i="1"/>
  <c r="AZ994" i="1"/>
  <c r="AY994" i="1"/>
  <c r="BA994" i="1" s="1"/>
  <c r="AX994" i="1"/>
  <c r="AW994" i="1"/>
  <c r="AV994" i="1"/>
  <c r="AQ994" i="1"/>
  <c r="AP994" i="1"/>
  <c r="AR994" i="1" s="1"/>
  <c r="AJ994" i="1"/>
  <c r="P994" i="1"/>
  <c r="M994" i="1"/>
  <c r="L994" i="1"/>
  <c r="AZ993" i="1"/>
  <c r="AY993" i="1"/>
  <c r="BA993" i="1" s="1"/>
  <c r="AX993" i="1"/>
  <c r="AW993" i="1"/>
  <c r="AV993" i="1"/>
  <c r="AQ993" i="1"/>
  <c r="AP993" i="1"/>
  <c r="AR993" i="1" s="1"/>
  <c r="AK993" i="1"/>
  <c r="AJ993" i="1" s="1"/>
  <c r="P993" i="1"/>
  <c r="M993" i="1"/>
  <c r="L993" i="1"/>
  <c r="BA992" i="1"/>
  <c r="AZ992" i="1"/>
  <c r="AY992" i="1"/>
  <c r="AX992" i="1"/>
  <c r="AW992" i="1"/>
  <c r="AV992" i="1"/>
  <c r="AQ992" i="1"/>
  <c r="AP992" i="1"/>
  <c r="AR992" i="1" s="1"/>
  <c r="AM992" i="1"/>
  <c r="AJ992" i="1" s="1"/>
  <c r="P992" i="1"/>
  <c r="M992" i="1"/>
  <c r="L992" i="1"/>
  <c r="AZ991" i="1"/>
  <c r="AY991" i="1"/>
  <c r="BA991" i="1" s="1"/>
  <c r="AX991" i="1"/>
  <c r="AW991" i="1"/>
  <c r="AV991" i="1"/>
  <c r="AQ991" i="1"/>
  <c r="AP991" i="1"/>
  <c r="AR991" i="1" s="1"/>
  <c r="AJ991" i="1"/>
  <c r="P991" i="1"/>
  <c r="AZ990" i="1"/>
  <c r="AY990" i="1"/>
  <c r="BA990" i="1" s="1"/>
  <c r="AX990" i="1"/>
  <c r="AW990" i="1"/>
  <c r="AV990" i="1"/>
  <c r="AQ990" i="1"/>
  <c r="AP990" i="1"/>
  <c r="AR990" i="1" s="1"/>
  <c r="AJ990" i="1"/>
  <c r="P990" i="1"/>
  <c r="M990" i="1"/>
  <c r="L990" i="1"/>
  <c r="AZ989" i="1"/>
  <c r="AY989" i="1"/>
  <c r="BA989" i="1" s="1"/>
  <c r="AX989" i="1"/>
  <c r="AW989" i="1"/>
  <c r="AV989" i="1"/>
  <c r="AQ989" i="1"/>
  <c r="AP989" i="1"/>
  <c r="AR989" i="1" s="1"/>
  <c r="AJ989" i="1"/>
  <c r="P989" i="1"/>
  <c r="AZ988" i="1"/>
  <c r="AY988" i="1"/>
  <c r="BA988" i="1" s="1"/>
  <c r="AX988" i="1"/>
  <c r="AW988" i="1"/>
  <c r="AV988" i="1"/>
  <c r="AQ988" i="1"/>
  <c r="AP988" i="1"/>
  <c r="AR988" i="1" s="1"/>
  <c r="AM988" i="1"/>
  <c r="AJ988" i="1" s="1"/>
  <c r="P988" i="1"/>
  <c r="M988" i="1"/>
  <c r="L988" i="1"/>
  <c r="AZ987" i="1"/>
  <c r="AY987" i="1"/>
  <c r="BA987" i="1" s="1"/>
  <c r="AX987" i="1"/>
  <c r="AW987" i="1"/>
  <c r="AV987" i="1"/>
  <c r="AQ987" i="1"/>
  <c r="AP987" i="1"/>
  <c r="AR987" i="1" s="1"/>
  <c r="AJ987" i="1"/>
  <c r="P987" i="1"/>
  <c r="M987" i="1"/>
  <c r="L987" i="1"/>
  <c r="AZ986" i="1"/>
  <c r="AY986" i="1"/>
  <c r="BA986" i="1" s="1"/>
  <c r="AX986" i="1"/>
  <c r="AW986" i="1"/>
  <c r="AV986" i="1"/>
  <c r="AQ986" i="1"/>
  <c r="AP986" i="1"/>
  <c r="AR986" i="1" s="1"/>
  <c r="AM986" i="1"/>
  <c r="AJ986" i="1" s="1"/>
  <c r="P986" i="1"/>
  <c r="M986" i="1"/>
  <c r="L986" i="1"/>
  <c r="AZ985" i="1"/>
  <c r="AY985" i="1"/>
  <c r="BA985" i="1" s="1"/>
  <c r="AX985" i="1"/>
  <c r="AW985" i="1"/>
  <c r="AV985" i="1"/>
  <c r="AQ985" i="1"/>
  <c r="AP985" i="1"/>
  <c r="AR985" i="1" s="1"/>
  <c r="AJ985" i="1"/>
  <c r="P985" i="1"/>
  <c r="M985" i="1"/>
  <c r="L985" i="1"/>
  <c r="AZ984" i="1"/>
  <c r="AY984" i="1"/>
  <c r="BA984" i="1" s="1"/>
  <c r="AX984" i="1"/>
  <c r="AW984" i="1"/>
  <c r="AV984" i="1"/>
  <c r="AQ984" i="1"/>
  <c r="AP984" i="1"/>
  <c r="AR984" i="1" s="1"/>
  <c r="AO984" i="1"/>
  <c r="AJ984" i="1" s="1"/>
  <c r="P984" i="1"/>
  <c r="M984" i="1"/>
  <c r="L984" i="1"/>
  <c r="AZ983" i="1"/>
  <c r="AY983" i="1"/>
  <c r="BA983" i="1" s="1"/>
  <c r="AX983" i="1"/>
  <c r="AW983" i="1"/>
  <c r="AV983" i="1"/>
  <c r="AQ983" i="1"/>
  <c r="AP983" i="1"/>
  <c r="AR983" i="1" s="1"/>
  <c r="AK983" i="1"/>
  <c r="AJ983" i="1" s="1"/>
  <c r="P983" i="1"/>
  <c r="M983" i="1"/>
  <c r="L983" i="1"/>
  <c r="AZ982" i="1"/>
  <c r="AY982" i="1"/>
  <c r="BA982" i="1" s="1"/>
  <c r="AX982" i="1"/>
  <c r="AW982" i="1"/>
  <c r="AV982" i="1"/>
  <c r="AQ982" i="1"/>
  <c r="AP982" i="1"/>
  <c r="AR982" i="1" s="1"/>
  <c r="AO982" i="1"/>
  <c r="AM982" i="1"/>
  <c r="P982" i="1"/>
  <c r="M982" i="1"/>
  <c r="L982" i="1"/>
  <c r="AZ981" i="1"/>
  <c r="AY981" i="1"/>
  <c r="BA981" i="1" s="1"/>
  <c r="AX981" i="1"/>
  <c r="AW981" i="1"/>
  <c r="AV981" i="1"/>
  <c r="AQ981" i="1"/>
  <c r="AP981" i="1"/>
  <c r="AR981" i="1" s="1"/>
  <c r="AM981" i="1"/>
  <c r="AJ981" i="1" s="1"/>
  <c r="P981" i="1"/>
  <c r="M981" i="1"/>
  <c r="L981" i="1"/>
  <c r="AZ980" i="1"/>
  <c r="AY980" i="1"/>
  <c r="BA980" i="1" s="1"/>
  <c r="AX980" i="1"/>
  <c r="AW980" i="1"/>
  <c r="AV980" i="1"/>
  <c r="AQ980" i="1"/>
  <c r="AP980" i="1"/>
  <c r="AR980" i="1" s="1"/>
  <c r="AJ980" i="1"/>
  <c r="P980" i="1"/>
  <c r="M980" i="1"/>
  <c r="L980" i="1"/>
  <c r="AZ979" i="1"/>
  <c r="AY979" i="1"/>
  <c r="BA979" i="1" s="1"/>
  <c r="AX979" i="1"/>
  <c r="AW979" i="1"/>
  <c r="AV979" i="1"/>
  <c r="AQ979" i="1"/>
  <c r="AP979" i="1"/>
  <c r="AR979" i="1" s="1"/>
  <c r="AJ979" i="1"/>
  <c r="P979" i="1"/>
  <c r="M979" i="1"/>
  <c r="L979" i="1"/>
  <c r="AZ978" i="1"/>
  <c r="AY978" i="1"/>
  <c r="BA978" i="1" s="1"/>
  <c r="AX978" i="1"/>
  <c r="AW978" i="1"/>
  <c r="AV978" i="1"/>
  <c r="AQ978" i="1"/>
  <c r="AP978" i="1"/>
  <c r="AR978" i="1" s="1"/>
  <c r="AJ978" i="1"/>
  <c r="P978" i="1"/>
  <c r="M978" i="1"/>
  <c r="L978" i="1"/>
  <c r="AZ977" i="1"/>
  <c r="AY977" i="1"/>
  <c r="BA977" i="1" s="1"/>
  <c r="AX977" i="1"/>
  <c r="AW977" i="1"/>
  <c r="AV977" i="1"/>
  <c r="AQ977" i="1"/>
  <c r="AP977" i="1"/>
  <c r="AR977" i="1" s="1"/>
  <c r="AJ977" i="1"/>
  <c r="P977" i="1"/>
  <c r="M977" i="1"/>
  <c r="L977" i="1"/>
  <c r="AZ976" i="1"/>
  <c r="AY976" i="1"/>
  <c r="BA976" i="1" s="1"/>
  <c r="AX976" i="1"/>
  <c r="AW976" i="1"/>
  <c r="AV976" i="1"/>
  <c r="AQ976" i="1"/>
  <c r="AP976" i="1"/>
  <c r="AR976" i="1" s="1"/>
  <c r="AJ976" i="1"/>
  <c r="P976" i="1"/>
  <c r="AZ975" i="1"/>
  <c r="AY975" i="1"/>
  <c r="BA975" i="1" s="1"/>
  <c r="AX975" i="1"/>
  <c r="AW975" i="1"/>
  <c r="AV975" i="1"/>
  <c r="AQ975" i="1"/>
  <c r="AP975" i="1"/>
  <c r="AR975" i="1" s="1"/>
  <c r="AM975" i="1"/>
  <c r="AJ975" i="1" s="1"/>
  <c r="P975" i="1"/>
  <c r="BA974" i="1"/>
  <c r="AZ974" i="1"/>
  <c r="AY974" i="1"/>
  <c r="AX974" i="1"/>
  <c r="AW974" i="1"/>
  <c r="AV974" i="1"/>
  <c r="AQ974" i="1"/>
  <c r="AP974" i="1"/>
  <c r="AR974" i="1" s="1"/>
  <c r="AK974" i="1"/>
  <c r="AJ974" i="1" s="1"/>
  <c r="P974" i="1"/>
  <c r="M974" i="1"/>
  <c r="L974" i="1"/>
  <c r="AZ973" i="1"/>
  <c r="AY973" i="1"/>
  <c r="BA973" i="1" s="1"/>
  <c r="AX973" i="1"/>
  <c r="AW973" i="1"/>
  <c r="AV973" i="1"/>
  <c r="AQ973" i="1"/>
  <c r="AP973" i="1"/>
  <c r="AR973" i="1" s="1"/>
  <c r="AK973" i="1"/>
  <c r="AJ973" i="1" s="1"/>
  <c r="P973" i="1"/>
  <c r="M973" i="1"/>
  <c r="L973" i="1"/>
  <c r="AZ972" i="1"/>
  <c r="AY972" i="1"/>
  <c r="BA972" i="1" s="1"/>
  <c r="AX972" i="1"/>
  <c r="AW972" i="1"/>
  <c r="AV972" i="1"/>
  <c r="AQ972" i="1"/>
  <c r="AP972" i="1"/>
  <c r="AR972" i="1" s="1"/>
  <c r="AJ972" i="1"/>
  <c r="P972" i="1"/>
  <c r="M972" i="1"/>
  <c r="L972" i="1"/>
  <c r="AZ971" i="1"/>
  <c r="AY971" i="1"/>
  <c r="BA971" i="1" s="1"/>
  <c r="AX971" i="1"/>
  <c r="AW971" i="1"/>
  <c r="AV971" i="1"/>
  <c r="AQ971" i="1"/>
  <c r="AP971" i="1"/>
  <c r="AR971" i="1" s="1"/>
  <c r="AJ971" i="1"/>
  <c r="P971" i="1"/>
  <c r="M971" i="1"/>
  <c r="L971" i="1"/>
  <c r="AZ970" i="1"/>
  <c r="AY970" i="1"/>
  <c r="BA970" i="1" s="1"/>
  <c r="AX970" i="1"/>
  <c r="AW970" i="1"/>
  <c r="AV970" i="1"/>
  <c r="AQ970" i="1"/>
  <c r="AP970" i="1"/>
  <c r="AR970" i="1" s="1"/>
  <c r="AK970" i="1"/>
  <c r="AJ970" i="1" s="1"/>
  <c r="P970" i="1"/>
  <c r="M970" i="1"/>
  <c r="L970" i="1"/>
  <c r="AZ969" i="1"/>
  <c r="AY969" i="1"/>
  <c r="BA969" i="1" s="1"/>
  <c r="AX969" i="1"/>
  <c r="AW969" i="1"/>
  <c r="AV969" i="1"/>
  <c r="AQ969" i="1"/>
  <c r="AP969" i="1"/>
  <c r="AR969" i="1" s="1"/>
  <c r="AJ969" i="1"/>
  <c r="P969" i="1"/>
  <c r="M969" i="1"/>
  <c r="L969" i="1"/>
  <c r="BA968" i="1"/>
  <c r="AZ968" i="1"/>
  <c r="AY968" i="1"/>
  <c r="AX968" i="1"/>
  <c r="AW968" i="1"/>
  <c r="AV968" i="1"/>
  <c r="AQ968" i="1"/>
  <c r="AP968" i="1"/>
  <c r="AR968" i="1" s="1"/>
  <c r="AM968" i="1"/>
  <c r="AJ968" i="1" s="1"/>
  <c r="P968" i="1"/>
  <c r="M968" i="1"/>
  <c r="L968" i="1"/>
  <c r="AZ967" i="1"/>
  <c r="AY967" i="1"/>
  <c r="BA967" i="1" s="1"/>
  <c r="AX967" i="1"/>
  <c r="AW967" i="1"/>
  <c r="AV967" i="1"/>
  <c r="AQ967" i="1"/>
  <c r="AP967" i="1"/>
  <c r="AR967" i="1" s="1"/>
  <c r="AO967" i="1"/>
  <c r="AJ967" i="1" s="1"/>
  <c r="P967" i="1"/>
  <c r="M967" i="1"/>
  <c r="L967" i="1"/>
  <c r="AZ966" i="1"/>
  <c r="AY966" i="1"/>
  <c r="BA966" i="1" s="1"/>
  <c r="AX966" i="1"/>
  <c r="AW966" i="1"/>
  <c r="AV966" i="1"/>
  <c r="AQ966" i="1"/>
  <c r="AP966" i="1"/>
  <c r="AR966" i="1" s="1"/>
  <c r="AJ966" i="1"/>
  <c r="P966" i="1"/>
  <c r="M966" i="1"/>
  <c r="L966" i="1"/>
  <c r="AZ965" i="1"/>
  <c r="AY965" i="1"/>
  <c r="BA965" i="1" s="1"/>
  <c r="AX965" i="1"/>
  <c r="AW965" i="1"/>
  <c r="AV965" i="1"/>
  <c r="AQ965" i="1"/>
  <c r="AP965" i="1"/>
  <c r="AR965" i="1" s="1"/>
  <c r="AM965" i="1"/>
  <c r="AJ965" i="1" s="1"/>
  <c r="P965" i="1"/>
  <c r="M965" i="1"/>
  <c r="L965" i="1"/>
  <c r="AZ964" i="1"/>
  <c r="AY964" i="1"/>
  <c r="BA964" i="1" s="1"/>
  <c r="AX964" i="1"/>
  <c r="AW964" i="1"/>
  <c r="AV964" i="1"/>
  <c r="AQ964" i="1"/>
  <c r="AP964" i="1"/>
  <c r="AR964" i="1" s="1"/>
  <c r="AJ964" i="1"/>
  <c r="P964" i="1"/>
  <c r="M964" i="1"/>
  <c r="L964" i="1"/>
  <c r="BA963" i="1"/>
  <c r="AZ963" i="1"/>
  <c r="AY963" i="1"/>
  <c r="AX963" i="1"/>
  <c r="AW963" i="1"/>
  <c r="AV963" i="1"/>
  <c r="AQ963" i="1"/>
  <c r="AP963" i="1"/>
  <c r="AR963" i="1" s="1"/>
  <c r="AM963" i="1"/>
  <c r="AJ963" i="1" s="1"/>
  <c r="P963" i="1"/>
  <c r="AZ962" i="1"/>
  <c r="AY962" i="1"/>
  <c r="BA962" i="1" s="1"/>
  <c r="AX962" i="1"/>
  <c r="AW962" i="1"/>
  <c r="AV962" i="1"/>
  <c r="AQ962" i="1"/>
  <c r="AP962" i="1"/>
  <c r="AR962" i="1" s="1"/>
  <c r="AM962" i="1"/>
  <c r="AJ962" i="1" s="1"/>
  <c r="P962" i="1"/>
  <c r="AZ961" i="1"/>
  <c r="AY961" i="1"/>
  <c r="BA961" i="1" s="1"/>
  <c r="AX961" i="1"/>
  <c r="AW961" i="1"/>
  <c r="AV961" i="1"/>
  <c r="AQ961" i="1"/>
  <c r="AP961" i="1"/>
  <c r="AR961" i="1" s="1"/>
  <c r="AJ961" i="1"/>
  <c r="P961" i="1"/>
  <c r="M961" i="1"/>
  <c r="L961" i="1"/>
  <c r="AZ960" i="1"/>
  <c r="AY960" i="1"/>
  <c r="BA960" i="1" s="1"/>
  <c r="AX960" i="1"/>
  <c r="AW960" i="1"/>
  <c r="AV960" i="1"/>
  <c r="AQ960" i="1"/>
  <c r="AP960" i="1"/>
  <c r="AR960" i="1" s="1"/>
  <c r="AJ960" i="1"/>
  <c r="P960" i="1"/>
  <c r="M960" i="1"/>
  <c r="L960" i="1"/>
  <c r="AZ959" i="1"/>
  <c r="AY959" i="1"/>
  <c r="BA959" i="1" s="1"/>
  <c r="AX959" i="1"/>
  <c r="AW959" i="1"/>
  <c r="AV959" i="1"/>
  <c r="AQ959" i="1"/>
  <c r="AP959" i="1"/>
  <c r="AR959" i="1" s="1"/>
  <c r="AJ959" i="1"/>
  <c r="P959" i="1"/>
  <c r="M959" i="1"/>
  <c r="L959" i="1"/>
  <c r="AZ958" i="1"/>
  <c r="AY958" i="1"/>
  <c r="BA958" i="1" s="1"/>
  <c r="AX958" i="1"/>
  <c r="AW958" i="1"/>
  <c r="AV958" i="1"/>
  <c r="AQ958" i="1"/>
  <c r="AP958" i="1"/>
  <c r="AR958" i="1" s="1"/>
  <c r="AJ958" i="1"/>
  <c r="P958" i="1"/>
  <c r="M958" i="1"/>
  <c r="L958" i="1"/>
  <c r="AZ957" i="1"/>
  <c r="AY957" i="1"/>
  <c r="BA957" i="1" s="1"/>
  <c r="AX957" i="1"/>
  <c r="AW957" i="1"/>
  <c r="AV957" i="1"/>
  <c r="AQ957" i="1"/>
  <c r="AP957" i="1"/>
  <c r="AR957" i="1" s="1"/>
  <c r="AM957" i="1"/>
  <c r="AJ957" i="1" s="1"/>
  <c r="P957" i="1"/>
  <c r="M957" i="1"/>
  <c r="L957" i="1"/>
  <c r="AZ956" i="1"/>
  <c r="AY956" i="1"/>
  <c r="BA956" i="1" s="1"/>
  <c r="AX956" i="1"/>
  <c r="AW956" i="1"/>
  <c r="AV956" i="1"/>
  <c r="AQ956" i="1"/>
  <c r="AP956" i="1"/>
  <c r="AR956" i="1" s="1"/>
  <c r="AJ956" i="1"/>
  <c r="P956" i="1"/>
  <c r="M956" i="1"/>
  <c r="L956" i="1"/>
  <c r="AZ955" i="1"/>
  <c r="AY955" i="1"/>
  <c r="BA955" i="1" s="1"/>
  <c r="AX955" i="1"/>
  <c r="AW955" i="1"/>
  <c r="AV955" i="1"/>
  <c r="AQ955" i="1"/>
  <c r="AP955" i="1"/>
  <c r="AR955" i="1" s="1"/>
  <c r="AJ955" i="1"/>
  <c r="P955" i="1"/>
  <c r="M955" i="1"/>
  <c r="L955" i="1"/>
  <c r="AZ954" i="1"/>
  <c r="AY954" i="1"/>
  <c r="BA954" i="1" s="1"/>
  <c r="AX954" i="1"/>
  <c r="AW954" i="1"/>
  <c r="AV954" i="1"/>
  <c r="AQ954" i="1"/>
  <c r="AP954" i="1"/>
  <c r="AR954" i="1" s="1"/>
  <c r="AJ954" i="1"/>
  <c r="P954" i="1"/>
  <c r="M954" i="1"/>
  <c r="L954" i="1"/>
  <c r="AZ953" i="1"/>
  <c r="AY953" i="1"/>
  <c r="BA953" i="1" s="1"/>
  <c r="AX953" i="1"/>
  <c r="AW953" i="1"/>
  <c r="AV953" i="1"/>
  <c r="AQ953" i="1"/>
  <c r="AP953" i="1"/>
  <c r="AR953" i="1" s="1"/>
  <c r="AJ953" i="1"/>
  <c r="P953" i="1"/>
  <c r="M953" i="1"/>
  <c r="L953" i="1"/>
  <c r="AZ952" i="1"/>
  <c r="AY952" i="1"/>
  <c r="BA952" i="1" s="1"/>
  <c r="AX952" i="1"/>
  <c r="AW952" i="1"/>
  <c r="AV952" i="1"/>
  <c r="AQ952" i="1"/>
  <c r="AP952" i="1"/>
  <c r="AR952" i="1" s="1"/>
  <c r="AJ952" i="1"/>
  <c r="P952" i="1"/>
  <c r="M952" i="1"/>
  <c r="L952" i="1"/>
  <c r="AZ951" i="1"/>
  <c r="AY951" i="1"/>
  <c r="BA951" i="1" s="1"/>
  <c r="AX951" i="1"/>
  <c r="AW951" i="1"/>
  <c r="AV951" i="1"/>
  <c r="AQ951" i="1"/>
  <c r="AP951" i="1"/>
  <c r="AR951" i="1" s="1"/>
  <c r="AJ951" i="1"/>
  <c r="P951" i="1"/>
  <c r="M951" i="1"/>
  <c r="L951" i="1"/>
  <c r="AZ950" i="1"/>
  <c r="AY950" i="1"/>
  <c r="BA950" i="1" s="1"/>
  <c r="AX950" i="1"/>
  <c r="AW950" i="1"/>
  <c r="AV950" i="1"/>
  <c r="AQ950" i="1"/>
  <c r="AP950" i="1"/>
  <c r="AR950" i="1" s="1"/>
  <c r="AJ950" i="1"/>
  <c r="P950" i="1"/>
  <c r="M950" i="1"/>
  <c r="L950" i="1"/>
  <c r="AZ949" i="1"/>
  <c r="AY949" i="1"/>
  <c r="BA949" i="1" s="1"/>
  <c r="AX949" i="1"/>
  <c r="AW949" i="1"/>
  <c r="AV949" i="1"/>
  <c r="AQ949" i="1"/>
  <c r="AP949" i="1"/>
  <c r="AR949" i="1" s="1"/>
  <c r="AJ949" i="1"/>
  <c r="P949" i="1"/>
  <c r="M949" i="1"/>
  <c r="L949" i="1"/>
  <c r="AZ948" i="1"/>
  <c r="AY948" i="1"/>
  <c r="BA948" i="1" s="1"/>
  <c r="AX948" i="1"/>
  <c r="AW948" i="1"/>
  <c r="AV948" i="1"/>
  <c r="AQ948" i="1"/>
  <c r="AP948" i="1"/>
  <c r="AR948" i="1" s="1"/>
  <c r="AJ948" i="1"/>
  <c r="P948" i="1"/>
  <c r="M948" i="1"/>
  <c r="L948" i="1"/>
  <c r="AZ947" i="1"/>
  <c r="AY947" i="1"/>
  <c r="BA947" i="1" s="1"/>
  <c r="AX947" i="1"/>
  <c r="AW947" i="1"/>
  <c r="AV947" i="1"/>
  <c r="AQ947" i="1"/>
  <c r="AP947" i="1"/>
  <c r="AR947" i="1" s="1"/>
  <c r="AJ947" i="1"/>
  <c r="P947" i="1"/>
  <c r="M947" i="1"/>
  <c r="L947" i="1"/>
  <c r="AZ946" i="1"/>
  <c r="AY946" i="1"/>
  <c r="BA946" i="1" s="1"/>
  <c r="AX946" i="1"/>
  <c r="AW946" i="1"/>
  <c r="AV946" i="1"/>
  <c r="AQ946" i="1"/>
  <c r="AP946" i="1"/>
  <c r="AR946" i="1" s="1"/>
  <c r="AJ946" i="1"/>
  <c r="P946" i="1"/>
  <c r="M946" i="1"/>
  <c r="L946" i="1"/>
  <c r="AZ945" i="1"/>
  <c r="AY945" i="1"/>
  <c r="BA945" i="1" s="1"/>
  <c r="AX945" i="1"/>
  <c r="AW945" i="1"/>
  <c r="AV945" i="1"/>
  <c r="AQ945" i="1"/>
  <c r="AP945" i="1"/>
  <c r="AR945" i="1" s="1"/>
  <c r="AJ945" i="1"/>
  <c r="P945" i="1"/>
  <c r="AZ944" i="1"/>
  <c r="AY944" i="1"/>
  <c r="BA944" i="1" s="1"/>
  <c r="AX944" i="1"/>
  <c r="AW944" i="1"/>
  <c r="AV944" i="1"/>
  <c r="AQ944" i="1"/>
  <c r="AP944" i="1"/>
  <c r="AR944" i="1" s="1"/>
  <c r="AJ944" i="1"/>
  <c r="P944" i="1"/>
  <c r="M944" i="1"/>
  <c r="L944" i="1"/>
  <c r="AZ943" i="1"/>
  <c r="AY943" i="1"/>
  <c r="BA943" i="1" s="1"/>
  <c r="AX943" i="1"/>
  <c r="AW943" i="1"/>
  <c r="AV943" i="1"/>
  <c r="AQ943" i="1"/>
  <c r="AP943" i="1"/>
  <c r="AR943" i="1" s="1"/>
  <c r="AJ943" i="1"/>
  <c r="P943" i="1"/>
  <c r="M943" i="1"/>
  <c r="L943" i="1"/>
  <c r="AZ942" i="1"/>
  <c r="AY942" i="1"/>
  <c r="BA942" i="1" s="1"/>
  <c r="AX942" i="1"/>
  <c r="AW942" i="1"/>
  <c r="AV942" i="1"/>
  <c r="AQ942" i="1"/>
  <c r="AP942" i="1"/>
  <c r="AR942" i="1" s="1"/>
  <c r="AJ942" i="1"/>
  <c r="P942" i="1"/>
  <c r="AZ941" i="1"/>
  <c r="AY941" i="1"/>
  <c r="BA941" i="1" s="1"/>
  <c r="AX941" i="1"/>
  <c r="AW941" i="1"/>
  <c r="AV941" i="1"/>
  <c r="AQ941" i="1"/>
  <c r="AP941" i="1"/>
  <c r="AR941" i="1" s="1"/>
  <c r="AM941" i="1"/>
  <c r="AJ941" i="1" s="1"/>
  <c r="P941" i="1"/>
  <c r="AZ940" i="1"/>
  <c r="AY940" i="1"/>
  <c r="BA940" i="1" s="1"/>
  <c r="AX940" i="1"/>
  <c r="AW940" i="1"/>
  <c r="AV940" i="1"/>
  <c r="AQ940" i="1"/>
  <c r="AP940" i="1"/>
  <c r="AR940" i="1" s="1"/>
  <c r="AM940" i="1"/>
  <c r="AJ940" i="1" s="1"/>
  <c r="P940" i="1"/>
  <c r="M940" i="1"/>
  <c r="L940" i="1"/>
  <c r="AZ939" i="1"/>
  <c r="AY939" i="1"/>
  <c r="BA939" i="1" s="1"/>
  <c r="AX939" i="1"/>
  <c r="AW939" i="1"/>
  <c r="AV939" i="1"/>
  <c r="AQ939" i="1"/>
  <c r="AP939" i="1"/>
  <c r="AR939" i="1" s="1"/>
  <c r="AM939" i="1"/>
  <c r="AJ939" i="1" s="1"/>
  <c r="P939" i="1"/>
  <c r="M939" i="1"/>
  <c r="L939" i="1"/>
  <c r="AZ938" i="1"/>
  <c r="AY938" i="1"/>
  <c r="BA938" i="1" s="1"/>
  <c r="AX938" i="1"/>
  <c r="AW938" i="1"/>
  <c r="AV938" i="1"/>
  <c r="AQ938" i="1"/>
  <c r="AP938" i="1"/>
  <c r="AR938" i="1" s="1"/>
  <c r="AJ938" i="1"/>
  <c r="P938" i="1"/>
  <c r="M938" i="1"/>
  <c r="L938" i="1"/>
  <c r="AZ937" i="1"/>
  <c r="AY937" i="1"/>
  <c r="BA937" i="1" s="1"/>
  <c r="AX937" i="1"/>
  <c r="AW937" i="1"/>
  <c r="AV937" i="1"/>
  <c r="AQ937" i="1"/>
  <c r="AP937" i="1"/>
  <c r="AR937" i="1" s="1"/>
  <c r="AJ937" i="1"/>
  <c r="P937" i="1"/>
  <c r="M937" i="1"/>
  <c r="L937" i="1"/>
  <c r="AZ936" i="1"/>
  <c r="AY936" i="1"/>
  <c r="BA936" i="1" s="1"/>
  <c r="AX936" i="1"/>
  <c r="AW936" i="1"/>
  <c r="AV936" i="1"/>
  <c r="AQ936" i="1"/>
  <c r="AP936" i="1"/>
  <c r="AR936" i="1" s="1"/>
  <c r="AJ936" i="1"/>
  <c r="P936" i="1"/>
  <c r="M936" i="1"/>
  <c r="L936" i="1"/>
  <c r="AZ935" i="1"/>
  <c r="AY935" i="1"/>
  <c r="BA935" i="1" s="1"/>
  <c r="AX935" i="1"/>
  <c r="AW935" i="1"/>
  <c r="AV935" i="1"/>
  <c r="AQ935" i="1"/>
  <c r="AP935" i="1"/>
  <c r="AR935" i="1" s="1"/>
  <c r="AN935" i="1"/>
  <c r="AM935" i="1"/>
  <c r="P935" i="1"/>
  <c r="M935" i="1"/>
  <c r="L935" i="1"/>
  <c r="AZ934" i="1"/>
  <c r="AY934" i="1"/>
  <c r="BA934" i="1" s="1"/>
  <c r="AX934" i="1"/>
  <c r="AW934" i="1"/>
  <c r="AV934" i="1"/>
  <c r="AQ934" i="1"/>
  <c r="AP934" i="1"/>
  <c r="AR934" i="1" s="1"/>
  <c r="AJ934" i="1"/>
  <c r="P934" i="1"/>
  <c r="M934" i="1"/>
  <c r="L934" i="1"/>
  <c r="AZ933" i="1"/>
  <c r="AY933" i="1"/>
  <c r="BA933" i="1" s="1"/>
  <c r="AX933" i="1"/>
  <c r="AW933" i="1"/>
  <c r="AV933" i="1"/>
  <c r="AQ933" i="1"/>
  <c r="AP933" i="1"/>
  <c r="AR933" i="1" s="1"/>
  <c r="AM933" i="1"/>
  <c r="AJ933" i="1"/>
  <c r="P933" i="1"/>
  <c r="AZ932" i="1"/>
  <c r="AY932" i="1"/>
  <c r="BA932" i="1" s="1"/>
  <c r="AX932" i="1"/>
  <c r="AW932" i="1"/>
  <c r="AV932" i="1"/>
  <c r="AQ932" i="1"/>
  <c r="AP932" i="1"/>
  <c r="AR932" i="1" s="1"/>
  <c r="AJ932" i="1"/>
  <c r="P932" i="1"/>
  <c r="M932" i="1"/>
  <c r="L932" i="1"/>
  <c r="AZ931" i="1"/>
  <c r="AY931" i="1"/>
  <c r="BA931" i="1" s="1"/>
  <c r="AX931" i="1"/>
  <c r="AW931" i="1"/>
  <c r="AV931" i="1"/>
  <c r="AQ931" i="1"/>
  <c r="AP931" i="1"/>
  <c r="AR931" i="1" s="1"/>
  <c r="AJ931" i="1"/>
  <c r="P931" i="1"/>
  <c r="M931" i="1"/>
  <c r="L931" i="1"/>
  <c r="AZ930" i="1"/>
  <c r="AY930" i="1"/>
  <c r="BA930" i="1" s="1"/>
  <c r="AX930" i="1"/>
  <c r="AW930" i="1"/>
  <c r="AV930" i="1"/>
  <c r="AQ930" i="1"/>
  <c r="AP930" i="1"/>
  <c r="AR930" i="1" s="1"/>
  <c r="AJ930" i="1"/>
  <c r="P930" i="1"/>
  <c r="M930" i="1"/>
  <c r="L930" i="1"/>
  <c r="AZ929" i="1"/>
  <c r="AY929" i="1"/>
  <c r="BA929" i="1" s="1"/>
  <c r="AX929" i="1"/>
  <c r="AW929" i="1"/>
  <c r="AV929" i="1"/>
  <c r="AQ929" i="1"/>
  <c r="AP929" i="1"/>
  <c r="AR929" i="1" s="1"/>
  <c r="AJ929" i="1"/>
  <c r="P929" i="1"/>
  <c r="AZ928" i="1"/>
  <c r="AY928" i="1"/>
  <c r="BA928" i="1" s="1"/>
  <c r="AX928" i="1"/>
  <c r="AW928" i="1"/>
  <c r="AV928" i="1"/>
  <c r="AQ928" i="1"/>
  <c r="AP928" i="1"/>
  <c r="AR928" i="1" s="1"/>
  <c r="AJ928" i="1"/>
  <c r="P928" i="1"/>
  <c r="AZ927" i="1"/>
  <c r="AY927" i="1"/>
  <c r="BA927" i="1" s="1"/>
  <c r="AX927" i="1"/>
  <c r="AW927" i="1"/>
  <c r="AV927" i="1"/>
  <c r="AQ927" i="1"/>
  <c r="AP927" i="1"/>
  <c r="AR927" i="1" s="1"/>
  <c r="AJ927" i="1"/>
  <c r="P927" i="1"/>
  <c r="M927" i="1"/>
  <c r="L927" i="1"/>
  <c r="AZ926" i="1"/>
  <c r="AY926" i="1"/>
  <c r="BA926" i="1" s="1"/>
  <c r="AX926" i="1"/>
  <c r="AW926" i="1"/>
  <c r="AV926" i="1"/>
  <c r="AQ926" i="1"/>
  <c r="AP926" i="1"/>
  <c r="AR926" i="1" s="1"/>
  <c r="AJ926" i="1"/>
  <c r="P926" i="1"/>
  <c r="M926" i="1"/>
  <c r="L926" i="1"/>
  <c r="AZ925" i="1"/>
  <c r="AY925" i="1"/>
  <c r="BA925" i="1" s="1"/>
  <c r="AX925" i="1"/>
  <c r="AW925" i="1"/>
  <c r="AV925" i="1"/>
  <c r="AQ925" i="1"/>
  <c r="AP925" i="1"/>
  <c r="AR925" i="1" s="1"/>
  <c r="AJ925" i="1"/>
  <c r="P925" i="1"/>
  <c r="M925" i="1"/>
  <c r="L925" i="1"/>
  <c r="AZ924" i="1"/>
  <c r="AY924" i="1"/>
  <c r="BA924" i="1" s="1"/>
  <c r="AX924" i="1"/>
  <c r="AW924" i="1"/>
  <c r="AV924" i="1"/>
  <c r="AQ924" i="1"/>
  <c r="AP924" i="1"/>
  <c r="AR924" i="1" s="1"/>
  <c r="AJ924" i="1"/>
  <c r="P924" i="1"/>
  <c r="AZ923" i="1"/>
  <c r="AY923" i="1"/>
  <c r="BA923" i="1" s="1"/>
  <c r="AX923" i="1"/>
  <c r="AW923" i="1"/>
  <c r="AV923" i="1"/>
  <c r="AQ923" i="1"/>
  <c r="AP923" i="1"/>
  <c r="AR923" i="1" s="1"/>
  <c r="AJ923" i="1"/>
  <c r="P923" i="1"/>
  <c r="M923" i="1"/>
  <c r="L923" i="1"/>
  <c r="AZ922" i="1"/>
  <c r="AY922" i="1"/>
  <c r="BA922" i="1" s="1"/>
  <c r="AX922" i="1"/>
  <c r="AW922" i="1"/>
  <c r="AV922" i="1"/>
  <c r="AQ922" i="1"/>
  <c r="AP922" i="1"/>
  <c r="AR922" i="1" s="1"/>
  <c r="P922" i="1"/>
  <c r="M922" i="1"/>
  <c r="L922" i="1"/>
  <c r="AZ921" i="1"/>
  <c r="AY921" i="1"/>
  <c r="BA921" i="1" s="1"/>
  <c r="AX921" i="1"/>
  <c r="AW921" i="1"/>
  <c r="AV921" i="1"/>
  <c r="AQ921" i="1"/>
  <c r="AP921" i="1"/>
  <c r="AR921" i="1" s="1"/>
  <c r="P921" i="1"/>
  <c r="M921" i="1"/>
  <c r="L921" i="1"/>
  <c r="AZ920" i="1"/>
  <c r="AY920" i="1"/>
  <c r="BA920" i="1" s="1"/>
  <c r="AX920" i="1"/>
  <c r="AW920" i="1"/>
  <c r="AV920" i="1"/>
  <c r="AQ920" i="1"/>
  <c r="AP920" i="1"/>
  <c r="AR920" i="1" s="1"/>
  <c r="AJ920" i="1"/>
  <c r="P920" i="1"/>
  <c r="M920" i="1"/>
  <c r="L920" i="1"/>
  <c r="AZ919" i="1"/>
  <c r="AY919" i="1"/>
  <c r="BA919" i="1" s="1"/>
  <c r="AX919" i="1"/>
  <c r="AW919" i="1"/>
  <c r="AV919" i="1"/>
  <c r="AQ919" i="1"/>
  <c r="AP919" i="1"/>
  <c r="AR919" i="1" s="1"/>
  <c r="AJ919" i="1"/>
  <c r="P919" i="1"/>
  <c r="M919" i="1"/>
  <c r="L919" i="1"/>
  <c r="AZ918" i="1"/>
  <c r="AY918" i="1"/>
  <c r="BA918" i="1" s="1"/>
  <c r="AX918" i="1"/>
  <c r="AW918" i="1"/>
  <c r="AV918" i="1"/>
  <c r="AQ918" i="1"/>
  <c r="AP918" i="1"/>
  <c r="AR918" i="1" s="1"/>
  <c r="AJ918" i="1"/>
  <c r="P918" i="1"/>
  <c r="M918" i="1"/>
  <c r="L918" i="1"/>
  <c r="AZ917" i="1"/>
  <c r="AY917" i="1"/>
  <c r="BA917" i="1" s="1"/>
  <c r="AX917" i="1"/>
  <c r="AW917" i="1"/>
  <c r="AV917" i="1"/>
  <c r="AQ917" i="1"/>
  <c r="AP917" i="1"/>
  <c r="AR917" i="1" s="1"/>
  <c r="P917" i="1"/>
  <c r="M917" i="1"/>
  <c r="L917" i="1"/>
  <c r="AZ916" i="1"/>
  <c r="AY916" i="1"/>
  <c r="BA916" i="1" s="1"/>
  <c r="AX916" i="1"/>
  <c r="AW916" i="1"/>
  <c r="AV916" i="1"/>
  <c r="AQ916" i="1"/>
  <c r="AP916" i="1"/>
  <c r="AR916" i="1" s="1"/>
  <c r="AJ916" i="1"/>
  <c r="P916" i="1"/>
  <c r="M916" i="1"/>
  <c r="L916" i="1"/>
  <c r="AZ915" i="1"/>
  <c r="AY915" i="1"/>
  <c r="BA915" i="1" s="1"/>
  <c r="AX915" i="1"/>
  <c r="AW915" i="1"/>
  <c r="AV915" i="1"/>
  <c r="AQ915" i="1"/>
  <c r="AP915" i="1"/>
  <c r="AR915" i="1" s="1"/>
  <c r="AL915" i="1"/>
  <c r="AJ915" i="1" s="1"/>
  <c r="P915" i="1"/>
  <c r="M915" i="1"/>
  <c r="L915" i="1"/>
  <c r="AZ914" i="1"/>
  <c r="AY914" i="1"/>
  <c r="BA914" i="1" s="1"/>
  <c r="AX914" i="1"/>
  <c r="AW914" i="1"/>
  <c r="AV914" i="1"/>
  <c r="AQ914" i="1"/>
  <c r="AP914" i="1"/>
  <c r="AR914" i="1" s="1"/>
  <c r="AJ914" i="1"/>
  <c r="P914" i="1"/>
  <c r="M914" i="1"/>
  <c r="L914" i="1"/>
  <c r="AZ913" i="1"/>
  <c r="AY913" i="1"/>
  <c r="BA913" i="1" s="1"/>
  <c r="AX913" i="1"/>
  <c r="AW913" i="1"/>
  <c r="AV913" i="1"/>
  <c r="AQ913" i="1"/>
  <c r="AP913" i="1"/>
  <c r="AR913" i="1" s="1"/>
  <c r="AJ913" i="1"/>
  <c r="P913" i="1"/>
  <c r="AZ912" i="1"/>
  <c r="AY912" i="1"/>
  <c r="BA912" i="1" s="1"/>
  <c r="AX912" i="1"/>
  <c r="AW912" i="1"/>
  <c r="AV912" i="1"/>
  <c r="AQ912" i="1"/>
  <c r="AP912" i="1"/>
  <c r="AM912" i="1"/>
  <c r="AJ912" i="1" s="1"/>
  <c r="P912" i="1"/>
  <c r="M912" i="1"/>
  <c r="L912" i="1"/>
  <c r="AZ911" i="1"/>
  <c r="AY911" i="1"/>
  <c r="BA911" i="1" s="1"/>
  <c r="AX911" i="1"/>
  <c r="AW911" i="1"/>
  <c r="AV911" i="1"/>
  <c r="AQ911" i="1"/>
  <c r="AP911" i="1"/>
  <c r="AR911" i="1" s="1"/>
  <c r="AJ911" i="1"/>
  <c r="P911" i="1"/>
  <c r="AZ910" i="1"/>
  <c r="AY910" i="1"/>
  <c r="BA910" i="1" s="1"/>
  <c r="AX910" i="1"/>
  <c r="AW910" i="1"/>
  <c r="AV910" i="1"/>
  <c r="AQ910" i="1"/>
  <c r="AP910" i="1"/>
  <c r="AR910" i="1" s="1"/>
  <c r="AJ910" i="1"/>
  <c r="P910" i="1"/>
  <c r="M910" i="1"/>
  <c r="L910" i="1"/>
  <c r="AZ909" i="1"/>
  <c r="AY909" i="1"/>
  <c r="BA909" i="1" s="1"/>
  <c r="AX909" i="1"/>
  <c r="AW909" i="1"/>
  <c r="AV909" i="1"/>
  <c r="AQ909" i="1"/>
  <c r="AP909" i="1"/>
  <c r="AR909" i="1" s="1"/>
  <c r="P909" i="1"/>
  <c r="M909" i="1"/>
  <c r="L909" i="1"/>
  <c r="AZ908" i="1"/>
  <c r="AY908" i="1"/>
  <c r="BA908" i="1" s="1"/>
  <c r="AX908" i="1"/>
  <c r="AW908" i="1"/>
  <c r="AV908" i="1"/>
  <c r="AQ908" i="1"/>
  <c r="AP908" i="1"/>
  <c r="AR908" i="1" s="1"/>
  <c r="P908" i="1"/>
  <c r="M908" i="1"/>
  <c r="L908" i="1"/>
  <c r="AZ907" i="1"/>
  <c r="AY907" i="1"/>
  <c r="BA907" i="1" s="1"/>
  <c r="AX907" i="1"/>
  <c r="AW907" i="1"/>
  <c r="AV907" i="1"/>
  <c r="AQ907" i="1"/>
  <c r="AP907" i="1"/>
  <c r="AR907" i="1" s="1"/>
  <c r="AJ907" i="1"/>
  <c r="P907" i="1"/>
  <c r="M907" i="1"/>
  <c r="L907" i="1"/>
  <c r="AZ906" i="1"/>
  <c r="AY906" i="1"/>
  <c r="BA906" i="1" s="1"/>
  <c r="AX906" i="1"/>
  <c r="AW906" i="1"/>
  <c r="AV906" i="1"/>
  <c r="AQ906" i="1"/>
  <c r="AP906" i="1"/>
  <c r="AR906" i="1" s="1"/>
  <c r="AJ906" i="1"/>
  <c r="P906" i="1"/>
  <c r="M906" i="1"/>
  <c r="L906" i="1"/>
  <c r="AZ905" i="1"/>
  <c r="AY905" i="1"/>
  <c r="BA905" i="1" s="1"/>
  <c r="AX905" i="1"/>
  <c r="AW905" i="1"/>
  <c r="AV905" i="1"/>
  <c r="AQ905" i="1"/>
  <c r="AP905" i="1"/>
  <c r="AR905" i="1" s="1"/>
  <c r="AJ905" i="1"/>
  <c r="P905" i="1"/>
  <c r="M905" i="1"/>
  <c r="L905" i="1"/>
  <c r="AZ904" i="1"/>
  <c r="AY904" i="1"/>
  <c r="BA904" i="1" s="1"/>
  <c r="AX904" i="1"/>
  <c r="AW904" i="1"/>
  <c r="AV904" i="1"/>
  <c r="AQ904" i="1"/>
  <c r="AP904" i="1"/>
  <c r="AR904" i="1" s="1"/>
  <c r="AJ904" i="1"/>
  <c r="P904" i="1"/>
  <c r="M904" i="1"/>
  <c r="L904" i="1"/>
  <c r="AZ903" i="1"/>
  <c r="AY903" i="1"/>
  <c r="BA903" i="1" s="1"/>
  <c r="AX903" i="1"/>
  <c r="AW903" i="1"/>
  <c r="AV903" i="1"/>
  <c r="AQ903" i="1"/>
  <c r="AP903" i="1"/>
  <c r="AR903" i="1" s="1"/>
  <c r="P903" i="1"/>
  <c r="M903" i="1"/>
  <c r="L903" i="1"/>
  <c r="AZ902" i="1"/>
  <c r="AY902" i="1"/>
  <c r="BA902" i="1" s="1"/>
  <c r="AX902" i="1"/>
  <c r="AW902" i="1"/>
  <c r="AV902" i="1"/>
  <c r="AQ902" i="1"/>
  <c r="AP902" i="1"/>
  <c r="AR902" i="1" s="1"/>
  <c r="P902" i="1"/>
  <c r="M902" i="1"/>
  <c r="L902" i="1"/>
  <c r="AZ901" i="1"/>
  <c r="AY901" i="1"/>
  <c r="BA901" i="1" s="1"/>
  <c r="AX901" i="1"/>
  <c r="AW901" i="1"/>
  <c r="AV901" i="1"/>
  <c r="AQ901" i="1"/>
  <c r="AP901" i="1"/>
  <c r="AR901" i="1" s="1"/>
  <c r="AJ901" i="1"/>
  <c r="P901" i="1"/>
  <c r="AZ900" i="1"/>
  <c r="AY900" i="1"/>
  <c r="BA900" i="1" s="1"/>
  <c r="AX900" i="1"/>
  <c r="AW900" i="1"/>
  <c r="AV900" i="1"/>
  <c r="AQ900" i="1"/>
  <c r="AP900" i="1"/>
  <c r="AR900" i="1" s="1"/>
  <c r="AJ900" i="1"/>
  <c r="P900" i="1"/>
  <c r="M900" i="1"/>
  <c r="L900" i="1"/>
  <c r="AZ899" i="1"/>
  <c r="AY899" i="1"/>
  <c r="BA899" i="1" s="1"/>
  <c r="AX899" i="1"/>
  <c r="AW899" i="1"/>
  <c r="AV899" i="1"/>
  <c r="AQ899" i="1"/>
  <c r="AP899" i="1"/>
  <c r="AR899" i="1" s="1"/>
  <c r="P899" i="1"/>
  <c r="M899" i="1"/>
  <c r="L899" i="1"/>
  <c r="AZ898" i="1"/>
  <c r="AY898" i="1"/>
  <c r="BA898" i="1" s="1"/>
  <c r="AX898" i="1"/>
  <c r="AW898" i="1"/>
  <c r="AV898" i="1"/>
  <c r="AQ898" i="1"/>
  <c r="AP898" i="1"/>
  <c r="AR898" i="1" s="1"/>
  <c r="P898" i="1"/>
  <c r="M898" i="1"/>
  <c r="L898" i="1"/>
  <c r="AZ897" i="1"/>
  <c r="AY897" i="1"/>
  <c r="BA897" i="1" s="1"/>
  <c r="AX897" i="1"/>
  <c r="AW897" i="1"/>
  <c r="AV897" i="1"/>
  <c r="AQ897" i="1"/>
  <c r="AP897" i="1"/>
  <c r="AR897" i="1" s="1"/>
  <c r="P897" i="1"/>
  <c r="M897" i="1"/>
  <c r="L897" i="1"/>
  <c r="AZ896" i="1"/>
  <c r="AY896" i="1"/>
  <c r="BA896" i="1" s="1"/>
  <c r="AX896" i="1"/>
  <c r="AW896" i="1"/>
  <c r="AV896" i="1"/>
  <c r="AQ896" i="1"/>
  <c r="AP896" i="1"/>
  <c r="AR896" i="1" s="1"/>
  <c r="P896" i="1"/>
  <c r="AZ895" i="1"/>
  <c r="AY895" i="1"/>
  <c r="BA895" i="1" s="1"/>
  <c r="AX895" i="1"/>
  <c r="AW895" i="1"/>
  <c r="AV895" i="1"/>
  <c r="AQ895" i="1"/>
  <c r="AP895" i="1"/>
  <c r="AR895" i="1" s="1"/>
  <c r="P895" i="1"/>
  <c r="M895" i="1"/>
  <c r="L895" i="1"/>
  <c r="AZ894" i="1"/>
  <c r="AY894" i="1"/>
  <c r="BA894" i="1" s="1"/>
  <c r="AX894" i="1"/>
  <c r="AW894" i="1"/>
  <c r="AV894" i="1"/>
  <c r="AQ894" i="1"/>
  <c r="AP894" i="1"/>
  <c r="AR894" i="1" s="1"/>
  <c r="P894" i="1"/>
  <c r="M894" i="1"/>
  <c r="L894" i="1"/>
  <c r="AZ893" i="1"/>
  <c r="AY893" i="1"/>
  <c r="BA893" i="1" s="1"/>
  <c r="AX893" i="1"/>
  <c r="AW893" i="1"/>
  <c r="AV893" i="1"/>
  <c r="AQ893" i="1"/>
  <c r="AP893" i="1"/>
  <c r="AR893" i="1" s="1"/>
  <c r="P893" i="1"/>
  <c r="M893" i="1"/>
  <c r="L893" i="1"/>
  <c r="AZ892" i="1"/>
  <c r="AY892" i="1"/>
  <c r="BA892" i="1" s="1"/>
  <c r="AX892" i="1"/>
  <c r="AW892" i="1"/>
  <c r="AV892" i="1"/>
  <c r="AQ892" i="1"/>
  <c r="AP892" i="1"/>
  <c r="AR892" i="1" s="1"/>
  <c r="P892" i="1"/>
  <c r="M892" i="1"/>
  <c r="L892" i="1"/>
  <c r="AZ891" i="1"/>
  <c r="AY891" i="1"/>
  <c r="BA891" i="1" s="1"/>
  <c r="AX891" i="1"/>
  <c r="AW891" i="1"/>
  <c r="AV891" i="1"/>
  <c r="AQ891" i="1"/>
  <c r="AP891" i="1"/>
  <c r="AR891" i="1" s="1"/>
  <c r="P891" i="1"/>
  <c r="M891" i="1"/>
  <c r="L891" i="1"/>
  <c r="AZ890" i="1"/>
  <c r="AY890" i="1"/>
  <c r="BA890" i="1" s="1"/>
  <c r="AX890" i="1"/>
  <c r="AW890" i="1"/>
  <c r="AV890" i="1"/>
  <c r="AQ890" i="1"/>
  <c r="AP890" i="1"/>
  <c r="AR890" i="1" s="1"/>
  <c r="P890" i="1"/>
  <c r="M890" i="1"/>
  <c r="L890" i="1"/>
  <c r="AZ889" i="1"/>
  <c r="AY889" i="1"/>
  <c r="BA889" i="1" s="1"/>
  <c r="AX889" i="1"/>
  <c r="AW889" i="1"/>
  <c r="AV889" i="1"/>
  <c r="AQ889" i="1"/>
  <c r="AP889" i="1"/>
  <c r="AR889" i="1" s="1"/>
  <c r="P889" i="1"/>
  <c r="M889" i="1"/>
  <c r="L889" i="1"/>
  <c r="AZ888" i="1"/>
  <c r="AY888" i="1"/>
  <c r="BA888" i="1" s="1"/>
  <c r="AX888" i="1"/>
  <c r="AW888" i="1"/>
  <c r="AV888" i="1"/>
  <c r="AQ888" i="1"/>
  <c r="AP888" i="1"/>
  <c r="AR888" i="1" s="1"/>
  <c r="P888" i="1"/>
  <c r="AZ887" i="1"/>
  <c r="AY887" i="1"/>
  <c r="BA887" i="1" s="1"/>
  <c r="AX887" i="1"/>
  <c r="AW887" i="1"/>
  <c r="AV887" i="1"/>
  <c r="AQ887" i="1"/>
  <c r="AP887" i="1"/>
  <c r="AR887" i="1" s="1"/>
  <c r="P887" i="1"/>
  <c r="M887" i="1"/>
  <c r="L887" i="1"/>
  <c r="AZ886" i="1"/>
  <c r="AY886" i="1"/>
  <c r="BA886" i="1" s="1"/>
  <c r="AX886" i="1"/>
  <c r="AW886" i="1"/>
  <c r="AV886" i="1"/>
  <c r="AQ886" i="1"/>
  <c r="AP886" i="1"/>
  <c r="AR886" i="1" s="1"/>
  <c r="P886" i="1"/>
  <c r="M886" i="1"/>
  <c r="L886" i="1"/>
  <c r="AZ885" i="1"/>
  <c r="AY885" i="1"/>
  <c r="BA885" i="1" s="1"/>
  <c r="AX885" i="1"/>
  <c r="AW885" i="1"/>
  <c r="AV885" i="1"/>
  <c r="AQ885" i="1"/>
  <c r="AP885" i="1"/>
  <c r="AR885" i="1" s="1"/>
  <c r="P885" i="1"/>
  <c r="M885" i="1"/>
  <c r="L885" i="1"/>
  <c r="AZ884" i="1"/>
  <c r="AY884" i="1"/>
  <c r="BA884" i="1" s="1"/>
  <c r="AX884" i="1"/>
  <c r="AW884" i="1"/>
  <c r="AV884" i="1"/>
  <c r="AQ884" i="1"/>
  <c r="AP884" i="1"/>
  <c r="AR884" i="1" s="1"/>
  <c r="P884" i="1"/>
  <c r="M884" i="1"/>
  <c r="L884" i="1"/>
  <c r="AZ883" i="1"/>
  <c r="AY883" i="1"/>
  <c r="BA883" i="1" s="1"/>
  <c r="AX883" i="1"/>
  <c r="AW883" i="1"/>
  <c r="AV883" i="1"/>
  <c r="AQ883" i="1"/>
  <c r="AP883" i="1"/>
  <c r="AR883" i="1" s="1"/>
  <c r="P883" i="1"/>
  <c r="M883" i="1"/>
  <c r="L883" i="1"/>
  <c r="AZ882" i="1"/>
  <c r="AY882" i="1"/>
  <c r="BA882" i="1" s="1"/>
  <c r="AX882" i="1"/>
  <c r="AW882" i="1"/>
  <c r="AV882" i="1"/>
  <c r="AQ882" i="1"/>
  <c r="AP882" i="1"/>
  <c r="AR882" i="1" s="1"/>
  <c r="P882" i="1"/>
  <c r="M882" i="1"/>
  <c r="L882" i="1"/>
  <c r="AZ881" i="1"/>
  <c r="AY881" i="1"/>
  <c r="BA881" i="1" s="1"/>
  <c r="AX881" i="1"/>
  <c r="AW881" i="1"/>
  <c r="AV881" i="1"/>
  <c r="AQ881" i="1"/>
  <c r="AP881" i="1"/>
  <c r="AR881" i="1" s="1"/>
  <c r="P881" i="1"/>
  <c r="M881" i="1"/>
  <c r="L881" i="1"/>
  <c r="AZ880" i="1"/>
  <c r="AY880" i="1"/>
  <c r="BA880" i="1" s="1"/>
  <c r="AX880" i="1"/>
  <c r="AW880" i="1"/>
  <c r="AV880" i="1"/>
  <c r="AQ880" i="1"/>
  <c r="AP880" i="1"/>
  <c r="AR880" i="1" s="1"/>
  <c r="P880" i="1"/>
  <c r="M880" i="1"/>
  <c r="L880" i="1"/>
  <c r="AZ879" i="1"/>
  <c r="AY879" i="1"/>
  <c r="BA879" i="1" s="1"/>
  <c r="AX879" i="1"/>
  <c r="AW879" i="1"/>
  <c r="AV879" i="1"/>
  <c r="AQ879" i="1"/>
  <c r="AP879" i="1"/>
  <c r="AR879" i="1" s="1"/>
  <c r="P879" i="1"/>
  <c r="M879" i="1"/>
  <c r="L879" i="1"/>
  <c r="AZ878" i="1"/>
  <c r="AY878" i="1"/>
  <c r="BA878" i="1" s="1"/>
  <c r="AX878" i="1"/>
  <c r="AW878" i="1"/>
  <c r="AV878" i="1"/>
  <c r="AQ878" i="1"/>
  <c r="AP878" i="1"/>
  <c r="AR878" i="1" s="1"/>
  <c r="P878" i="1"/>
  <c r="AZ877" i="1"/>
  <c r="AY877" i="1"/>
  <c r="BA877" i="1" s="1"/>
  <c r="AX877" i="1"/>
  <c r="AW877" i="1"/>
  <c r="AV877" i="1"/>
  <c r="AQ877" i="1"/>
  <c r="AP877" i="1"/>
  <c r="AR877" i="1" s="1"/>
  <c r="P877" i="1"/>
  <c r="AZ876" i="1"/>
  <c r="AY876" i="1"/>
  <c r="BA876" i="1" s="1"/>
  <c r="AX876" i="1"/>
  <c r="AW876" i="1"/>
  <c r="AV876" i="1"/>
  <c r="AQ876" i="1"/>
  <c r="AP876" i="1"/>
  <c r="AR876" i="1" s="1"/>
  <c r="P876" i="1"/>
  <c r="AZ875" i="1"/>
  <c r="AY875" i="1"/>
  <c r="BA875" i="1" s="1"/>
  <c r="AX875" i="1"/>
  <c r="AW875" i="1"/>
  <c r="AV875" i="1"/>
  <c r="AQ875" i="1"/>
  <c r="AP875" i="1"/>
  <c r="AR875" i="1" s="1"/>
  <c r="P875" i="1"/>
  <c r="M875" i="1"/>
  <c r="L875" i="1"/>
  <c r="AZ874" i="1"/>
  <c r="AY874" i="1"/>
  <c r="BA874" i="1" s="1"/>
  <c r="AX874" i="1"/>
  <c r="AW874" i="1"/>
  <c r="AV874" i="1"/>
  <c r="AQ874" i="1"/>
  <c r="AP874" i="1"/>
  <c r="AR874" i="1" s="1"/>
  <c r="P874" i="1"/>
  <c r="M874" i="1"/>
  <c r="L874" i="1"/>
  <c r="AZ873" i="1"/>
  <c r="AY873" i="1"/>
  <c r="BA873" i="1" s="1"/>
  <c r="AX873" i="1"/>
  <c r="AW873" i="1"/>
  <c r="AV873" i="1"/>
  <c r="AQ873" i="1"/>
  <c r="AP873" i="1"/>
  <c r="AR873" i="1" s="1"/>
  <c r="P873" i="1"/>
  <c r="M873" i="1"/>
  <c r="L873" i="1"/>
  <c r="AZ872" i="1"/>
  <c r="AY872" i="1"/>
  <c r="BA872" i="1" s="1"/>
  <c r="AX872" i="1"/>
  <c r="AW872" i="1"/>
  <c r="AV872" i="1"/>
  <c r="AQ872" i="1"/>
  <c r="AP872" i="1"/>
  <c r="AR872" i="1" s="1"/>
  <c r="P872" i="1"/>
  <c r="M872" i="1"/>
  <c r="L872" i="1"/>
  <c r="AZ871" i="1"/>
  <c r="AY871" i="1"/>
  <c r="BA871" i="1" s="1"/>
  <c r="AX871" i="1"/>
  <c r="AW871" i="1"/>
  <c r="AV871" i="1"/>
  <c r="AQ871" i="1"/>
  <c r="AP871" i="1"/>
  <c r="AR871" i="1" s="1"/>
  <c r="P871" i="1"/>
  <c r="M871" i="1"/>
  <c r="L871" i="1"/>
  <c r="AZ870" i="1"/>
  <c r="AY870" i="1"/>
  <c r="BA870" i="1" s="1"/>
  <c r="AX870" i="1"/>
  <c r="AW870" i="1"/>
  <c r="AV870" i="1"/>
  <c r="AQ870" i="1"/>
  <c r="AP870" i="1"/>
  <c r="AR870" i="1" s="1"/>
  <c r="P870" i="1"/>
  <c r="M870" i="1"/>
  <c r="L870" i="1"/>
  <c r="AZ869" i="1"/>
  <c r="AY869" i="1"/>
  <c r="BA869" i="1" s="1"/>
  <c r="AX869" i="1"/>
  <c r="AW869" i="1"/>
  <c r="AV869" i="1"/>
  <c r="AQ869" i="1"/>
  <c r="AP869" i="1"/>
  <c r="AR869" i="1" s="1"/>
  <c r="P869" i="1"/>
  <c r="AZ868" i="1"/>
  <c r="AY868" i="1"/>
  <c r="BA868" i="1" s="1"/>
  <c r="AX868" i="1"/>
  <c r="AW868" i="1"/>
  <c r="AV868" i="1"/>
  <c r="AQ868" i="1"/>
  <c r="AP868" i="1"/>
  <c r="AR868" i="1" s="1"/>
  <c r="P868" i="1"/>
  <c r="M868" i="1"/>
  <c r="L868" i="1"/>
  <c r="AZ867" i="1"/>
  <c r="AY867" i="1"/>
  <c r="BA867" i="1" s="1"/>
  <c r="AX867" i="1"/>
  <c r="AW867" i="1"/>
  <c r="AV867" i="1"/>
  <c r="AQ867" i="1"/>
  <c r="AP867" i="1"/>
  <c r="AR867" i="1" s="1"/>
  <c r="P867" i="1"/>
  <c r="M867" i="1"/>
  <c r="L867" i="1"/>
  <c r="AZ866" i="1"/>
  <c r="AY866" i="1"/>
  <c r="BA866" i="1" s="1"/>
  <c r="AX866" i="1"/>
  <c r="AW866" i="1"/>
  <c r="AV866" i="1"/>
  <c r="AQ866" i="1"/>
  <c r="AP866" i="1"/>
  <c r="AR866" i="1" s="1"/>
  <c r="P866" i="1"/>
  <c r="M866" i="1"/>
  <c r="L866" i="1"/>
  <c r="AZ865" i="1"/>
  <c r="AY865" i="1"/>
  <c r="BA865" i="1" s="1"/>
  <c r="AX865" i="1"/>
  <c r="AW865" i="1"/>
  <c r="AV865" i="1"/>
  <c r="AQ865" i="1"/>
  <c r="AP865" i="1"/>
  <c r="AR865" i="1" s="1"/>
  <c r="P865" i="1"/>
  <c r="M865" i="1"/>
  <c r="L865" i="1"/>
  <c r="AZ864" i="1"/>
  <c r="AY864" i="1"/>
  <c r="BA864" i="1" s="1"/>
  <c r="AX864" i="1"/>
  <c r="AW864" i="1"/>
  <c r="AV864" i="1"/>
  <c r="AQ864" i="1"/>
  <c r="AP864" i="1"/>
  <c r="AR864" i="1" s="1"/>
  <c r="P864" i="1"/>
  <c r="M864" i="1"/>
  <c r="L864" i="1"/>
  <c r="AZ863" i="1"/>
  <c r="AY863" i="1"/>
  <c r="BA863" i="1" s="1"/>
  <c r="AX863" i="1"/>
  <c r="AW863" i="1"/>
  <c r="AV863" i="1"/>
  <c r="AQ863" i="1"/>
  <c r="AP863" i="1"/>
  <c r="AR863" i="1" s="1"/>
  <c r="P863" i="1"/>
  <c r="M863" i="1"/>
  <c r="L863" i="1"/>
  <c r="AZ862" i="1"/>
  <c r="AY862" i="1"/>
  <c r="BA862" i="1" s="1"/>
  <c r="AX862" i="1"/>
  <c r="AW862" i="1"/>
  <c r="AV862" i="1"/>
  <c r="AQ862" i="1"/>
  <c r="AP862" i="1"/>
  <c r="AR862" i="1" s="1"/>
  <c r="P862" i="1"/>
  <c r="M862" i="1"/>
  <c r="L862" i="1"/>
  <c r="AZ861" i="1"/>
  <c r="AY861" i="1"/>
  <c r="BA861" i="1" s="1"/>
  <c r="AX861" i="1"/>
  <c r="AW861" i="1"/>
  <c r="AV861" i="1"/>
  <c r="AQ861" i="1"/>
  <c r="AP861" i="1"/>
  <c r="AR861" i="1" s="1"/>
  <c r="P861" i="1"/>
  <c r="M861" i="1"/>
  <c r="L861" i="1"/>
  <c r="AZ860" i="1"/>
  <c r="AY860" i="1"/>
  <c r="BA860" i="1" s="1"/>
  <c r="AX860" i="1"/>
  <c r="AW860" i="1"/>
  <c r="AV860" i="1"/>
  <c r="AQ860" i="1"/>
  <c r="AP860" i="1"/>
  <c r="AR860" i="1" s="1"/>
  <c r="P860" i="1"/>
  <c r="M860" i="1"/>
  <c r="L860" i="1"/>
  <c r="AZ859" i="1"/>
  <c r="AY859" i="1"/>
  <c r="BA859" i="1" s="1"/>
  <c r="AX859" i="1"/>
  <c r="AW859" i="1"/>
  <c r="AV859" i="1"/>
  <c r="AQ859" i="1"/>
  <c r="AP859" i="1"/>
  <c r="AR859" i="1" s="1"/>
  <c r="P859" i="1"/>
  <c r="M859" i="1"/>
  <c r="L859" i="1"/>
  <c r="AZ858" i="1"/>
  <c r="AY858" i="1"/>
  <c r="BA858" i="1" s="1"/>
  <c r="AX858" i="1"/>
  <c r="AW858" i="1"/>
  <c r="AV858" i="1"/>
  <c r="AQ858" i="1"/>
  <c r="AP858" i="1"/>
  <c r="AR858" i="1" s="1"/>
  <c r="P858" i="1"/>
  <c r="M858" i="1"/>
  <c r="L858" i="1"/>
  <c r="AZ857" i="1"/>
  <c r="AY857" i="1"/>
  <c r="BA857" i="1" s="1"/>
  <c r="AX857" i="1"/>
  <c r="AW857" i="1"/>
  <c r="AV857" i="1"/>
  <c r="AQ857" i="1"/>
  <c r="AP857" i="1"/>
  <c r="AR857" i="1" s="1"/>
  <c r="P857" i="1"/>
  <c r="M857" i="1"/>
  <c r="L857" i="1"/>
  <c r="AZ856" i="1"/>
  <c r="AY856" i="1"/>
  <c r="BA856" i="1" s="1"/>
  <c r="AX856" i="1"/>
  <c r="AW856" i="1"/>
  <c r="AV856" i="1"/>
  <c r="AQ856" i="1"/>
  <c r="AP856" i="1"/>
  <c r="AR856" i="1" s="1"/>
  <c r="P856" i="1"/>
  <c r="M856" i="1"/>
  <c r="L856" i="1"/>
  <c r="AZ855" i="1"/>
  <c r="AY855" i="1"/>
  <c r="BA855" i="1" s="1"/>
  <c r="AX855" i="1"/>
  <c r="AW855" i="1"/>
  <c r="AV855" i="1"/>
  <c r="AQ855" i="1"/>
  <c r="AP855" i="1"/>
  <c r="AR855" i="1" s="1"/>
  <c r="P855" i="1"/>
  <c r="M855" i="1"/>
  <c r="L855" i="1"/>
  <c r="AZ854" i="1"/>
  <c r="AY854" i="1"/>
  <c r="BA854" i="1" s="1"/>
  <c r="AX854" i="1"/>
  <c r="AW854" i="1"/>
  <c r="AV854" i="1"/>
  <c r="AQ854" i="1"/>
  <c r="AP854" i="1"/>
  <c r="AR854" i="1" s="1"/>
  <c r="P854" i="1"/>
  <c r="M854" i="1"/>
  <c r="L854" i="1"/>
  <c r="AZ853" i="1"/>
  <c r="AY853" i="1"/>
  <c r="BA853" i="1" s="1"/>
  <c r="AX853" i="1"/>
  <c r="AW853" i="1"/>
  <c r="AV853" i="1"/>
  <c r="AQ853" i="1"/>
  <c r="AP853" i="1"/>
  <c r="AR853" i="1" s="1"/>
  <c r="P853" i="1"/>
  <c r="AZ852" i="1"/>
  <c r="AY852" i="1"/>
  <c r="BA852" i="1" s="1"/>
  <c r="AX852" i="1"/>
  <c r="AW852" i="1"/>
  <c r="AV852" i="1"/>
  <c r="AQ852" i="1"/>
  <c r="AP852" i="1"/>
  <c r="AR852" i="1" s="1"/>
  <c r="P852" i="1"/>
  <c r="AZ851" i="1"/>
  <c r="AY851" i="1"/>
  <c r="BA851" i="1" s="1"/>
  <c r="AX851" i="1"/>
  <c r="AW851" i="1"/>
  <c r="AV851" i="1"/>
  <c r="AQ851" i="1"/>
  <c r="AP851" i="1"/>
  <c r="AR851" i="1" s="1"/>
  <c r="P851" i="1"/>
  <c r="M851" i="1"/>
  <c r="L851" i="1"/>
  <c r="AZ850" i="1"/>
  <c r="AY850" i="1"/>
  <c r="BA850" i="1" s="1"/>
  <c r="AX850" i="1"/>
  <c r="AW850" i="1"/>
  <c r="AV850" i="1"/>
  <c r="AQ850" i="1"/>
  <c r="AP850" i="1"/>
  <c r="AR850" i="1" s="1"/>
  <c r="P850" i="1"/>
  <c r="M850" i="1"/>
  <c r="L850" i="1"/>
  <c r="AZ849" i="1"/>
  <c r="AY849" i="1"/>
  <c r="BA849" i="1" s="1"/>
  <c r="AX849" i="1"/>
  <c r="AW849" i="1"/>
  <c r="AV849" i="1"/>
  <c r="AQ849" i="1"/>
  <c r="AP849" i="1"/>
  <c r="AR849" i="1" s="1"/>
  <c r="P849" i="1"/>
  <c r="M849" i="1"/>
  <c r="L849" i="1"/>
  <c r="AZ848" i="1"/>
  <c r="AY848" i="1"/>
  <c r="BA848" i="1" s="1"/>
  <c r="AX848" i="1"/>
  <c r="AW848" i="1"/>
  <c r="AV848" i="1"/>
  <c r="AQ848" i="1"/>
  <c r="AP848" i="1"/>
  <c r="AR848" i="1" s="1"/>
  <c r="P848" i="1"/>
  <c r="M848" i="1"/>
  <c r="L848" i="1"/>
  <c r="AZ847" i="1"/>
  <c r="AY847" i="1"/>
  <c r="BA847" i="1" s="1"/>
  <c r="AX847" i="1"/>
  <c r="AW847" i="1"/>
  <c r="AV847" i="1"/>
  <c r="AQ847" i="1"/>
  <c r="AP847" i="1"/>
  <c r="AR847" i="1" s="1"/>
  <c r="P847" i="1"/>
  <c r="M847" i="1"/>
  <c r="L847" i="1"/>
  <c r="AZ846" i="1"/>
  <c r="AY846" i="1"/>
  <c r="BA846" i="1" s="1"/>
  <c r="AX846" i="1"/>
  <c r="AW846" i="1"/>
  <c r="AV846" i="1"/>
  <c r="AQ846" i="1"/>
  <c r="AP846" i="1"/>
  <c r="AR846" i="1" s="1"/>
  <c r="P846" i="1"/>
  <c r="M846" i="1"/>
  <c r="L846" i="1"/>
  <c r="AZ845" i="1"/>
  <c r="AY845" i="1"/>
  <c r="BA845" i="1" s="1"/>
  <c r="AX845" i="1"/>
  <c r="AW845" i="1"/>
  <c r="AV845" i="1"/>
  <c r="AQ845" i="1"/>
  <c r="AP845" i="1"/>
  <c r="AR845" i="1" s="1"/>
  <c r="P845" i="1"/>
  <c r="M845" i="1"/>
  <c r="L845" i="1"/>
  <c r="AZ844" i="1"/>
  <c r="AY844" i="1"/>
  <c r="BA844" i="1" s="1"/>
  <c r="AX844" i="1"/>
  <c r="AW844" i="1"/>
  <c r="AV844" i="1"/>
  <c r="AQ844" i="1"/>
  <c r="AP844" i="1"/>
  <c r="AR844" i="1" s="1"/>
  <c r="P844" i="1"/>
  <c r="M844" i="1"/>
  <c r="L844" i="1"/>
  <c r="AZ843" i="1"/>
  <c r="AY843" i="1"/>
  <c r="BA843" i="1" s="1"/>
  <c r="AX843" i="1"/>
  <c r="AW843" i="1"/>
  <c r="AV843" i="1"/>
  <c r="AQ843" i="1"/>
  <c r="AP843" i="1"/>
  <c r="AR843" i="1" s="1"/>
  <c r="P843" i="1"/>
  <c r="M843" i="1"/>
  <c r="L843" i="1"/>
  <c r="AZ842" i="1"/>
  <c r="AY842" i="1"/>
  <c r="BA842" i="1" s="1"/>
  <c r="AX842" i="1"/>
  <c r="AW842" i="1"/>
  <c r="AV842" i="1"/>
  <c r="AQ842" i="1"/>
  <c r="AP842" i="1"/>
  <c r="AR842" i="1" s="1"/>
  <c r="P842" i="1"/>
  <c r="M842" i="1"/>
  <c r="L842" i="1"/>
  <c r="AZ841" i="1"/>
  <c r="AY841" i="1"/>
  <c r="BA841" i="1" s="1"/>
  <c r="AX841" i="1"/>
  <c r="AW841" i="1"/>
  <c r="AV841" i="1"/>
  <c r="AQ841" i="1"/>
  <c r="AP841" i="1"/>
  <c r="AR841" i="1" s="1"/>
  <c r="P841" i="1"/>
  <c r="M841" i="1"/>
  <c r="L841" i="1"/>
  <c r="AZ840" i="1"/>
  <c r="AY840" i="1"/>
  <c r="BA840" i="1" s="1"/>
  <c r="AX840" i="1"/>
  <c r="AW840" i="1"/>
  <c r="AV840" i="1"/>
  <c r="AQ840" i="1"/>
  <c r="AP840" i="1"/>
  <c r="AR840" i="1" s="1"/>
  <c r="P840" i="1"/>
  <c r="M840" i="1"/>
  <c r="L840" i="1"/>
  <c r="AZ839" i="1"/>
  <c r="AY839" i="1"/>
  <c r="BA839" i="1" s="1"/>
  <c r="AX839" i="1"/>
  <c r="AW839" i="1"/>
  <c r="AV839" i="1"/>
  <c r="AQ839" i="1"/>
  <c r="AP839" i="1"/>
  <c r="AR839" i="1" s="1"/>
  <c r="P839" i="1"/>
  <c r="M839" i="1"/>
  <c r="L839" i="1"/>
  <c r="AZ838" i="1"/>
  <c r="AY838" i="1"/>
  <c r="BA838" i="1" s="1"/>
  <c r="AX838" i="1"/>
  <c r="AW838" i="1"/>
  <c r="AV838" i="1"/>
  <c r="AQ838" i="1"/>
  <c r="AP838" i="1"/>
  <c r="AR838" i="1" s="1"/>
  <c r="P838" i="1"/>
  <c r="M838" i="1"/>
  <c r="L838" i="1"/>
  <c r="AZ837" i="1"/>
  <c r="AY837" i="1"/>
  <c r="BA837" i="1" s="1"/>
  <c r="AX837" i="1"/>
  <c r="AW837" i="1"/>
  <c r="AV837" i="1"/>
  <c r="AQ837" i="1"/>
  <c r="AP837" i="1"/>
  <c r="AR837" i="1" s="1"/>
  <c r="P837" i="1"/>
  <c r="M837" i="1"/>
  <c r="L837" i="1"/>
  <c r="AZ836" i="1"/>
  <c r="AY836" i="1"/>
  <c r="BA836" i="1" s="1"/>
  <c r="AX836" i="1"/>
  <c r="AW836" i="1"/>
  <c r="AV836" i="1"/>
  <c r="AQ836" i="1"/>
  <c r="AP836" i="1"/>
  <c r="AR836" i="1" s="1"/>
  <c r="P836" i="1"/>
  <c r="M836" i="1"/>
  <c r="L836" i="1"/>
  <c r="AZ835" i="1"/>
  <c r="AY835" i="1"/>
  <c r="BA835" i="1" s="1"/>
  <c r="AX835" i="1"/>
  <c r="AW835" i="1"/>
  <c r="AV835" i="1"/>
  <c r="AQ835" i="1"/>
  <c r="AP835" i="1"/>
  <c r="AR835" i="1" s="1"/>
  <c r="P835" i="1"/>
  <c r="M835" i="1"/>
  <c r="L835" i="1"/>
  <c r="AZ834" i="1"/>
  <c r="AY834" i="1"/>
  <c r="BA834" i="1" s="1"/>
  <c r="AX834" i="1"/>
  <c r="AW834" i="1"/>
  <c r="AV834" i="1"/>
  <c r="AQ834" i="1"/>
  <c r="AP834" i="1"/>
  <c r="AR834" i="1" s="1"/>
  <c r="P834" i="1"/>
  <c r="M834" i="1"/>
  <c r="L834" i="1"/>
  <c r="AZ833" i="1"/>
  <c r="AY833" i="1"/>
  <c r="BA833" i="1" s="1"/>
  <c r="AX833" i="1"/>
  <c r="AW833" i="1"/>
  <c r="AV833" i="1"/>
  <c r="AQ833" i="1"/>
  <c r="AP833" i="1"/>
  <c r="AR833" i="1" s="1"/>
  <c r="P833" i="1"/>
  <c r="M833" i="1"/>
  <c r="L833" i="1"/>
  <c r="AZ832" i="1"/>
  <c r="AY832" i="1"/>
  <c r="BA832" i="1" s="1"/>
  <c r="AX832" i="1"/>
  <c r="AW832" i="1"/>
  <c r="AV832" i="1"/>
  <c r="AQ832" i="1"/>
  <c r="AP832" i="1"/>
  <c r="AR832" i="1" s="1"/>
  <c r="AJ832" i="1"/>
  <c r="P832" i="1"/>
  <c r="AZ831" i="1"/>
  <c r="AY831" i="1"/>
  <c r="BA831" i="1" s="1"/>
  <c r="AX831" i="1"/>
  <c r="AW831" i="1"/>
  <c r="AV831" i="1"/>
  <c r="AQ831" i="1"/>
  <c r="AP831" i="1"/>
  <c r="AR831" i="1" s="1"/>
  <c r="P831" i="1"/>
  <c r="M831" i="1"/>
  <c r="L831" i="1"/>
  <c r="AZ830" i="1"/>
  <c r="AY830" i="1"/>
  <c r="BA830" i="1" s="1"/>
  <c r="AX830" i="1"/>
  <c r="AW830" i="1"/>
  <c r="AV830" i="1"/>
  <c r="AQ830" i="1"/>
  <c r="AP830" i="1"/>
  <c r="AR830" i="1" s="1"/>
  <c r="P830" i="1"/>
  <c r="M830" i="1"/>
  <c r="L830" i="1"/>
  <c r="AZ829" i="1"/>
  <c r="AY829" i="1"/>
  <c r="BA829" i="1" s="1"/>
  <c r="AX829" i="1"/>
  <c r="AW829" i="1"/>
  <c r="AV829" i="1"/>
  <c r="AQ829" i="1"/>
  <c r="AP829" i="1"/>
  <c r="AR829" i="1" s="1"/>
  <c r="P829" i="1"/>
  <c r="M829" i="1"/>
  <c r="L829" i="1"/>
  <c r="AZ828" i="1"/>
  <c r="AY828" i="1"/>
  <c r="BA828" i="1" s="1"/>
  <c r="AX828" i="1"/>
  <c r="AW828" i="1"/>
  <c r="AV828" i="1"/>
  <c r="AQ828" i="1"/>
  <c r="AP828" i="1"/>
  <c r="AR828" i="1" s="1"/>
  <c r="P828" i="1"/>
  <c r="M828" i="1"/>
  <c r="L828" i="1"/>
  <c r="AZ827" i="1"/>
  <c r="AY827" i="1"/>
  <c r="BA827" i="1" s="1"/>
  <c r="AX827" i="1"/>
  <c r="AW827" i="1"/>
  <c r="AV827" i="1"/>
  <c r="AQ827" i="1"/>
  <c r="AP827" i="1"/>
  <c r="AR827" i="1" s="1"/>
  <c r="P827" i="1"/>
  <c r="M827" i="1"/>
  <c r="L827" i="1"/>
  <c r="AZ826" i="1"/>
  <c r="AY826" i="1"/>
  <c r="BA826" i="1" s="1"/>
  <c r="AX826" i="1"/>
  <c r="AW826" i="1"/>
  <c r="AV826" i="1"/>
  <c r="AQ826" i="1"/>
  <c r="AP826" i="1"/>
  <c r="AR826" i="1" s="1"/>
  <c r="P826" i="1"/>
  <c r="AZ825" i="1"/>
  <c r="AY825" i="1"/>
  <c r="BA825" i="1" s="1"/>
  <c r="AX825" i="1"/>
  <c r="AW825" i="1"/>
  <c r="AV825" i="1"/>
  <c r="AQ825" i="1"/>
  <c r="AP825" i="1"/>
  <c r="AR825" i="1" s="1"/>
  <c r="P825" i="1"/>
  <c r="AZ824" i="1"/>
  <c r="AY824" i="1"/>
  <c r="BA824" i="1" s="1"/>
  <c r="AX824" i="1"/>
  <c r="AW824" i="1"/>
  <c r="AV824" i="1"/>
  <c r="AQ824" i="1"/>
  <c r="AP824" i="1"/>
  <c r="AR824" i="1" s="1"/>
  <c r="P824" i="1"/>
  <c r="M824" i="1"/>
  <c r="L824" i="1"/>
  <c r="AZ823" i="1"/>
  <c r="AY823" i="1"/>
  <c r="BA823" i="1" s="1"/>
  <c r="AX823" i="1"/>
  <c r="AW823" i="1"/>
  <c r="AV823" i="1"/>
  <c r="AQ823" i="1"/>
  <c r="AP823" i="1"/>
  <c r="AR823" i="1" s="1"/>
  <c r="P823" i="1"/>
  <c r="M823" i="1"/>
  <c r="L823" i="1"/>
  <c r="AZ822" i="1"/>
  <c r="AY822" i="1"/>
  <c r="BA822" i="1" s="1"/>
  <c r="AX822" i="1"/>
  <c r="AW822" i="1"/>
  <c r="AV822" i="1"/>
  <c r="AQ822" i="1"/>
  <c r="AP822" i="1"/>
  <c r="AR822" i="1" s="1"/>
  <c r="P822" i="1"/>
  <c r="M822" i="1"/>
  <c r="L822" i="1"/>
  <c r="AZ821" i="1"/>
  <c r="AY821" i="1"/>
  <c r="BA821" i="1" s="1"/>
  <c r="AX821" i="1"/>
  <c r="AW821" i="1"/>
  <c r="AV821" i="1"/>
  <c r="AQ821" i="1"/>
  <c r="AP821" i="1"/>
  <c r="AR821" i="1" s="1"/>
  <c r="P821" i="1"/>
  <c r="M821" i="1"/>
  <c r="L821" i="1"/>
  <c r="AZ820" i="1"/>
  <c r="AY820" i="1"/>
  <c r="BA820" i="1" s="1"/>
  <c r="AX820" i="1"/>
  <c r="AW820" i="1"/>
  <c r="AV820" i="1"/>
  <c r="AQ820" i="1"/>
  <c r="AP820" i="1"/>
  <c r="AR820" i="1" s="1"/>
  <c r="P820" i="1"/>
  <c r="M820" i="1"/>
  <c r="L820" i="1"/>
  <c r="AZ819" i="1"/>
  <c r="AY819" i="1"/>
  <c r="BA819" i="1" s="1"/>
  <c r="AX819" i="1"/>
  <c r="AW819" i="1"/>
  <c r="AV819" i="1"/>
  <c r="AQ819" i="1"/>
  <c r="AP819" i="1"/>
  <c r="AR819" i="1" s="1"/>
  <c r="P819" i="1"/>
  <c r="M819" i="1"/>
  <c r="L819" i="1"/>
  <c r="AZ818" i="1"/>
  <c r="AY818" i="1"/>
  <c r="BA818" i="1" s="1"/>
  <c r="AX818" i="1"/>
  <c r="AW818" i="1"/>
  <c r="AV818" i="1"/>
  <c r="AQ818" i="1"/>
  <c r="AP818" i="1"/>
  <c r="AR818" i="1" s="1"/>
  <c r="P818" i="1"/>
  <c r="M818" i="1"/>
  <c r="L818" i="1"/>
  <c r="AZ817" i="1"/>
  <c r="AY817" i="1"/>
  <c r="BA817" i="1" s="1"/>
  <c r="AX817" i="1"/>
  <c r="AW817" i="1"/>
  <c r="AV817" i="1"/>
  <c r="AQ817" i="1"/>
  <c r="AP817" i="1"/>
  <c r="AR817" i="1" s="1"/>
  <c r="P817" i="1"/>
  <c r="M817" i="1"/>
  <c r="L817" i="1"/>
  <c r="AZ816" i="1"/>
  <c r="AY816" i="1"/>
  <c r="BA816" i="1" s="1"/>
  <c r="AX816" i="1"/>
  <c r="AW816" i="1"/>
  <c r="AV816" i="1"/>
  <c r="AQ816" i="1"/>
  <c r="AP816" i="1"/>
  <c r="AR816" i="1" s="1"/>
  <c r="P816" i="1"/>
  <c r="M816" i="1"/>
  <c r="L816" i="1"/>
  <c r="AZ815" i="1"/>
  <c r="AY815" i="1"/>
  <c r="BA815" i="1" s="1"/>
  <c r="AX815" i="1"/>
  <c r="AW815" i="1"/>
  <c r="AV815" i="1"/>
  <c r="AQ815" i="1"/>
  <c r="AP815" i="1"/>
  <c r="AR815" i="1" s="1"/>
  <c r="P815" i="1"/>
  <c r="M815" i="1"/>
  <c r="L815" i="1"/>
  <c r="AZ814" i="1"/>
  <c r="AY814" i="1"/>
  <c r="BA814" i="1" s="1"/>
  <c r="AX814" i="1"/>
  <c r="AW814" i="1"/>
  <c r="AV814" i="1"/>
  <c r="AQ814" i="1"/>
  <c r="AP814" i="1"/>
  <c r="AR814" i="1" s="1"/>
  <c r="P814" i="1"/>
  <c r="M814" i="1"/>
  <c r="L814" i="1"/>
  <c r="AZ813" i="1"/>
  <c r="AY813" i="1"/>
  <c r="BA813" i="1" s="1"/>
  <c r="AX813" i="1"/>
  <c r="AW813" i="1"/>
  <c r="AV813" i="1"/>
  <c r="AQ813" i="1"/>
  <c r="AP813" i="1"/>
  <c r="AR813" i="1" s="1"/>
  <c r="P813" i="1"/>
  <c r="AZ812" i="1"/>
  <c r="AY812" i="1"/>
  <c r="BA812" i="1" s="1"/>
  <c r="AX812" i="1"/>
  <c r="AW812" i="1"/>
  <c r="AV812" i="1"/>
  <c r="AQ812" i="1"/>
  <c r="AP812" i="1"/>
  <c r="AR812" i="1" s="1"/>
  <c r="P812" i="1"/>
  <c r="M812" i="1"/>
  <c r="L812" i="1"/>
  <c r="AZ811" i="1"/>
  <c r="AY811" i="1"/>
  <c r="BA811" i="1" s="1"/>
  <c r="AX811" i="1"/>
  <c r="AW811" i="1"/>
  <c r="AV811" i="1"/>
  <c r="AQ811" i="1"/>
  <c r="AP811" i="1"/>
  <c r="AR811" i="1" s="1"/>
  <c r="P811" i="1"/>
  <c r="M811" i="1"/>
  <c r="L811" i="1"/>
  <c r="AZ810" i="1"/>
  <c r="AY810" i="1"/>
  <c r="BA810" i="1" s="1"/>
  <c r="AX810" i="1"/>
  <c r="AW810" i="1"/>
  <c r="AV810" i="1"/>
  <c r="AQ810" i="1"/>
  <c r="AP810" i="1"/>
  <c r="AR810" i="1" s="1"/>
  <c r="P810" i="1"/>
  <c r="M810" i="1"/>
  <c r="L810" i="1"/>
  <c r="AZ809" i="1"/>
  <c r="AY809" i="1"/>
  <c r="BA809" i="1" s="1"/>
  <c r="AX809" i="1"/>
  <c r="AW809" i="1"/>
  <c r="AV809" i="1"/>
  <c r="AQ809" i="1"/>
  <c r="AP809" i="1"/>
  <c r="AR809" i="1" s="1"/>
  <c r="P809" i="1"/>
  <c r="M809" i="1"/>
  <c r="L809" i="1"/>
  <c r="AZ808" i="1"/>
  <c r="AY808" i="1"/>
  <c r="BA808" i="1" s="1"/>
  <c r="AX808" i="1"/>
  <c r="AW808" i="1"/>
  <c r="AV808" i="1"/>
  <c r="AQ808" i="1"/>
  <c r="AP808" i="1"/>
  <c r="AR808" i="1" s="1"/>
  <c r="P808" i="1"/>
  <c r="M808" i="1"/>
  <c r="L808" i="1"/>
  <c r="AZ807" i="1"/>
  <c r="AY807" i="1"/>
  <c r="BA807" i="1" s="1"/>
  <c r="AX807" i="1"/>
  <c r="AW807" i="1"/>
  <c r="AV807" i="1"/>
  <c r="AQ807" i="1"/>
  <c r="AP807" i="1"/>
  <c r="AR807" i="1" s="1"/>
  <c r="P807" i="1"/>
  <c r="M807" i="1"/>
  <c r="L807" i="1"/>
  <c r="AZ806" i="1"/>
  <c r="AY806" i="1"/>
  <c r="BA806" i="1" s="1"/>
  <c r="AX806" i="1"/>
  <c r="AW806" i="1"/>
  <c r="AV806" i="1"/>
  <c r="AQ806" i="1"/>
  <c r="AP806" i="1"/>
  <c r="AR806" i="1" s="1"/>
  <c r="P806" i="1"/>
  <c r="AZ805" i="1"/>
  <c r="AY805" i="1"/>
  <c r="BA805" i="1" s="1"/>
  <c r="AX805" i="1"/>
  <c r="AW805" i="1"/>
  <c r="AV805" i="1"/>
  <c r="AQ805" i="1"/>
  <c r="AP805" i="1"/>
  <c r="AR805" i="1" s="1"/>
  <c r="P805" i="1"/>
  <c r="M805" i="1"/>
  <c r="L805" i="1"/>
  <c r="BA804" i="1"/>
  <c r="AZ804" i="1"/>
  <c r="AY804" i="1"/>
  <c r="AX804" i="1"/>
  <c r="AW804" i="1"/>
  <c r="AV804" i="1"/>
  <c r="AQ804" i="1"/>
  <c r="AP804" i="1"/>
  <c r="AR804" i="1" s="1"/>
  <c r="P804" i="1"/>
  <c r="M804" i="1"/>
  <c r="L804" i="1"/>
  <c r="AZ803" i="1"/>
  <c r="AY803" i="1"/>
  <c r="BA803" i="1" s="1"/>
  <c r="AX803" i="1"/>
  <c r="AW803" i="1"/>
  <c r="AV803" i="1"/>
  <c r="AQ803" i="1"/>
  <c r="AP803" i="1"/>
  <c r="AR803" i="1" s="1"/>
  <c r="P803" i="1"/>
  <c r="M803" i="1"/>
  <c r="L803" i="1"/>
  <c r="AZ802" i="1"/>
  <c r="AY802" i="1"/>
  <c r="BA802" i="1" s="1"/>
  <c r="AX802" i="1"/>
  <c r="AW802" i="1"/>
  <c r="AV802" i="1"/>
  <c r="AQ802" i="1"/>
  <c r="AP802" i="1"/>
  <c r="AR802" i="1" s="1"/>
  <c r="P802" i="1"/>
  <c r="M802" i="1"/>
  <c r="L802" i="1"/>
  <c r="AZ801" i="1"/>
  <c r="AY801" i="1"/>
  <c r="BA801" i="1" s="1"/>
  <c r="AX801" i="1"/>
  <c r="AW801" i="1"/>
  <c r="AV801" i="1"/>
  <c r="AQ801" i="1"/>
  <c r="AP801" i="1"/>
  <c r="AR801" i="1" s="1"/>
  <c r="P801" i="1"/>
  <c r="M801" i="1"/>
  <c r="L801" i="1"/>
  <c r="AZ800" i="1"/>
  <c r="AY800" i="1"/>
  <c r="BA800" i="1" s="1"/>
  <c r="AX800" i="1"/>
  <c r="AW800" i="1"/>
  <c r="AV800" i="1"/>
  <c r="AQ800" i="1"/>
  <c r="AP800" i="1"/>
  <c r="AR800" i="1" s="1"/>
  <c r="P800" i="1"/>
  <c r="M800" i="1"/>
  <c r="L800" i="1"/>
  <c r="AZ799" i="1"/>
  <c r="AY799" i="1"/>
  <c r="BA799" i="1" s="1"/>
  <c r="AX799" i="1"/>
  <c r="AW799" i="1"/>
  <c r="AV799" i="1"/>
  <c r="AQ799" i="1"/>
  <c r="AP799" i="1"/>
  <c r="AR799" i="1" s="1"/>
  <c r="P799" i="1"/>
  <c r="M799" i="1"/>
  <c r="L799" i="1"/>
  <c r="AZ798" i="1"/>
  <c r="AY798" i="1"/>
  <c r="BA798" i="1" s="1"/>
  <c r="AX798" i="1"/>
  <c r="AW798" i="1"/>
  <c r="AV798" i="1"/>
  <c r="AQ798" i="1"/>
  <c r="AP798" i="1"/>
  <c r="AR798" i="1" s="1"/>
  <c r="P798" i="1"/>
  <c r="M798" i="1"/>
  <c r="L798" i="1"/>
  <c r="AZ797" i="1"/>
  <c r="AY797" i="1"/>
  <c r="BA797" i="1" s="1"/>
  <c r="AX797" i="1"/>
  <c r="AW797" i="1"/>
  <c r="AV797" i="1"/>
  <c r="AQ797" i="1"/>
  <c r="AP797" i="1"/>
  <c r="AR797" i="1" s="1"/>
  <c r="P797" i="1"/>
  <c r="M797" i="1"/>
  <c r="L797" i="1"/>
  <c r="AZ796" i="1"/>
  <c r="AY796" i="1"/>
  <c r="BA796" i="1" s="1"/>
  <c r="AX796" i="1"/>
  <c r="AW796" i="1"/>
  <c r="AV796" i="1"/>
  <c r="AQ796" i="1"/>
  <c r="AP796" i="1"/>
  <c r="AR796" i="1" s="1"/>
  <c r="P796" i="1"/>
  <c r="M796" i="1"/>
  <c r="L796" i="1"/>
  <c r="AZ795" i="1"/>
  <c r="AY795" i="1"/>
  <c r="BA795" i="1" s="1"/>
  <c r="AX795" i="1"/>
  <c r="AW795" i="1"/>
  <c r="AV795" i="1"/>
  <c r="AQ795" i="1"/>
  <c r="AP795" i="1"/>
  <c r="AR795" i="1" s="1"/>
  <c r="P795" i="1"/>
  <c r="M795" i="1"/>
  <c r="L795" i="1"/>
  <c r="AZ794" i="1"/>
  <c r="AY794" i="1"/>
  <c r="BA794" i="1" s="1"/>
  <c r="AX794" i="1"/>
  <c r="AW794" i="1"/>
  <c r="AV794" i="1"/>
  <c r="AQ794" i="1"/>
  <c r="AP794" i="1"/>
  <c r="AR794" i="1" s="1"/>
  <c r="P794" i="1"/>
  <c r="M794" i="1"/>
  <c r="L794" i="1"/>
  <c r="AZ793" i="1"/>
  <c r="AY793" i="1"/>
  <c r="BA793" i="1" s="1"/>
  <c r="AX793" i="1"/>
  <c r="AW793" i="1"/>
  <c r="AV793" i="1"/>
  <c r="AQ793" i="1"/>
  <c r="AP793" i="1"/>
  <c r="AR793" i="1" s="1"/>
  <c r="P793" i="1"/>
  <c r="M793" i="1"/>
  <c r="L793" i="1"/>
  <c r="AZ792" i="1"/>
  <c r="AY792" i="1"/>
  <c r="BA792" i="1" s="1"/>
  <c r="AX792" i="1"/>
  <c r="AW792" i="1"/>
  <c r="AV792" i="1"/>
  <c r="AQ792" i="1"/>
  <c r="AP792" i="1"/>
  <c r="AR792" i="1" s="1"/>
  <c r="P792" i="1"/>
  <c r="M792" i="1"/>
  <c r="L792" i="1"/>
  <c r="AZ791" i="1"/>
  <c r="AY791" i="1"/>
  <c r="BA791" i="1" s="1"/>
  <c r="AX791" i="1"/>
  <c r="AW791" i="1"/>
  <c r="AV791" i="1"/>
  <c r="AQ791" i="1"/>
  <c r="AP791" i="1"/>
  <c r="AR791" i="1" s="1"/>
  <c r="P791" i="1"/>
  <c r="M791" i="1"/>
  <c r="L791" i="1"/>
  <c r="AZ790" i="1"/>
  <c r="AY790" i="1"/>
  <c r="BA790" i="1" s="1"/>
  <c r="AX790" i="1"/>
  <c r="AW790" i="1"/>
  <c r="AV790" i="1"/>
  <c r="AQ790" i="1"/>
  <c r="AP790" i="1"/>
  <c r="AR790" i="1" s="1"/>
  <c r="P790" i="1"/>
  <c r="M790" i="1"/>
  <c r="L790" i="1"/>
  <c r="AZ789" i="1"/>
  <c r="AY789" i="1"/>
  <c r="BA789" i="1" s="1"/>
  <c r="AX789" i="1"/>
  <c r="AW789" i="1"/>
  <c r="AV789" i="1"/>
  <c r="AQ789" i="1"/>
  <c r="AP789" i="1"/>
  <c r="AR789" i="1" s="1"/>
  <c r="P789" i="1"/>
  <c r="M789" i="1"/>
  <c r="L789" i="1"/>
  <c r="AZ788" i="1"/>
  <c r="AY788" i="1"/>
  <c r="BA788" i="1" s="1"/>
  <c r="AX788" i="1"/>
  <c r="AW788" i="1"/>
  <c r="AV788" i="1"/>
  <c r="AQ788" i="1"/>
  <c r="AP788" i="1"/>
  <c r="AR788" i="1" s="1"/>
  <c r="P788" i="1"/>
  <c r="AZ787" i="1"/>
  <c r="AY787" i="1"/>
  <c r="BA787" i="1" s="1"/>
  <c r="AX787" i="1"/>
  <c r="AW787" i="1"/>
  <c r="AV787" i="1"/>
  <c r="AQ787" i="1"/>
  <c r="AP787" i="1"/>
  <c r="AR787" i="1" s="1"/>
  <c r="P787" i="1"/>
  <c r="M787" i="1"/>
  <c r="L787" i="1"/>
  <c r="AZ786" i="1"/>
  <c r="AY786" i="1"/>
  <c r="BA786" i="1" s="1"/>
  <c r="AX786" i="1"/>
  <c r="AW786" i="1"/>
  <c r="AV786" i="1"/>
  <c r="AQ786" i="1"/>
  <c r="AP786" i="1"/>
  <c r="AR786" i="1" s="1"/>
  <c r="P786" i="1"/>
  <c r="M786" i="1"/>
  <c r="L786" i="1"/>
  <c r="AZ785" i="1"/>
  <c r="AY785" i="1"/>
  <c r="BA785" i="1" s="1"/>
  <c r="AX785" i="1"/>
  <c r="AW785" i="1"/>
  <c r="AV785" i="1"/>
  <c r="AQ785" i="1"/>
  <c r="AP785" i="1"/>
  <c r="AR785" i="1" s="1"/>
  <c r="P785" i="1"/>
  <c r="M785" i="1"/>
  <c r="L785" i="1"/>
  <c r="BA784" i="1"/>
  <c r="AZ784" i="1"/>
  <c r="AY784" i="1"/>
  <c r="AX784" i="1"/>
  <c r="AW784" i="1"/>
  <c r="AV784" i="1"/>
  <c r="AQ784" i="1"/>
  <c r="AP784" i="1"/>
  <c r="AR784" i="1" s="1"/>
  <c r="P784" i="1"/>
  <c r="M784" i="1"/>
  <c r="L784" i="1"/>
  <c r="AZ783" i="1"/>
  <c r="AY783" i="1"/>
  <c r="BA783" i="1" s="1"/>
  <c r="AX783" i="1"/>
  <c r="AW783" i="1"/>
  <c r="AV783" i="1"/>
  <c r="AQ783" i="1"/>
  <c r="AP783" i="1"/>
  <c r="AR783" i="1" s="1"/>
  <c r="P783" i="1"/>
  <c r="AZ782" i="1"/>
  <c r="AY782" i="1"/>
  <c r="BA782" i="1" s="1"/>
  <c r="AX782" i="1"/>
  <c r="AW782" i="1"/>
  <c r="AV782" i="1"/>
  <c r="AQ782" i="1"/>
  <c r="AP782" i="1"/>
  <c r="AR782" i="1" s="1"/>
  <c r="P782" i="1"/>
  <c r="AZ781" i="1"/>
  <c r="AY781" i="1"/>
  <c r="BA781" i="1" s="1"/>
  <c r="AX781" i="1"/>
  <c r="AW781" i="1"/>
  <c r="AV781" i="1"/>
  <c r="AQ781" i="1"/>
  <c r="AP781" i="1"/>
  <c r="AR781" i="1" s="1"/>
  <c r="P781" i="1"/>
  <c r="M781" i="1"/>
  <c r="L781" i="1"/>
  <c r="AZ780" i="1"/>
  <c r="AY780" i="1"/>
  <c r="BA780" i="1" s="1"/>
  <c r="AX780" i="1"/>
  <c r="AW780" i="1"/>
  <c r="AV780" i="1"/>
  <c r="AQ780" i="1"/>
  <c r="AP780" i="1"/>
  <c r="AR780" i="1" s="1"/>
  <c r="P780" i="1"/>
  <c r="M780" i="1"/>
  <c r="L780" i="1"/>
  <c r="AZ779" i="1"/>
  <c r="AY779" i="1"/>
  <c r="BA779" i="1" s="1"/>
  <c r="AX779" i="1"/>
  <c r="AW779" i="1"/>
  <c r="AV779" i="1"/>
  <c r="AQ779" i="1"/>
  <c r="AP779" i="1"/>
  <c r="AR779" i="1" s="1"/>
  <c r="P779" i="1"/>
  <c r="M779" i="1"/>
  <c r="L779" i="1"/>
  <c r="AZ778" i="1"/>
  <c r="AY778" i="1"/>
  <c r="BA778" i="1" s="1"/>
  <c r="AX778" i="1"/>
  <c r="AW778" i="1"/>
  <c r="AV778" i="1"/>
  <c r="AQ778" i="1"/>
  <c r="AP778" i="1"/>
  <c r="AR778" i="1" s="1"/>
  <c r="P778" i="1"/>
  <c r="M778" i="1"/>
  <c r="L778" i="1"/>
  <c r="AZ777" i="1"/>
  <c r="AY777" i="1"/>
  <c r="BA777" i="1" s="1"/>
  <c r="AX777" i="1"/>
  <c r="AW777" i="1"/>
  <c r="AV777" i="1"/>
  <c r="AQ777" i="1"/>
  <c r="AP777" i="1"/>
  <c r="AR777" i="1" s="1"/>
  <c r="P777" i="1"/>
  <c r="M777" i="1"/>
  <c r="L777" i="1"/>
  <c r="AZ776" i="1"/>
  <c r="AY776" i="1"/>
  <c r="BA776" i="1" s="1"/>
  <c r="AX776" i="1"/>
  <c r="AW776" i="1"/>
  <c r="AV776" i="1"/>
  <c r="AQ776" i="1"/>
  <c r="AP776" i="1"/>
  <c r="AR776" i="1" s="1"/>
  <c r="P776" i="1"/>
  <c r="M776" i="1"/>
  <c r="L776" i="1"/>
  <c r="AZ775" i="1"/>
  <c r="AY775" i="1"/>
  <c r="BA775" i="1" s="1"/>
  <c r="AX775" i="1"/>
  <c r="AW775" i="1"/>
  <c r="AV775" i="1"/>
  <c r="AQ775" i="1"/>
  <c r="AP775" i="1"/>
  <c r="AR775" i="1" s="1"/>
  <c r="P775" i="1"/>
  <c r="M775" i="1"/>
  <c r="L775" i="1"/>
  <c r="AZ774" i="1"/>
  <c r="AY774" i="1"/>
  <c r="BA774" i="1" s="1"/>
  <c r="AX774" i="1"/>
  <c r="AW774" i="1"/>
  <c r="AV774" i="1"/>
  <c r="AQ774" i="1"/>
  <c r="AP774" i="1"/>
  <c r="AR774" i="1" s="1"/>
  <c r="P774" i="1"/>
  <c r="M774" i="1"/>
  <c r="L774" i="1"/>
  <c r="AZ773" i="1"/>
  <c r="AY773" i="1"/>
  <c r="BA773" i="1" s="1"/>
  <c r="AX773" i="1"/>
  <c r="AW773" i="1"/>
  <c r="AV773" i="1"/>
  <c r="AQ773" i="1"/>
  <c r="AP773" i="1"/>
  <c r="AR773" i="1" s="1"/>
  <c r="P773" i="1"/>
  <c r="M773" i="1"/>
  <c r="L773" i="1"/>
  <c r="AZ772" i="1"/>
  <c r="AY772" i="1"/>
  <c r="BA772" i="1" s="1"/>
  <c r="AX772" i="1"/>
  <c r="AW772" i="1"/>
  <c r="AV772" i="1"/>
  <c r="AQ772" i="1"/>
  <c r="AP772" i="1"/>
  <c r="AR772" i="1" s="1"/>
  <c r="P772" i="1"/>
  <c r="M772" i="1"/>
  <c r="L772" i="1"/>
  <c r="AZ771" i="1"/>
  <c r="AY771" i="1"/>
  <c r="BA771" i="1" s="1"/>
  <c r="AX771" i="1"/>
  <c r="AW771" i="1"/>
  <c r="AV771" i="1"/>
  <c r="AQ771" i="1"/>
  <c r="AP771" i="1"/>
  <c r="AR771" i="1" s="1"/>
  <c r="P771" i="1"/>
  <c r="M771" i="1"/>
  <c r="L771" i="1"/>
  <c r="AZ770" i="1"/>
  <c r="AY770" i="1"/>
  <c r="BA770" i="1" s="1"/>
  <c r="AX770" i="1"/>
  <c r="AW770" i="1"/>
  <c r="AV770" i="1"/>
  <c r="AQ770" i="1"/>
  <c r="AP770" i="1"/>
  <c r="AR770" i="1" s="1"/>
  <c r="P770" i="1"/>
  <c r="M770" i="1"/>
  <c r="L770" i="1"/>
  <c r="AZ769" i="1"/>
  <c r="AY769" i="1"/>
  <c r="BA769" i="1" s="1"/>
  <c r="AX769" i="1"/>
  <c r="AW769" i="1"/>
  <c r="AV769" i="1"/>
  <c r="AQ769" i="1"/>
  <c r="AP769" i="1"/>
  <c r="AR769" i="1" s="1"/>
  <c r="P769" i="1"/>
  <c r="M769" i="1"/>
  <c r="L769" i="1"/>
  <c r="AZ768" i="1"/>
  <c r="AY768" i="1"/>
  <c r="BA768" i="1" s="1"/>
  <c r="AX768" i="1"/>
  <c r="AW768" i="1"/>
  <c r="AV768" i="1"/>
  <c r="AQ768" i="1"/>
  <c r="AP768" i="1"/>
  <c r="AR768" i="1" s="1"/>
  <c r="P768" i="1"/>
  <c r="AZ767" i="1"/>
  <c r="AY767" i="1"/>
  <c r="BA767" i="1" s="1"/>
  <c r="AX767" i="1"/>
  <c r="AW767" i="1"/>
  <c r="AV767" i="1"/>
  <c r="AQ767" i="1"/>
  <c r="AP767" i="1"/>
  <c r="AR767" i="1" s="1"/>
  <c r="P767" i="1"/>
  <c r="M767" i="1"/>
  <c r="L767" i="1"/>
  <c r="AZ766" i="1"/>
  <c r="AY766" i="1"/>
  <c r="BA766" i="1" s="1"/>
  <c r="AX766" i="1"/>
  <c r="AW766" i="1"/>
  <c r="AV766" i="1"/>
  <c r="AQ766" i="1"/>
  <c r="AP766" i="1"/>
  <c r="AR766" i="1" s="1"/>
  <c r="P766" i="1"/>
  <c r="M766" i="1"/>
  <c r="L766" i="1"/>
  <c r="AZ765" i="1"/>
  <c r="AY765" i="1"/>
  <c r="BA765" i="1" s="1"/>
  <c r="AX765" i="1"/>
  <c r="AW765" i="1"/>
  <c r="AV765" i="1"/>
  <c r="AQ765" i="1"/>
  <c r="AP765" i="1"/>
  <c r="AR765" i="1" s="1"/>
  <c r="P765" i="1"/>
  <c r="M765" i="1"/>
  <c r="L765" i="1"/>
  <c r="AZ764" i="1"/>
  <c r="AY764" i="1"/>
  <c r="BA764" i="1" s="1"/>
  <c r="AX764" i="1"/>
  <c r="AW764" i="1"/>
  <c r="AV764" i="1"/>
  <c r="AQ764" i="1"/>
  <c r="AP764" i="1"/>
  <c r="AR764" i="1" s="1"/>
  <c r="P764" i="1"/>
  <c r="M764" i="1"/>
  <c r="L764" i="1"/>
  <c r="AZ763" i="1"/>
  <c r="AY763" i="1"/>
  <c r="BA763" i="1" s="1"/>
  <c r="AX763" i="1"/>
  <c r="AW763" i="1"/>
  <c r="AV763" i="1"/>
  <c r="AQ763" i="1"/>
  <c r="AP763" i="1"/>
  <c r="AR763" i="1" s="1"/>
  <c r="P763" i="1"/>
  <c r="M763" i="1"/>
  <c r="L763" i="1"/>
  <c r="BA762" i="1"/>
  <c r="AZ762" i="1"/>
  <c r="AY762" i="1"/>
  <c r="AX762" i="1"/>
  <c r="AW762" i="1"/>
  <c r="AV762" i="1"/>
  <c r="AQ762" i="1"/>
  <c r="AP762" i="1"/>
  <c r="AR762" i="1" s="1"/>
  <c r="P762" i="1"/>
  <c r="M762" i="1"/>
  <c r="L762" i="1"/>
  <c r="AZ761" i="1"/>
  <c r="AY761" i="1"/>
  <c r="BA761" i="1" s="1"/>
  <c r="AX761" i="1"/>
  <c r="AW761" i="1"/>
  <c r="AV761" i="1"/>
  <c r="AQ761" i="1"/>
  <c r="AP761" i="1"/>
  <c r="AR761" i="1" s="1"/>
  <c r="P761" i="1"/>
  <c r="M761" i="1"/>
  <c r="L761" i="1"/>
  <c r="AZ760" i="1"/>
  <c r="AY760" i="1"/>
  <c r="BA760" i="1" s="1"/>
  <c r="AX760" i="1"/>
  <c r="AW760" i="1"/>
  <c r="AV760" i="1"/>
  <c r="AQ760" i="1"/>
  <c r="AP760" i="1"/>
  <c r="AR760" i="1" s="1"/>
  <c r="P760" i="1"/>
  <c r="M760" i="1"/>
  <c r="L760" i="1"/>
  <c r="AZ759" i="1"/>
  <c r="AY759" i="1"/>
  <c r="BA759" i="1" s="1"/>
  <c r="AX759" i="1"/>
  <c r="AW759" i="1"/>
  <c r="AV759" i="1"/>
  <c r="AQ759" i="1"/>
  <c r="AP759" i="1"/>
  <c r="AR759" i="1" s="1"/>
  <c r="P759" i="1"/>
  <c r="M759" i="1"/>
  <c r="L759" i="1"/>
  <c r="AZ758" i="1"/>
  <c r="AY758" i="1"/>
  <c r="BA758" i="1" s="1"/>
  <c r="AX758" i="1"/>
  <c r="AW758" i="1"/>
  <c r="AV758" i="1"/>
  <c r="AQ758" i="1"/>
  <c r="AP758" i="1"/>
  <c r="AR758" i="1" s="1"/>
  <c r="P758" i="1"/>
  <c r="M758" i="1"/>
  <c r="L758" i="1"/>
  <c r="AZ757" i="1"/>
  <c r="AY757" i="1"/>
  <c r="BA757" i="1" s="1"/>
  <c r="AX757" i="1"/>
  <c r="AW757" i="1"/>
  <c r="AV757" i="1"/>
  <c r="AQ757" i="1"/>
  <c r="AP757" i="1"/>
  <c r="AR757" i="1" s="1"/>
  <c r="P757" i="1"/>
  <c r="M757" i="1"/>
  <c r="L757" i="1"/>
  <c r="AZ756" i="1"/>
  <c r="AY756" i="1"/>
  <c r="BA756" i="1" s="1"/>
  <c r="AX756" i="1"/>
  <c r="AW756" i="1"/>
  <c r="AV756" i="1"/>
  <c r="AQ756" i="1"/>
  <c r="AP756" i="1"/>
  <c r="AR756" i="1" s="1"/>
  <c r="P756" i="1"/>
  <c r="M756" i="1"/>
  <c r="L756" i="1"/>
  <c r="AZ755" i="1"/>
  <c r="AY755" i="1"/>
  <c r="BA755" i="1" s="1"/>
  <c r="AX755" i="1"/>
  <c r="AW755" i="1"/>
  <c r="AV755" i="1"/>
  <c r="AQ755" i="1"/>
  <c r="AP755" i="1"/>
  <c r="AR755" i="1" s="1"/>
  <c r="P755" i="1"/>
  <c r="M755" i="1"/>
  <c r="L755" i="1"/>
  <c r="AZ754" i="1"/>
  <c r="AY754" i="1"/>
  <c r="BA754" i="1" s="1"/>
  <c r="AX754" i="1"/>
  <c r="AW754" i="1"/>
  <c r="AV754" i="1"/>
  <c r="AQ754" i="1"/>
  <c r="AP754" i="1"/>
  <c r="AR754" i="1" s="1"/>
  <c r="P754" i="1"/>
  <c r="M754" i="1"/>
  <c r="L754" i="1"/>
  <c r="AZ753" i="1"/>
  <c r="AY753" i="1"/>
  <c r="BA753" i="1" s="1"/>
  <c r="AX753" i="1"/>
  <c r="AW753" i="1"/>
  <c r="AV753" i="1"/>
  <c r="AQ753" i="1"/>
  <c r="AP753" i="1"/>
  <c r="AR753" i="1" s="1"/>
  <c r="P753" i="1"/>
  <c r="M753" i="1"/>
  <c r="L753" i="1"/>
  <c r="AZ752" i="1"/>
  <c r="AY752" i="1"/>
  <c r="BA752" i="1" s="1"/>
  <c r="AX752" i="1"/>
  <c r="AW752" i="1"/>
  <c r="AV752" i="1"/>
  <c r="AQ752" i="1"/>
  <c r="AP752" i="1"/>
  <c r="AR752" i="1" s="1"/>
  <c r="P752" i="1"/>
  <c r="M752" i="1"/>
  <c r="L752" i="1"/>
  <c r="AZ751" i="1"/>
  <c r="AY751" i="1"/>
  <c r="BA751" i="1" s="1"/>
  <c r="AX751" i="1"/>
  <c r="AW751" i="1"/>
  <c r="AV751" i="1"/>
  <c r="AQ751" i="1"/>
  <c r="AP751" i="1"/>
  <c r="AR751" i="1" s="1"/>
  <c r="P751" i="1"/>
  <c r="M751" i="1"/>
  <c r="L751" i="1"/>
  <c r="AZ750" i="1"/>
  <c r="AY750" i="1"/>
  <c r="BA750" i="1" s="1"/>
  <c r="AX750" i="1"/>
  <c r="AW750" i="1"/>
  <c r="AV750" i="1"/>
  <c r="AQ750" i="1"/>
  <c r="AP750" i="1"/>
  <c r="AR750" i="1" s="1"/>
  <c r="P750" i="1"/>
  <c r="M750" i="1"/>
  <c r="L750" i="1"/>
  <c r="AZ749" i="1"/>
  <c r="AY749" i="1"/>
  <c r="BA749" i="1" s="1"/>
  <c r="AX749" i="1"/>
  <c r="AW749" i="1"/>
  <c r="AV749" i="1"/>
  <c r="AQ749" i="1"/>
  <c r="AP749" i="1"/>
  <c r="AR749" i="1" s="1"/>
  <c r="P749" i="1"/>
  <c r="M749" i="1"/>
  <c r="L749" i="1"/>
  <c r="AZ748" i="1"/>
  <c r="AY748" i="1"/>
  <c r="BA748" i="1" s="1"/>
  <c r="AX748" i="1"/>
  <c r="AW748" i="1"/>
  <c r="AV748" i="1"/>
  <c r="AQ748" i="1"/>
  <c r="AP748" i="1"/>
  <c r="AR748" i="1" s="1"/>
  <c r="P748" i="1"/>
  <c r="M748" i="1"/>
  <c r="L748" i="1"/>
  <c r="AZ747" i="1"/>
  <c r="AY747" i="1"/>
  <c r="BA747" i="1" s="1"/>
  <c r="AX747" i="1"/>
  <c r="AW747" i="1"/>
  <c r="AV747" i="1"/>
  <c r="AQ747" i="1"/>
  <c r="AP747" i="1"/>
  <c r="AR747" i="1" s="1"/>
  <c r="P747" i="1"/>
  <c r="M747" i="1"/>
  <c r="L747" i="1"/>
  <c r="AZ746" i="1"/>
  <c r="AY746" i="1"/>
  <c r="BA746" i="1" s="1"/>
  <c r="AX746" i="1"/>
  <c r="AW746" i="1"/>
  <c r="AV746" i="1"/>
  <c r="AQ746" i="1"/>
  <c r="AP746" i="1"/>
  <c r="AR746" i="1" s="1"/>
  <c r="P746" i="1"/>
  <c r="M746" i="1"/>
  <c r="L746" i="1"/>
  <c r="AZ745" i="1"/>
  <c r="AY745" i="1"/>
  <c r="BA745" i="1" s="1"/>
  <c r="AX745" i="1"/>
  <c r="AW745" i="1"/>
  <c r="AV745" i="1"/>
  <c r="AQ745" i="1"/>
  <c r="AP745" i="1"/>
  <c r="AR745" i="1" s="1"/>
  <c r="P745" i="1"/>
  <c r="M745" i="1"/>
  <c r="L745" i="1"/>
  <c r="AZ744" i="1"/>
  <c r="AY744" i="1"/>
  <c r="BA744" i="1" s="1"/>
  <c r="AX744" i="1"/>
  <c r="AW744" i="1"/>
  <c r="AV744" i="1"/>
  <c r="AQ744" i="1"/>
  <c r="AP744" i="1"/>
  <c r="AR744" i="1" s="1"/>
  <c r="P744" i="1"/>
  <c r="M744" i="1"/>
  <c r="L744" i="1"/>
  <c r="AZ743" i="1"/>
  <c r="AY743" i="1"/>
  <c r="BA743" i="1" s="1"/>
  <c r="AX743" i="1"/>
  <c r="AW743" i="1"/>
  <c r="AV743" i="1"/>
  <c r="AQ743" i="1"/>
  <c r="AP743" i="1"/>
  <c r="AR743" i="1" s="1"/>
  <c r="P743" i="1"/>
  <c r="M743" i="1"/>
  <c r="L743" i="1"/>
  <c r="AZ742" i="1"/>
  <c r="AY742" i="1"/>
  <c r="BA742" i="1" s="1"/>
  <c r="AX742" i="1"/>
  <c r="AW742" i="1"/>
  <c r="AV742" i="1"/>
  <c r="AQ742" i="1"/>
  <c r="AP742" i="1"/>
  <c r="AR742" i="1" s="1"/>
  <c r="P742" i="1"/>
  <c r="M742" i="1"/>
  <c r="L742" i="1"/>
  <c r="AZ741" i="1"/>
  <c r="AY741" i="1"/>
  <c r="BA741" i="1" s="1"/>
  <c r="AX741" i="1"/>
  <c r="AW741" i="1"/>
  <c r="AV741" i="1"/>
  <c r="AQ741" i="1"/>
  <c r="AP741" i="1"/>
  <c r="AR741" i="1" s="1"/>
  <c r="P741" i="1"/>
  <c r="M741" i="1"/>
  <c r="L741" i="1"/>
  <c r="AZ740" i="1"/>
  <c r="AY740" i="1"/>
  <c r="BA740" i="1" s="1"/>
  <c r="AX740" i="1"/>
  <c r="AW740" i="1"/>
  <c r="AV740" i="1"/>
  <c r="AQ740" i="1"/>
  <c r="AP740" i="1"/>
  <c r="AR740" i="1" s="1"/>
  <c r="P740" i="1"/>
  <c r="M740" i="1"/>
  <c r="L740" i="1"/>
  <c r="AZ739" i="1"/>
  <c r="AY739" i="1"/>
  <c r="BA739" i="1" s="1"/>
  <c r="AX739" i="1"/>
  <c r="AW739" i="1"/>
  <c r="AV739" i="1"/>
  <c r="AQ739" i="1"/>
  <c r="AP739" i="1"/>
  <c r="AR739" i="1" s="1"/>
  <c r="P739" i="1"/>
  <c r="M739" i="1"/>
  <c r="L739" i="1"/>
  <c r="AZ738" i="1"/>
  <c r="AY738" i="1"/>
  <c r="BA738" i="1" s="1"/>
  <c r="AX738" i="1"/>
  <c r="AW738" i="1"/>
  <c r="AV738" i="1"/>
  <c r="AQ738" i="1"/>
  <c r="AP738" i="1"/>
  <c r="AR738" i="1" s="1"/>
  <c r="P738" i="1"/>
  <c r="M738" i="1"/>
  <c r="L738" i="1"/>
  <c r="AZ737" i="1"/>
  <c r="AY737" i="1"/>
  <c r="BA737" i="1" s="1"/>
  <c r="AX737" i="1"/>
  <c r="AW737" i="1"/>
  <c r="AV737" i="1"/>
  <c r="AQ737" i="1"/>
  <c r="AP737" i="1"/>
  <c r="AR737" i="1" s="1"/>
  <c r="P737" i="1"/>
  <c r="M737" i="1"/>
  <c r="L737" i="1"/>
  <c r="AZ736" i="1"/>
  <c r="AY736" i="1"/>
  <c r="BA736" i="1" s="1"/>
  <c r="AX736" i="1"/>
  <c r="AW736" i="1"/>
  <c r="AV736" i="1"/>
  <c r="AQ736" i="1"/>
  <c r="AP736" i="1"/>
  <c r="AR736" i="1" s="1"/>
  <c r="P736" i="1"/>
  <c r="M736" i="1"/>
  <c r="L736" i="1"/>
  <c r="AZ735" i="1"/>
  <c r="AY735" i="1"/>
  <c r="BA735" i="1" s="1"/>
  <c r="AX735" i="1"/>
  <c r="AW735" i="1"/>
  <c r="AV735" i="1"/>
  <c r="AQ735" i="1"/>
  <c r="AP735" i="1"/>
  <c r="AR735" i="1" s="1"/>
  <c r="P735" i="1"/>
  <c r="AZ734" i="1"/>
  <c r="AY734" i="1"/>
  <c r="BA734" i="1" s="1"/>
  <c r="AX734" i="1"/>
  <c r="AW734" i="1"/>
  <c r="AV734" i="1"/>
  <c r="AQ734" i="1"/>
  <c r="AP734" i="1"/>
  <c r="AR734" i="1" s="1"/>
  <c r="P734" i="1"/>
  <c r="AZ733" i="1"/>
  <c r="AY733" i="1"/>
  <c r="BA733" i="1" s="1"/>
  <c r="AX733" i="1"/>
  <c r="AW733" i="1"/>
  <c r="AV733" i="1"/>
  <c r="AQ733" i="1"/>
  <c r="AP733" i="1"/>
  <c r="AR733" i="1" s="1"/>
  <c r="P733" i="1"/>
  <c r="M733" i="1"/>
  <c r="L733" i="1"/>
  <c r="AZ732" i="1"/>
  <c r="AY732" i="1"/>
  <c r="BA732" i="1" s="1"/>
  <c r="AX732" i="1"/>
  <c r="AW732" i="1"/>
  <c r="AV732" i="1"/>
  <c r="AQ732" i="1"/>
  <c r="AP732" i="1"/>
  <c r="AR732" i="1" s="1"/>
  <c r="P732" i="1"/>
  <c r="M732" i="1"/>
  <c r="L732" i="1"/>
  <c r="AZ731" i="1"/>
  <c r="AY731" i="1"/>
  <c r="BA731" i="1" s="1"/>
  <c r="AX731" i="1"/>
  <c r="AW731" i="1"/>
  <c r="AV731" i="1"/>
  <c r="AQ731" i="1"/>
  <c r="AP731" i="1"/>
  <c r="AR731" i="1" s="1"/>
  <c r="P731" i="1"/>
  <c r="M731" i="1"/>
  <c r="L731" i="1"/>
  <c r="AZ730" i="1"/>
  <c r="AY730" i="1"/>
  <c r="BA730" i="1" s="1"/>
  <c r="AX730" i="1"/>
  <c r="AW730" i="1"/>
  <c r="AV730" i="1"/>
  <c r="AQ730" i="1"/>
  <c r="AP730" i="1"/>
  <c r="AR730" i="1" s="1"/>
  <c r="P730" i="1"/>
  <c r="M730" i="1"/>
  <c r="L730" i="1"/>
  <c r="AZ729" i="1"/>
  <c r="AY729" i="1"/>
  <c r="BA729" i="1" s="1"/>
  <c r="AX729" i="1"/>
  <c r="AW729" i="1"/>
  <c r="AV729" i="1"/>
  <c r="AQ729" i="1"/>
  <c r="AP729" i="1"/>
  <c r="AR729" i="1" s="1"/>
  <c r="P729" i="1"/>
  <c r="M729" i="1"/>
  <c r="L729" i="1"/>
  <c r="AZ728" i="1"/>
  <c r="AY728" i="1"/>
  <c r="BA728" i="1" s="1"/>
  <c r="AX728" i="1"/>
  <c r="AW728" i="1"/>
  <c r="AV728" i="1"/>
  <c r="AQ728" i="1"/>
  <c r="AP728" i="1"/>
  <c r="AR728" i="1" s="1"/>
  <c r="P728" i="1"/>
  <c r="M728" i="1"/>
  <c r="L728" i="1"/>
  <c r="AZ727" i="1"/>
  <c r="AY727" i="1"/>
  <c r="BA727" i="1" s="1"/>
  <c r="AX727" i="1"/>
  <c r="AW727" i="1"/>
  <c r="AV727" i="1"/>
  <c r="AQ727" i="1"/>
  <c r="AP727" i="1"/>
  <c r="AR727" i="1" s="1"/>
  <c r="P727" i="1"/>
  <c r="M727" i="1"/>
  <c r="L727" i="1"/>
  <c r="AZ726" i="1"/>
  <c r="AY726" i="1"/>
  <c r="BA726" i="1" s="1"/>
  <c r="AX726" i="1"/>
  <c r="AW726" i="1"/>
  <c r="AV726" i="1"/>
  <c r="AQ726" i="1"/>
  <c r="AP726" i="1"/>
  <c r="AR726" i="1" s="1"/>
  <c r="P726" i="1"/>
  <c r="M726" i="1"/>
  <c r="L726" i="1"/>
  <c r="AZ725" i="1"/>
  <c r="AY725" i="1"/>
  <c r="BA725" i="1" s="1"/>
  <c r="AX725" i="1"/>
  <c r="AW725" i="1"/>
  <c r="AV725" i="1"/>
  <c r="AQ725" i="1"/>
  <c r="AP725" i="1"/>
  <c r="AR725" i="1" s="1"/>
  <c r="P725" i="1"/>
  <c r="M725" i="1"/>
  <c r="L725" i="1"/>
  <c r="AZ724" i="1"/>
  <c r="AY724" i="1"/>
  <c r="BA724" i="1" s="1"/>
  <c r="AX724" i="1"/>
  <c r="AW724" i="1"/>
  <c r="AV724" i="1"/>
  <c r="AQ724" i="1"/>
  <c r="AP724" i="1"/>
  <c r="AR724" i="1" s="1"/>
  <c r="P724" i="1"/>
  <c r="M724" i="1"/>
  <c r="L724" i="1"/>
  <c r="AZ723" i="1"/>
  <c r="AY723" i="1"/>
  <c r="BA723" i="1" s="1"/>
  <c r="AX723" i="1"/>
  <c r="AW723" i="1"/>
  <c r="AV723" i="1"/>
  <c r="AQ723" i="1"/>
  <c r="AP723" i="1"/>
  <c r="AR723" i="1" s="1"/>
  <c r="P723" i="1"/>
  <c r="M723" i="1"/>
  <c r="L723" i="1"/>
  <c r="AZ722" i="1"/>
  <c r="AY722" i="1"/>
  <c r="BA722" i="1" s="1"/>
  <c r="AX722" i="1"/>
  <c r="AW722" i="1"/>
  <c r="AV722" i="1"/>
  <c r="AQ722" i="1"/>
  <c r="AP722" i="1"/>
  <c r="AR722" i="1" s="1"/>
  <c r="P722" i="1"/>
  <c r="M722" i="1"/>
  <c r="L722" i="1"/>
  <c r="AZ721" i="1"/>
  <c r="AY721" i="1"/>
  <c r="BA721" i="1" s="1"/>
  <c r="AX721" i="1"/>
  <c r="AW721" i="1"/>
  <c r="AV721" i="1"/>
  <c r="AQ721" i="1"/>
  <c r="AP721" i="1"/>
  <c r="AR721" i="1" s="1"/>
  <c r="P721" i="1"/>
  <c r="M721" i="1"/>
  <c r="L721" i="1"/>
  <c r="AZ720" i="1"/>
  <c r="AY720" i="1"/>
  <c r="BA720" i="1" s="1"/>
  <c r="AX720" i="1"/>
  <c r="AW720" i="1"/>
  <c r="AV720" i="1"/>
  <c r="AQ720" i="1"/>
  <c r="AP720" i="1"/>
  <c r="AR720" i="1" s="1"/>
  <c r="P720" i="1"/>
  <c r="AZ719" i="1"/>
  <c r="AY719" i="1"/>
  <c r="BA719" i="1" s="1"/>
  <c r="AX719" i="1"/>
  <c r="AW719" i="1"/>
  <c r="AV719" i="1"/>
  <c r="AQ719" i="1"/>
  <c r="AP719" i="1"/>
  <c r="AR719" i="1" s="1"/>
  <c r="P719" i="1"/>
  <c r="M719" i="1"/>
  <c r="L719" i="1"/>
  <c r="AZ718" i="1"/>
  <c r="AY718" i="1"/>
  <c r="BA718" i="1" s="1"/>
  <c r="AX718" i="1"/>
  <c r="AW718" i="1"/>
  <c r="AV718" i="1"/>
  <c r="AQ718" i="1"/>
  <c r="AP718" i="1"/>
  <c r="AR718" i="1" s="1"/>
  <c r="P718" i="1"/>
  <c r="M718" i="1"/>
  <c r="L718" i="1"/>
  <c r="AZ717" i="1"/>
  <c r="AY717" i="1"/>
  <c r="BA717" i="1" s="1"/>
  <c r="AX717" i="1"/>
  <c r="AW717" i="1"/>
  <c r="AV717" i="1"/>
  <c r="AQ717" i="1"/>
  <c r="AP717" i="1"/>
  <c r="AR717" i="1" s="1"/>
  <c r="P717" i="1"/>
  <c r="M717" i="1"/>
  <c r="L717" i="1"/>
  <c r="AZ716" i="1"/>
  <c r="AY716" i="1"/>
  <c r="BA716" i="1" s="1"/>
  <c r="AX716" i="1"/>
  <c r="AW716" i="1"/>
  <c r="AV716" i="1"/>
  <c r="AQ716" i="1"/>
  <c r="AP716" i="1"/>
  <c r="AR716" i="1" s="1"/>
  <c r="P716" i="1"/>
  <c r="M716" i="1"/>
  <c r="L716" i="1"/>
  <c r="AZ715" i="1"/>
  <c r="AY715" i="1"/>
  <c r="BA715" i="1" s="1"/>
  <c r="AX715" i="1"/>
  <c r="AW715" i="1"/>
  <c r="AV715" i="1"/>
  <c r="AQ715" i="1"/>
  <c r="AP715" i="1"/>
  <c r="AR715" i="1" s="1"/>
  <c r="P715" i="1"/>
  <c r="M715" i="1"/>
  <c r="L715" i="1"/>
  <c r="AZ714" i="1"/>
  <c r="AY714" i="1"/>
  <c r="BA714" i="1" s="1"/>
  <c r="AX714" i="1"/>
  <c r="AW714" i="1"/>
  <c r="AV714" i="1"/>
  <c r="AQ714" i="1"/>
  <c r="AP714" i="1"/>
  <c r="AR714" i="1" s="1"/>
  <c r="P714" i="1"/>
  <c r="M714" i="1"/>
  <c r="L714" i="1"/>
  <c r="AZ713" i="1"/>
  <c r="AY713" i="1"/>
  <c r="BA713" i="1" s="1"/>
  <c r="AX713" i="1"/>
  <c r="AW713" i="1"/>
  <c r="AV713" i="1"/>
  <c r="AQ713" i="1"/>
  <c r="AP713" i="1"/>
  <c r="AR713" i="1" s="1"/>
  <c r="P713" i="1"/>
  <c r="M713" i="1"/>
  <c r="L713" i="1"/>
  <c r="AZ712" i="1"/>
  <c r="AY712" i="1"/>
  <c r="BA712" i="1" s="1"/>
  <c r="AX712" i="1"/>
  <c r="AW712" i="1"/>
  <c r="AV712" i="1"/>
  <c r="AQ712" i="1"/>
  <c r="AP712" i="1"/>
  <c r="AR712" i="1" s="1"/>
  <c r="P712" i="1"/>
  <c r="M712" i="1"/>
  <c r="L712" i="1"/>
  <c r="AZ711" i="1"/>
  <c r="AY711" i="1"/>
  <c r="BA711" i="1" s="1"/>
  <c r="AX711" i="1"/>
  <c r="AW711" i="1"/>
  <c r="AV711" i="1"/>
  <c r="AQ711" i="1"/>
  <c r="AP711" i="1"/>
  <c r="AR711" i="1" s="1"/>
  <c r="P711" i="1"/>
  <c r="M711" i="1"/>
  <c r="L711" i="1"/>
  <c r="AZ710" i="1"/>
  <c r="AY710" i="1"/>
  <c r="BA710" i="1" s="1"/>
  <c r="AX710" i="1"/>
  <c r="AW710" i="1"/>
  <c r="AV710" i="1"/>
  <c r="AQ710" i="1"/>
  <c r="AP710" i="1"/>
  <c r="AR710" i="1" s="1"/>
  <c r="P710" i="1"/>
  <c r="M710" i="1"/>
  <c r="L710" i="1"/>
  <c r="AZ709" i="1"/>
  <c r="AY709" i="1"/>
  <c r="BA709" i="1" s="1"/>
  <c r="AX709" i="1"/>
  <c r="AW709" i="1"/>
  <c r="AV709" i="1"/>
  <c r="AQ709" i="1"/>
  <c r="AP709" i="1"/>
  <c r="AR709" i="1" s="1"/>
  <c r="P709" i="1"/>
  <c r="M709" i="1"/>
  <c r="L709" i="1"/>
  <c r="AZ708" i="1"/>
  <c r="AY708" i="1"/>
  <c r="BA708" i="1" s="1"/>
  <c r="AX708" i="1"/>
  <c r="AW708" i="1"/>
  <c r="AV708" i="1"/>
  <c r="AQ708" i="1"/>
  <c r="AP708" i="1"/>
  <c r="AR708" i="1" s="1"/>
  <c r="P708" i="1"/>
  <c r="M708" i="1"/>
  <c r="L708" i="1"/>
  <c r="AZ707" i="1"/>
  <c r="AY707" i="1"/>
  <c r="BA707" i="1" s="1"/>
  <c r="AX707" i="1"/>
  <c r="AW707" i="1"/>
  <c r="AV707" i="1"/>
  <c r="AQ707" i="1"/>
  <c r="AP707" i="1"/>
  <c r="AR707" i="1" s="1"/>
  <c r="P707" i="1"/>
  <c r="M707" i="1"/>
  <c r="L707" i="1"/>
  <c r="AZ706" i="1"/>
  <c r="AY706" i="1"/>
  <c r="BA706" i="1" s="1"/>
  <c r="AX706" i="1"/>
  <c r="AW706" i="1"/>
  <c r="AV706" i="1"/>
  <c r="AQ706" i="1"/>
  <c r="AP706" i="1"/>
  <c r="AR706" i="1" s="1"/>
  <c r="P706" i="1"/>
  <c r="M706" i="1"/>
  <c r="L706" i="1"/>
  <c r="AZ705" i="1"/>
  <c r="AY705" i="1"/>
  <c r="BA705" i="1" s="1"/>
  <c r="AX705" i="1"/>
  <c r="AW705" i="1"/>
  <c r="AV705" i="1"/>
  <c r="AQ705" i="1"/>
  <c r="AP705" i="1"/>
  <c r="AR705" i="1" s="1"/>
  <c r="P705" i="1"/>
  <c r="M705" i="1"/>
  <c r="L705" i="1"/>
  <c r="AZ704" i="1"/>
  <c r="AY704" i="1"/>
  <c r="BA704" i="1" s="1"/>
  <c r="AX704" i="1"/>
  <c r="AW704" i="1"/>
  <c r="AV704" i="1"/>
  <c r="AQ704" i="1"/>
  <c r="AP704" i="1"/>
  <c r="AR704" i="1" s="1"/>
  <c r="P704" i="1"/>
  <c r="M704" i="1"/>
  <c r="L704" i="1"/>
  <c r="AZ703" i="1"/>
  <c r="AY703" i="1"/>
  <c r="BA703" i="1" s="1"/>
  <c r="AX703" i="1"/>
  <c r="AW703" i="1"/>
  <c r="AV703" i="1"/>
  <c r="AQ703" i="1"/>
  <c r="AP703" i="1"/>
  <c r="AR703" i="1" s="1"/>
  <c r="P703" i="1"/>
  <c r="M703" i="1"/>
  <c r="L703" i="1"/>
  <c r="AZ702" i="1"/>
  <c r="AY702" i="1"/>
  <c r="BA702" i="1" s="1"/>
  <c r="AX702" i="1"/>
  <c r="AW702" i="1"/>
  <c r="AV702" i="1"/>
  <c r="AQ702" i="1"/>
  <c r="AP702" i="1"/>
  <c r="AR702" i="1" s="1"/>
  <c r="P702" i="1"/>
  <c r="M702" i="1"/>
  <c r="L702" i="1"/>
  <c r="AZ701" i="1"/>
  <c r="AY701" i="1"/>
  <c r="BA701" i="1" s="1"/>
  <c r="AX701" i="1"/>
  <c r="AW701" i="1"/>
  <c r="AV701" i="1"/>
  <c r="AQ701" i="1"/>
  <c r="AP701" i="1"/>
  <c r="AR701" i="1" s="1"/>
  <c r="P701" i="1"/>
  <c r="M701" i="1"/>
  <c r="L701" i="1"/>
  <c r="AZ700" i="1"/>
  <c r="AY700" i="1"/>
  <c r="BA700" i="1" s="1"/>
  <c r="AX700" i="1"/>
  <c r="AW700" i="1"/>
  <c r="AV700" i="1"/>
  <c r="AQ700" i="1"/>
  <c r="AP700" i="1"/>
  <c r="AR700" i="1" s="1"/>
  <c r="P700" i="1"/>
  <c r="M700" i="1"/>
  <c r="L700" i="1"/>
  <c r="AZ699" i="1"/>
  <c r="AY699" i="1"/>
  <c r="BA699" i="1" s="1"/>
  <c r="AX699" i="1"/>
  <c r="AW699" i="1"/>
  <c r="AV699" i="1"/>
  <c r="AQ699" i="1"/>
  <c r="AP699" i="1"/>
  <c r="AR699" i="1" s="1"/>
  <c r="P699" i="1"/>
  <c r="M699" i="1"/>
  <c r="L699" i="1"/>
  <c r="AZ698" i="1"/>
  <c r="AY698" i="1"/>
  <c r="BA698" i="1" s="1"/>
  <c r="AX698" i="1"/>
  <c r="AW698" i="1"/>
  <c r="AV698" i="1"/>
  <c r="AQ698" i="1"/>
  <c r="AP698" i="1"/>
  <c r="AR698" i="1" s="1"/>
  <c r="P698" i="1"/>
  <c r="M698" i="1"/>
  <c r="L698" i="1"/>
  <c r="AZ697" i="1"/>
  <c r="AY697" i="1"/>
  <c r="BA697" i="1" s="1"/>
  <c r="AX697" i="1"/>
  <c r="AW697" i="1"/>
  <c r="AV697" i="1"/>
  <c r="AQ697" i="1"/>
  <c r="AP697" i="1"/>
  <c r="AR697" i="1" s="1"/>
  <c r="P697" i="1"/>
  <c r="M697" i="1"/>
  <c r="L697" i="1"/>
  <c r="AZ696" i="1"/>
  <c r="AY696" i="1"/>
  <c r="BA696" i="1" s="1"/>
  <c r="AX696" i="1"/>
  <c r="AW696" i="1"/>
  <c r="AV696" i="1"/>
  <c r="AQ696" i="1"/>
  <c r="AP696" i="1"/>
  <c r="AR696" i="1" s="1"/>
  <c r="P696" i="1"/>
  <c r="M696" i="1"/>
  <c r="L696" i="1"/>
  <c r="AZ695" i="1"/>
  <c r="AY695" i="1"/>
  <c r="BA695" i="1" s="1"/>
  <c r="AX695" i="1"/>
  <c r="AW695" i="1"/>
  <c r="AV695" i="1"/>
  <c r="AQ695" i="1"/>
  <c r="AP695" i="1"/>
  <c r="AR695" i="1" s="1"/>
  <c r="P695" i="1"/>
  <c r="M695" i="1"/>
  <c r="L695" i="1"/>
  <c r="AZ694" i="1"/>
  <c r="AY694" i="1"/>
  <c r="BA694" i="1" s="1"/>
  <c r="AX694" i="1"/>
  <c r="AW694" i="1"/>
  <c r="AV694" i="1"/>
  <c r="AQ694" i="1"/>
  <c r="AP694" i="1"/>
  <c r="AR694" i="1" s="1"/>
  <c r="P694" i="1"/>
  <c r="M694" i="1"/>
  <c r="L694" i="1"/>
  <c r="AZ693" i="1"/>
  <c r="AY693" i="1"/>
  <c r="BA693" i="1" s="1"/>
  <c r="AX693" i="1"/>
  <c r="AW693" i="1"/>
  <c r="AV693" i="1"/>
  <c r="AQ693" i="1"/>
  <c r="AP693" i="1"/>
  <c r="AR693" i="1" s="1"/>
  <c r="P693" i="1"/>
  <c r="M693" i="1"/>
  <c r="L693" i="1"/>
  <c r="AZ692" i="1"/>
  <c r="AY692" i="1"/>
  <c r="BA692" i="1" s="1"/>
  <c r="AX692" i="1"/>
  <c r="AW692" i="1"/>
  <c r="AV692" i="1"/>
  <c r="AQ692" i="1"/>
  <c r="AP692" i="1"/>
  <c r="AR692" i="1" s="1"/>
  <c r="P692" i="1"/>
  <c r="M692" i="1"/>
  <c r="L692" i="1"/>
  <c r="AZ691" i="1"/>
  <c r="AY691" i="1"/>
  <c r="BA691" i="1" s="1"/>
  <c r="AX691" i="1"/>
  <c r="AW691" i="1"/>
  <c r="AV691" i="1"/>
  <c r="AQ691" i="1"/>
  <c r="AP691" i="1"/>
  <c r="AR691" i="1" s="1"/>
  <c r="P691" i="1"/>
  <c r="M691" i="1"/>
  <c r="L691" i="1"/>
  <c r="AZ690" i="1"/>
  <c r="AY690" i="1"/>
  <c r="BA690" i="1" s="1"/>
  <c r="AX690" i="1"/>
  <c r="AW690" i="1"/>
  <c r="AV690" i="1"/>
  <c r="AQ690" i="1"/>
  <c r="AP690" i="1"/>
  <c r="AR690" i="1" s="1"/>
  <c r="P690" i="1"/>
  <c r="AZ689" i="1"/>
  <c r="AY689" i="1"/>
  <c r="BA689" i="1" s="1"/>
  <c r="AX689" i="1"/>
  <c r="AW689" i="1"/>
  <c r="AV689" i="1"/>
  <c r="AQ689" i="1"/>
  <c r="AP689" i="1"/>
  <c r="AR689" i="1" s="1"/>
  <c r="P689" i="1"/>
  <c r="AZ688" i="1"/>
  <c r="AY688" i="1"/>
  <c r="BA688" i="1" s="1"/>
  <c r="AX688" i="1"/>
  <c r="AW688" i="1"/>
  <c r="AV688" i="1"/>
  <c r="AQ688" i="1"/>
  <c r="AP688" i="1"/>
  <c r="AR688" i="1" s="1"/>
  <c r="P688" i="1"/>
  <c r="M688" i="1"/>
  <c r="L688" i="1"/>
  <c r="AZ687" i="1"/>
  <c r="AY687" i="1"/>
  <c r="BA687" i="1" s="1"/>
  <c r="AX687" i="1"/>
  <c r="AW687" i="1"/>
  <c r="AV687" i="1"/>
  <c r="AQ687" i="1"/>
  <c r="AP687" i="1"/>
  <c r="AR687" i="1" s="1"/>
  <c r="P687" i="1"/>
  <c r="M687" i="1"/>
  <c r="L687" i="1"/>
  <c r="AZ686" i="1"/>
  <c r="AY686" i="1"/>
  <c r="BA686" i="1" s="1"/>
  <c r="AX686" i="1"/>
  <c r="AW686" i="1"/>
  <c r="AV686" i="1"/>
  <c r="AQ686" i="1"/>
  <c r="AP686" i="1"/>
  <c r="AR686" i="1" s="1"/>
  <c r="P686" i="1"/>
  <c r="M686" i="1"/>
  <c r="L686" i="1"/>
  <c r="AZ685" i="1"/>
  <c r="AY685" i="1"/>
  <c r="BA685" i="1" s="1"/>
  <c r="AX685" i="1"/>
  <c r="AW685" i="1"/>
  <c r="AV685" i="1"/>
  <c r="AQ685" i="1"/>
  <c r="AP685" i="1"/>
  <c r="AR685" i="1" s="1"/>
  <c r="P685" i="1"/>
  <c r="M685" i="1"/>
  <c r="L685" i="1"/>
  <c r="AZ684" i="1"/>
  <c r="AY684" i="1"/>
  <c r="BA684" i="1" s="1"/>
  <c r="AX684" i="1"/>
  <c r="AW684" i="1"/>
  <c r="AV684" i="1"/>
  <c r="AQ684" i="1"/>
  <c r="AP684" i="1"/>
  <c r="AR684" i="1" s="1"/>
  <c r="P684" i="1"/>
  <c r="M684" i="1"/>
  <c r="L684" i="1"/>
  <c r="AZ683" i="1"/>
  <c r="AY683" i="1"/>
  <c r="BA683" i="1" s="1"/>
  <c r="AX683" i="1"/>
  <c r="AW683" i="1"/>
  <c r="AV683" i="1"/>
  <c r="AQ683" i="1"/>
  <c r="AP683" i="1"/>
  <c r="AR683" i="1" s="1"/>
  <c r="P683" i="1"/>
  <c r="M683" i="1"/>
  <c r="L683" i="1"/>
  <c r="AZ682" i="1"/>
  <c r="AY682" i="1"/>
  <c r="BA682" i="1" s="1"/>
  <c r="AX682" i="1"/>
  <c r="AW682" i="1"/>
  <c r="AV682" i="1"/>
  <c r="AQ682" i="1"/>
  <c r="AP682" i="1"/>
  <c r="AR682" i="1" s="1"/>
  <c r="P682" i="1"/>
  <c r="M682" i="1"/>
  <c r="L682" i="1"/>
  <c r="AZ681" i="1"/>
  <c r="AY681" i="1"/>
  <c r="BA681" i="1" s="1"/>
  <c r="AX681" i="1"/>
  <c r="AW681" i="1"/>
  <c r="AV681" i="1"/>
  <c r="AQ681" i="1"/>
  <c r="AP681" i="1"/>
  <c r="AR681" i="1" s="1"/>
  <c r="P681" i="1"/>
  <c r="M681" i="1"/>
  <c r="L681" i="1"/>
  <c r="AZ680" i="1"/>
  <c r="AY680" i="1"/>
  <c r="BA680" i="1" s="1"/>
  <c r="AX680" i="1"/>
  <c r="AW680" i="1"/>
  <c r="AV680" i="1"/>
  <c r="AQ680" i="1"/>
  <c r="AP680" i="1"/>
  <c r="AR680" i="1" s="1"/>
  <c r="P680" i="1"/>
  <c r="M680" i="1"/>
  <c r="L680" i="1"/>
  <c r="AZ679" i="1"/>
  <c r="AY679" i="1"/>
  <c r="BA679" i="1" s="1"/>
  <c r="AX679" i="1"/>
  <c r="AW679" i="1"/>
  <c r="AV679" i="1"/>
  <c r="AQ679" i="1"/>
  <c r="AP679" i="1"/>
  <c r="AR679" i="1" s="1"/>
  <c r="P679" i="1"/>
  <c r="M679" i="1"/>
  <c r="L679" i="1"/>
  <c r="AZ678" i="1"/>
  <c r="AY678" i="1"/>
  <c r="BA678" i="1" s="1"/>
  <c r="AX678" i="1"/>
  <c r="AW678" i="1"/>
  <c r="AV678" i="1"/>
  <c r="AQ678" i="1"/>
  <c r="AP678" i="1"/>
  <c r="AR678" i="1" s="1"/>
  <c r="P678" i="1"/>
  <c r="M678" i="1"/>
  <c r="L678" i="1"/>
  <c r="AZ677" i="1"/>
  <c r="AY677" i="1"/>
  <c r="BA677" i="1" s="1"/>
  <c r="AX677" i="1"/>
  <c r="AW677" i="1"/>
  <c r="AV677" i="1"/>
  <c r="AQ677" i="1"/>
  <c r="AP677" i="1"/>
  <c r="AR677" i="1" s="1"/>
  <c r="P677" i="1"/>
  <c r="M677" i="1"/>
  <c r="L677" i="1"/>
  <c r="AZ676" i="1"/>
  <c r="AY676" i="1"/>
  <c r="BA676" i="1" s="1"/>
  <c r="AX676" i="1"/>
  <c r="AW676" i="1"/>
  <c r="AV676" i="1"/>
  <c r="AQ676" i="1"/>
  <c r="AP676" i="1"/>
  <c r="AR676" i="1" s="1"/>
  <c r="P676" i="1"/>
  <c r="M676" i="1"/>
  <c r="L676" i="1"/>
  <c r="AZ675" i="1"/>
  <c r="AY675" i="1"/>
  <c r="BA675" i="1" s="1"/>
  <c r="AX675" i="1"/>
  <c r="AW675" i="1"/>
  <c r="AV675" i="1"/>
  <c r="AQ675" i="1"/>
  <c r="AP675" i="1"/>
  <c r="AR675" i="1" s="1"/>
  <c r="P675" i="1"/>
  <c r="AZ674" i="1"/>
  <c r="AY674" i="1"/>
  <c r="BA674" i="1" s="1"/>
  <c r="AX674" i="1"/>
  <c r="AW674" i="1"/>
  <c r="AV674" i="1"/>
  <c r="AQ674" i="1"/>
  <c r="AP674" i="1"/>
  <c r="AR674" i="1" s="1"/>
  <c r="P674" i="1"/>
  <c r="M674" i="1"/>
  <c r="L674" i="1"/>
  <c r="AZ673" i="1"/>
  <c r="AY673" i="1"/>
  <c r="BA673" i="1" s="1"/>
  <c r="AX673" i="1"/>
  <c r="AW673" i="1"/>
  <c r="AV673" i="1"/>
  <c r="AQ673" i="1"/>
  <c r="AP673" i="1"/>
  <c r="AR673" i="1" s="1"/>
  <c r="P673" i="1"/>
  <c r="AZ672" i="1"/>
  <c r="AY672" i="1"/>
  <c r="BA672" i="1" s="1"/>
  <c r="AX672" i="1"/>
  <c r="AW672" i="1"/>
  <c r="AV672" i="1"/>
  <c r="AQ672" i="1"/>
  <c r="AP672" i="1"/>
  <c r="AR672" i="1" s="1"/>
  <c r="P672" i="1"/>
  <c r="M672" i="1"/>
  <c r="L672" i="1"/>
  <c r="AZ671" i="1"/>
  <c r="AY671" i="1"/>
  <c r="BA671" i="1" s="1"/>
  <c r="AX671" i="1"/>
  <c r="AW671" i="1"/>
  <c r="AV671" i="1"/>
  <c r="AQ671" i="1"/>
  <c r="AP671" i="1"/>
  <c r="AR671" i="1" s="1"/>
  <c r="P671" i="1"/>
  <c r="M671" i="1"/>
  <c r="L671" i="1"/>
  <c r="AZ670" i="1"/>
  <c r="AY670" i="1"/>
  <c r="BA670" i="1" s="1"/>
  <c r="AX670" i="1"/>
  <c r="AW670" i="1"/>
  <c r="AV670" i="1"/>
  <c r="AQ670" i="1"/>
  <c r="AP670" i="1"/>
  <c r="AR670" i="1" s="1"/>
  <c r="P670" i="1"/>
  <c r="M670" i="1"/>
  <c r="L670" i="1"/>
  <c r="BA669" i="1"/>
  <c r="AZ669" i="1"/>
  <c r="AY669" i="1"/>
  <c r="AX669" i="1"/>
  <c r="AW669" i="1"/>
  <c r="AV669" i="1"/>
  <c r="AQ669" i="1"/>
  <c r="AP669" i="1"/>
  <c r="AR669" i="1" s="1"/>
  <c r="P669" i="1"/>
  <c r="M669" i="1"/>
  <c r="L669" i="1"/>
  <c r="AZ668" i="1"/>
  <c r="AY668" i="1"/>
  <c r="BA668" i="1" s="1"/>
  <c r="AX668" i="1"/>
  <c r="AW668" i="1"/>
  <c r="AV668" i="1"/>
  <c r="AQ668" i="1"/>
  <c r="AP668" i="1"/>
  <c r="AR668" i="1" s="1"/>
  <c r="P668" i="1"/>
  <c r="M668" i="1"/>
  <c r="L668" i="1"/>
  <c r="AZ667" i="1"/>
  <c r="AY667" i="1"/>
  <c r="BA667" i="1" s="1"/>
  <c r="AX667" i="1"/>
  <c r="AW667" i="1"/>
  <c r="AV667" i="1"/>
  <c r="AQ667" i="1"/>
  <c r="AP667" i="1"/>
  <c r="AR667" i="1" s="1"/>
  <c r="P667" i="1"/>
  <c r="M667" i="1"/>
  <c r="L667" i="1"/>
  <c r="AZ666" i="1"/>
  <c r="AY666" i="1"/>
  <c r="BA666" i="1" s="1"/>
  <c r="AX666" i="1"/>
  <c r="AW666" i="1"/>
  <c r="AV666" i="1"/>
  <c r="AQ666" i="1"/>
  <c r="AP666" i="1"/>
  <c r="AR666" i="1" s="1"/>
  <c r="P666" i="1"/>
  <c r="AZ665" i="1"/>
  <c r="AY665" i="1"/>
  <c r="BA665" i="1" s="1"/>
  <c r="AX665" i="1"/>
  <c r="AW665" i="1"/>
  <c r="AV665" i="1"/>
  <c r="AQ665" i="1"/>
  <c r="AP665" i="1"/>
  <c r="AR665" i="1" s="1"/>
  <c r="P665" i="1"/>
  <c r="M665" i="1"/>
  <c r="L665" i="1"/>
  <c r="AZ664" i="1"/>
  <c r="AY664" i="1"/>
  <c r="BA664" i="1" s="1"/>
  <c r="AX664" i="1"/>
  <c r="AW664" i="1"/>
  <c r="AV664" i="1"/>
  <c r="AQ664" i="1"/>
  <c r="AP664" i="1"/>
  <c r="AR664" i="1" s="1"/>
  <c r="P664" i="1"/>
  <c r="M664" i="1"/>
  <c r="L664" i="1"/>
  <c r="AZ663" i="1"/>
  <c r="AY663" i="1"/>
  <c r="BA663" i="1" s="1"/>
  <c r="AX663" i="1"/>
  <c r="AW663" i="1"/>
  <c r="AV663" i="1"/>
  <c r="AQ663" i="1"/>
  <c r="AP663" i="1"/>
  <c r="AR663" i="1" s="1"/>
  <c r="P663" i="1"/>
  <c r="M663" i="1"/>
  <c r="L663" i="1"/>
  <c r="AZ662" i="1"/>
  <c r="AY662" i="1"/>
  <c r="BA662" i="1" s="1"/>
  <c r="AX662" i="1"/>
  <c r="AW662" i="1"/>
  <c r="AV662" i="1"/>
  <c r="AQ662" i="1"/>
  <c r="AP662" i="1"/>
  <c r="AR662" i="1" s="1"/>
  <c r="P662" i="1"/>
  <c r="M662" i="1"/>
  <c r="L662" i="1"/>
  <c r="AZ661" i="1"/>
  <c r="AY661" i="1"/>
  <c r="BA661" i="1" s="1"/>
  <c r="AX661" i="1"/>
  <c r="AW661" i="1"/>
  <c r="AV661" i="1"/>
  <c r="AQ661" i="1"/>
  <c r="AP661" i="1"/>
  <c r="AR661" i="1" s="1"/>
  <c r="P661" i="1"/>
  <c r="M661" i="1"/>
  <c r="L661" i="1"/>
  <c r="AZ660" i="1"/>
  <c r="AY660" i="1"/>
  <c r="BA660" i="1" s="1"/>
  <c r="AX660" i="1"/>
  <c r="AW660" i="1"/>
  <c r="AV660" i="1"/>
  <c r="AQ660" i="1"/>
  <c r="AP660" i="1"/>
  <c r="AR660" i="1" s="1"/>
  <c r="P660" i="1"/>
  <c r="M660" i="1"/>
  <c r="L660" i="1"/>
  <c r="AZ659" i="1"/>
  <c r="AY659" i="1"/>
  <c r="BA659" i="1" s="1"/>
  <c r="AX659" i="1"/>
  <c r="AW659" i="1"/>
  <c r="AV659" i="1"/>
  <c r="AQ659" i="1"/>
  <c r="AP659" i="1"/>
  <c r="AR659" i="1" s="1"/>
  <c r="P659" i="1"/>
  <c r="M659" i="1"/>
  <c r="L659" i="1"/>
  <c r="AZ658" i="1"/>
  <c r="AY658" i="1"/>
  <c r="BA658" i="1" s="1"/>
  <c r="AX658" i="1"/>
  <c r="AW658" i="1"/>
  <c r="AV658" i="1"/>
  <c r="AQ658" i="1"/>
  <c r="AP658" i="1"/>
  <c r="AR658" i="1" s="1"/>
  <c r="P658" i="1"/>
  <c r="AZ657" i="1"/>
  <c r="AY657" i="1"/>
  <c r="BA657" i="1" s="1"/>
  <c r="AX657" i="1"/>
  <c r="AW657" i="1"/>
  <c r="AV657" i="1"/>
  <c r="AQ657" i="1"/>
  <c r="AP657" i="1"/>
  <c r="AR657" i="1" s="1"/>
  <c r="P657" i="1"/>
  <c r="M657" i="1"/>
  <c r="L657" i="1"/>
  <c r="AZ656" i="1"/>
  <c r="AY656" i="1"/>
  <c r="BA656" i="1" s="1"/>
  <c r="AX656" i="1"/>
  <c r="AW656" i="1"/>
  <c r="AV656" i="1"/>
  <c r="AQ656" i="1"/>
  <c r="AP656" i="1"/>
  <c r="AR656" i="1" s="1"/>
  <c r="P656" i="1"/>
  <c r="M656" i="1"/>
  <c r="L656" i="1"/>
  <c r="AZ655" i="1"/>
  <c r="AY655" i="1"/>
  <c r="BA655" i="1" s="1"/>
  <c r="AX655" i="1"/>
  <c r="AW655" i="1"/>
  <c r="AV655" i="1"/>
  <c r="AQ655" i="1"/>
  <c r="AP655" i="1"/>
  <c r="AR655" i="1" s="1"/>
  <c r="P655" i="1"/>
  <c r="M655" i="1"/>
  <c r="L655" i="1"/>
  <c r="AZ654" i="1"/>
  <c r="AY654" i="1"/>
  <c r="BA654" i="1" s="1"/>
  <c r="AX654" i="1"/>
  <c r="AW654" i="1"/>
  <c r="AV654" i="1"/>
  <c r="AQ654" i="1"/>
  <c r="AP654" i="1"/>
  <c r="AR654" i="1" s="1"/>
  <c r="P654" i="1"/>
  <c r="M654" i="1"/>
  <c r="L654" i="1"/>
  <c r="AZ653" i="1"/>
  <c r="AY653" i="1"/>
  <c r="BA653" i="1" s="1"/>
  <c r="AX653" i="1"/>
  <c r="AW653" i="1"/>
  <c r="AV653" i="1"/>
  <c r="AQ653" i="1"/>
  <c r="AP653" i="1"/>
  <c r="AR653" i="1" s="1"/>
  <c r="P653" i="1"/>
  <c r="M653" i="1"/>
  <c r="L653" i="1"/>
  <c r="AZ652" i="1"/>
  <c r="AY652" i="1"/>
  <c r="BA652" i="1" s="1"/>
  <c r="AX652" i="1"/>
  <c r="AW652" i="1"/>
  <c r="AV652" i="1"/>
  <c r="AQ652" i="1"/>
  <c r="AP652" i="1"/>
  <c r="AR652" i="1" s="1"/>
  <c r="P652" i="1"/>
  <c r="M652" i="1"/>
  <c r="L652" i="1"/>
  <c r="AZ651" i="1"/>
  <c r="AY651" i="1"/>
  <c r="BA651" i="1" s="1"/>
  <c r="AX651" i="1"/>
  <c r="AW651" i="1"/>
  <c r="AV651" i="1"/>
  <c r="AQ651" i="1"/>
  <c r="AP651" i="1"/>
  <c r="AR651" i="1" s="1"/>
  <c r="P651" i="1"/>
  <c r="M651" i="1"/>
  <c r="L651" i="1"/>
  <c r="AZ650" i="1"/>
  <c r="AY650" i="1"/>
  <c r="BA650" i="1" s="1"/>
  <c r="AX650" i="1"/>
  <c r="AW650" i="1"/>
  <c r="AV650" i="1"/>
  <c r="AQ650" i="1"/>
  <c r="AP650" i="1"/>
  <c r="AR650" i="1" s="1"/>
  <c r="P650" i="1"/>
  <c r="M650" i="1"/>
  <c r="L650" i="1"/>
  <c r="AZ649" i="1"/>
  <c r="AY649" i="1"/>
  <c r="BA649" i="1" s="1"/>
  <c r="AX649" i="1"/>
  <c r="AW649" i="1"/>
  <c r="AV649" i="1"/>
  <c r="AQ649" i="1"/>
  <c r="AP649" i="1"/>
  <c r="AR649" i="1" s="1"/>
  <c r="P649" i="1"/>
  <c r="M649" i="1"/>
  <c r="L649" i="1"/>
  <c r="BA648" i="1"/>
  <c r="AZ648" i="1"/>
  <c r="AY648" i="1"/>
  <c r="AX648" i="1"/>
  <c r="AW648" i="1"/>
  <c r="AV648" i="1"/>
  <c r="AQ648" i="1"/>
  <c r="AP648" i="1"/>
  <c r="AR648" i="1" s="1"/>
  <c r="P648" i="1"/>
  <c r="M648" i="1"/>
  <c r="L648" i="1"/>
  <c r="AZ647" i="1"/>
  <c r="AY647" i="1"/>
  <c r="BA647" i="1" s="1"/>
  <c r="AX647" i="1"/>
  <c r="AW647" i="1"/>
  <c r="AV647" i="1"/>
  <c r="AQ647" i="1"/>
  <c r="AP647" i="1"/>
  <c r="AR647" i="1" s="1"/>
  <c r="P647" i="1"/>
  <c r="M647" i="1"/>
  <c r="L647" i="1"/>
  <c r="AZ646" i="1"/>
  <c r="AY646" i="1"/>
  <c r="BA646" i="1" s="1"/>
  <c r="AX646" i="1"/>
  <c r="AW646" i="1"/>
  <c r="AV646" i="1"/>
  <c r="AQ646" i="1"/>
  <c r="AP646" i="1"/>
  <c r="AR646" i="1" s="1"/>
  <c r="P646" i="1"/>
  <c r="M646" i="1"/>
  <c r="L646" i="1"/>
  <c r="AZ645" i="1"/>
  <c r="AY645" i="1"/>
  <c r="BA645" i="1" s="1"/>
  <c r="AX645" i="1"/>
  <c r="AW645" i="1"/>
  <c r="AV645" i="1"/>
  <c r="AQ645" i="1"/>
  <c r="AP645" i="1"/>
  <c r="AR645" i="1" s="1"/>
  <c r="P645" i="1"/>
  <c r="M645" i="1"/>
  <c r="L645" i="1"/>
  <c r="AZ644" i="1"/>
  <c r="AY644" i="1"/>
  <c r="BA644" i="1" s="1"/>
  <c r="AX644" i="1"/>
  <c r="AW644" i="1"/>
  <c r="AV644" i="1"/>
  <c r="AQ644" i="1"/>
  <c r="AP644" i="1"/>
  <c r="AR644" i="1" s="1"/>
  <c r="P644" i="1"/>
  <c r="M644" i="1"/>
  <c r="L644" i="1"/>
  <c r="AZ643" i="1"/>
  <c r="AY643" i="1"/>
  <c r="BA643" i="1" s="1"/>
  <c r="AX643" i="1"/>
  <c r="AW643" i="1"/>
  <c r="AV643" i="1"/>
  <c r="AQ643" i="1"/>
  <c r="AP643" i="1"/>
  <c r="AR643" i="1" s="1"/>
  <c r="P643" i="1"/>
  <c r="M643" i="1"/>
  <c r="L643" i="1"/>
  <c r="AZ642" i="1"/>
  <c r="AY642" i="1"/>
  <c r="BA642" i="1" s="1"/>
  <c r="AX642" i="1"/>
  <c r="AW642" i="1"/>
  <c r="AV642" i="1"/>
  <c r="AQ642" i="1"/>
  <c r="AP642" i="1"/>
  <c r="AR642" i="1" s="1"/>
  <c r="P642" i="1"/>
  <c r="M642" i="1"/>
  <c r="L642" i="1"/>
  <c r="AZ641" i="1"/>
  <c r="AY641" i="1"/>
  <c r="BA641" i="1" s="1"/>
  <c r="AX641" i="1"/>
  <c r="AW641" i="1"/>
  <c r="AV641" i="1"/>
  <c r="AQ641" i="1"/>
  <c r="AP641" i="1"/>
  <c r="AR641" i="1" s="1"/>
  <c r="P641" i="1"/>
  <c r="M641" i="1"/>
  <c r="L641" i="1"/>
  <c r="AZ640" i="1"/>
  <c r="AY640" i="1"/>
  <c r="BA640" i="1" s="1"/>
  <c r="AX640" i="1"/>
  <c r="AW640" i="1"/>
  <c r="AV640" i="1"/>
  <c r="AQ640" i="1"/>
  <c r="AP640" i="1"/>
  <c r="AR640" i="1" s="1"/>
  <c r="P640" i="1"/>
  <c r="M640" i="1"/>
  <c r="L640" i="1"/>
  <c r="AZ639" i="1"/>
  <c r="AY639" i="1"/>
  <c r="BA639" i="1" s="1"/>
  <c r="AX639" i="1"/>
  <c r="AW639" i="1"/>
  <c r="AV639" i="1"/>
  <c r="AQ639" i="1"/>
  <c r="AP639" i="1"/>
  <c r="AR639" i="1" s="1"/>
  <c r="P639" i="1"/>
  <c r="M639" i="1"/>
  <c r="L639" i="1"/>
  <c r="AZ638" i="1"/>
  <c r="AY638" i="1"/>
  <c r="BA638" i="1" s="1"/>
  <c r="AX638" i="1"/>
  <c r="AW638" i="1"/>
  <c r="AV638" i="1"/>
  <c r="AQ638" i="1"/>
  <c r="AP638" i="1"/>
  <c r="AR638" i="1" s="1"/>
  <c r="P638" i="1"/>
  <c r="M638" i="1"/>
  <c r="L638" i="1"/>
  <c r="AZ637" i="1"/>
  <c r="AY637" i="1"/>
  <c r="BA637" i="1" s="1"/>
  <c r="AX637" i="1"/>
  <c r="AW637" i="1"/>
  <c r="AV637" i="1"/>
  <c r="AQ637" i="1"/>
  <c r="AP637" i="1"/>
  <c r="AR637" i="1" s="1"/>
  <c r="P637" i="1"/>
  <c r="AZ636" i="1"/>
  <c r="AY636" i="1"/>
  <c r="BA636" i="1" s="1"/>
  <c r="AX636" i="1"/>
  <c r="AW636" i="1"/>
  <c r="AV636" i="1"/>
  <c r="AQ636" i="1"/>
  <c r="AP636" i="1"/>
  <c r="AR636" i="1" s="1"/>
  <c r="P636" i="1"/>
  <c r="AZ635" i="1"/>
  <c r="AY635" i="1"/>
  <c r="BA635" i="1" s="1"/>
  <c r="AX635" i="1"/>
  <c r="AW635" i="1"/>
  <c r="AV635" i="1"/>
  <c r="AQ635" i="1"/>
  <c r="AP635" i="1"/>
  <c r="AR635" i="1" s="1"/>
  <c r="P635" i="1"/>
  <c r="M635" i="1"/>
  <c r="L635" i="1"/>
  <c r="AZ634" i="1"/>
  <c r="AY634" i="1"/>
  <c r="BA634" i="1" s="1"/>
  <c r="AX634" i="1"/>
  <c r="AW634" i="1"/>
  <c r="AV634" i="1"/>
  <c r="AQ634" i="1"/>
  <c r="AP634" i="1"/>
  <c r="AR634" i="1" s="1"/>
  <c r="P634" i="1"/>
  <c r="M634" i="1"/>
  <c r="L634" i="1"/>
  <c r="AZ633" i="1"/>
  <c r="AY633" i="1"/>
  <c r="BA633" i="1" s="1"/>
  <c r="AX633" i="1"/>
  <c r="AW633" i="1"/>
  <c r="AV633" i="1"/>
  <c r="AQ633" i="1"/>
  <c r="AP633" i="1"/>
  <c r="AR633" i="1" s="1"/>
  <c r="P633" i="1"/>
  <c r="M633" i="1"/>
  <c r="L633" i="1"/>
  <c r="AZ632" i="1"/>
  <c r="AY632" i="1"/>
  <c r="BA632" i="1" s="1"/>
  <c r="AX632" i="1"/>
  <c r="AW632" i="1"/>
  <c r="AV632" i="1"/>
  <c r="AQ632" i="1"/>
  <c r="AP632" i="1"/>
  <c r="AR632" i="1" s="1"/>
  <c r="P632" i="1"/>
  <c r="M632" i="1"/>
  <c r="L632" i="1"/>
  <c r="AZ631" i="1"/>
  <c r="AY631" i="1"/>
  <c r="BA631" i="1" s="1"/>
  <c r="AX631" i="1"/>
  <c r="AW631" i="1"/>
  <c r="AV631" i="1"/>
  <c r="AQ631" i="1"/>
  <c r="AP631" i="1"/>
  <c r="AR631" i="1" s="1"/>
  <c r="P631" i="1"/>
  <c r="M631" i="1"/>
  <c r="L631" i="1"/>
  <c r="AZ630" i="1"/>
  <c r="AY630" i="1"/>
  <c r="BA630" i="1" s="1"/>
  <c r="AX630" i="1"/>
  <c r="AW630" i="1"/>
  <c r="AV630" i="1"/>
  <c r="AQ630" i="1"/>
  <c r="AP630" i="1"/>
  <c r="AR630" i="1" s="1"/>
  <c r="P630" i="1"/>
  <c r="M630" i="1"/>
  <c r="L630" i="1"/>
  <c r="AZ629" i="1"/>
  <c r="AY629" i="1"/>
  <c r="BA629" i="1" s="1"/>
  <c r="AX629" i="1"/>
  <c r="AW629" i="1"/>
  <c r="AV629" i="1"/>
  <c r="AQ629" i="1"/>
  <c r="AP629" i="1"/>
  <c r="AR629" i="1" s="1"/>
  <c r="P629" i="1"/>
  <c r="M629" i="1"/>
  <c r="L629" i="1"/>
  <c r="AZ628" i="1"/>
  <c r="AY628" i="1"/>
  <c r="BA628" i="1" s="1"/>
  <c r="AX628" i="1"/>
  <c r="AW628" i="1"/>
  <c r="AV628" i="1"/>
  <c r="AQ628" i="1"/>
  <c r="AP628" i="1"/>
  <c r="AR628" i="1" s="1"/>
  <c r="P628" i="1"/>
  <c r="AZ627" i="1"/>
  <c r="AY627" i="1"/>
  <c r="BA627" i="1" s="1"/>
  <c r="AX627" i="1"/>
  <c r="AW627" i="1"/>
  <c r="AV627" i="1"/>
  <c r="AQ627" i="1"/>
  <c r="AP627" i="1"/>
  <c r="AR627" i="1" s="1"/>
  <c r="P627" i="1"/>
  <c r="AZ626" i="1"/>
  <c r="AY626" i="1"/>
  <c r="BA626" i="1" s="1"/>
  <c r="AX626" i="1"/>
  <c r="AW626" i="1"/>
  <c r="AV626" i="1"/>
  <c r="AQ626" i="1"/>
  <c r="AP626" i="1"/>
  <c r="AR626" i="1" s="1"/>
  <c r="P626" i="1"/>
  <c r="AZ625" i="1"/>
  <c r="AY625" i="1"/>
  <c r="BA625" i="1" s="1"/>
  <c r="AX625" i="1"/>
  <c r="AW625" i="1"/>
  <c r="AV625" i="1"/>
  <c r="AQ625" i="1"/>
  <c r="AP625" i="1"/>
  <c r="AR625" i="1" s="1"/>
  <c r="P625" i="1"/>
  <c r="M625" i="1"/>
  <c r="L625" i="1"/>
  <c r="AZ624" i="1"/>
  <c r="AY624" i="1"/>
  <c r="BA624" i="1" s="1"/>
  <c r="AX624" i="1"/>
  <c r="AW624" i="1"/>
  <c r="AV624" i="1"/>
  <c r="AQ624" i="1"/>
  <c r="AP624" i="1"/>
  <c r="AR624" i="1" s="1"/>
  <c r="P624" i="1"/>
  <c r="M624" i="1"/>
  <c r="L624" i="1"/>
  <c r="AZ623" i="1"/>
  <c r="AY623" i="1"/>
  <c r="BA623" i="1" s="1"/>
  <c r="AX623" i="1"/>
  <c r="AW623" i="1"/>
  <c r="AV623" i="1"/>
  <c r="AQ623" i="1"/>
  <c r="AP623" i="1"/>
  <c r="AR623" i="1" s="1"/>
  <c r="P623" i="1"/>
  <c r="M623" i="1"/>
  <c r="L623" i="1"/>
  <c r="AZ622" i="1"/>
  <c r="AY622" i="1"/>
  <c r="BA622" i="1" s="1"/>
  <c r="AX622" i="1"/>
  <c r="AW622" i="1"/>
  <c r="AV622" i="1"/>
  <c r="AQ622" i="1"/>
  <c r="AP622" i="1"/>
  <c r="AR622" i="1" s="1"/>
  <c r="P622" i="1"/>
  <c r="M622" i="1"/>
  <c r="L622" i="1"/>
  <c r="AZ621" i="1"/>
  <c r="AY621" i="1"/>
  <c r="BA621" i="1" s="1"/>
  <c r="AX621" i="1"/>
  <c r="AW621" i="1"/>
  <c r="AV621" i="1"/>
  <c r="AQ621" i="1"/>
  <c r="AP621" i="1"/>
  <c r="AR621" i="1" s="1"/>
  <c r="P621" i="1"/>
  <c r="M621" i="1"/>
  <c r="L621" i="1"/>
  <c r="AZ620" i="1"/>
  <c r="AY620" i="1"/>
  <c r="BA620" i="1" s="1"/>
  <c r="AX620" i="1"/>
  <c r="AW620" i="1"/>
  <c r="AV620" i="1"/>
  <c r="AQ620" i="1"/>
  <c r="AP620" i="1"/>
  <c r="AR620" i="1" s="1"/>
  <c r="P620" i="1"/>
  <c r="M620" i="1"/>
  <c r="L620" i="1"/>
  <c r="AZ619" i="1"/>
  <c r="AY619" i="1"/>
  <c r="BA619" i="1" s="1"/>
  <c r="AX619" i="1"/>
  <c r="AW619" i="1"/>
  <c r="AV619" i="1"/>
  <c r="AQ619" i="1"/>
  <c r="AP619" i="1"/>
  <c r="AR619" i="1" s="1"/>
  <c r="P619" i="1"/>
  <c r="M619" i="1"/>
  <c r="L619" i="1"/>
  <c r="AZ618" i="1"/>
  <c r="AY618" i="1"/>
  <c r="BA618" i="1" s="1"/>
  <c r="AX618" i="1"/>
  <c r="AW618" i="1"/>
  <c r="AV618" i="1"/>
  <c r="AQ618" i="1"/>
  <c r="AP618" i="1"/>
  <c r="AR618" i="1" s="1"/>
  <c r="P618" i="1"/>
  <c r="M618" i="1"/>
  <c r="L618" i="1"/>
  <c r="AZ617" i="1"/>
  <c r="AY617" i="1"/>
  <c r="BA617" i="1" s="1"/>
  <c r="AX617" i="1"/>
  <c r="AW617" i="1"/>
  <c r="AV617" i="1"/>
  <c r="AQ617" i="1"/>
  <c r="AP617" i="1"/>
  <c r="AR617" i="1" s="1"/>
  <c r="P617" i="1"/>
  <c r="M617" i="1"/>
  <c r="L617" i="1"/>
  <c r="AZ616" i="1"/>
  <c r="AY616" i="1"/>
  <c r="BA616" i="1" s="1"/>
  <c r="AX616" i="1"/>
  <c r="AW616" i="1"/>
  <c r="AV616" i="1"/>
  <c r="AQ616" i="1"/>
  <c r="AP616" i="1"/>
  <c r="AR616" i="1" s="1"/>
  <c r="P616" i="1"/>
  <c r="M616" i="1"/>
  <c r="L616" i="1"/>
  <c r="AZ615" i="1"/>
  <c r="AY615" i="1"/>
  <c r="BA615" i="1" s="1"/>
  <c r="AX615" i="1"/>
  <c r="AW615" i="1"/>
  <c r="AV615" i="1"/>
  <c r="AQ615" i="1"/>
  <c r="AP615" i="1"/>
  <c r="AR615" i="1" s="1"/>
  <c r="P615" i="1"/>
  <c r="M615" i="1"/>
  <c r="L615" i="1"/>
  <c r="AZ614" i="1"/>
  <c r="AY614" i="1"/>
  <c r="BA614" i="1" s="1"/>
  <c r="AX614" i="1"/>
  <c r="AW614" i="1"/>
  <c r="AV614" i="1"/>
  <c r="AQ614" i="1"/>
  <c r="AP614" i="1"/>
  <c r="AR614" i="1" s="1"/>
  <c r="P614" i="1"/>
  <c r="M614" i="1"/>
  <c r="L614" i="1"/>
  <c r="AZ613" i="1"/>
  <c r="AY613" i="1"/>
  <c r="BA613" i="1" s="1"/>
  <c r="AX613" i="1"/>
  <c r="AW613" i="1"/>
  <c r="AV613" i="1"/>
  <c r="AQ613" i="1"/>
  <c r="AP613" i="1"/>
  <c r="AR613" i="1" s="1"/>
  <c r="P613" i="1"/>
  <c r="M613" i="1"/>
  <c r="L613" i="1"/>
  <c r="AZ612" i="1"/>
  <c r="AY612" i="1"/>
  <c r="BA612" i="1" s="1"/>
  <c r="AX612" i="1"/>
  <c r="AW612" i="1"/>
  <c r="AV612" i="1"/>
  <c r="AQ612" i="1"/>
  <c r="AP612" i="1"/>
  <c r="AR612" i="1" s="1"/>
  <c r="P612" i="1"/>
  <c r="M612" i="1"/>
  <c r="L612" i="1"/>
  <c r="AZ611" i="1"/>
  <c r="AY611" i="1"/>
  <c r="BA611" i="1" s="1"/>
  <c r="AX611" i="1"/>
  <c r="AW611" i="1"/>
  <c r="AV611" i="1"/>
  <c r="AQ611" i="1"/>
  <c r="AP611" i="1"/>
  <c r="AR611" i="1" s="1"/>
  <c r="P611" i="1"/>
  <c r="M611" i="1"/>
  <c r="L611" i="1"/>
  <c r="AZ610" i="1"/>
  <c r="AY610" i="1"/>
  <c r="BA610" i="1" s="1"/>
  <c r="AX610" i="1"/>
  <c r="AW610" i="1"/>
  <c r="AV610" i="1"/>
  <c r="AQ610" i="1"/>
  <c r="AP610" i="1"/>
  <c r="AR610" i="1" s="1"/>
  <c r="P610" i="1"/>
  <c r="M610" i="1"/>
  <c r="L610" i="1"/>
  <c r="AZ609" i="1"/>
  <c r="AY609" i="1"/>
  <c r="BA609" i="1" s="1"/>
  <c r="AX609" i="1"/>
  <c r="AW609" i="1"/>
  <c r="AV609" i="1"/>
  <c r="AQ609" i="1"/>
  <c r="AP609" i="1"/>
  <c r="AR609" i="1" s="1"/>
  <c r="P609" i="1"/>
  <c r="M609" i="1"/>
  <c r="L609" i="1"/>
  <c r="AZ608" i="1"/>
  <c r="AY608" i="1"/>
  <c r="BA608" i="1" s="1"/>
  <c r="AX608" i="1"/>
  <c r="AW608" i="1"/>
  <c r="AV608" i="1"/>
  <c r="AQ608" i="1"/>
  <c r="AP608" i="1"/>
  <c r="AR608" i="1" s="1"/>
  <c r="P608" i="1"/>
  <c r="M608" i="1"/>
  <c r="L608" i="1"/>
  <c r="AZ607" i="1"/>
  <c r="AY607" i="1"/>
  <c r="BA607" i="1" s="1"/>
  <c r="AX607" i="1"/>
  <c r="AW607" i="1"/>
  <c r="AV607" i="1"/>
  <c r="AQ607" i="1"/>
  <c r="AP607" i="1"/>
  <c r="AR607" i="1" s="1"/>
  <c r="P607" i="1"/>
  <c r="M607" i="1"/>
  <c r="L607" i="1"/>
  <c r="AZ606" i="1"/>
  <c r="AY606" i="1"/>
  <c r="BA606" i="1" s="1"/>
  <c r="AX606" i="1"/>
  <c r="AW606" i="1"/>
  <c r="AV606" i="1"/>
  <c r="AQ606" i="1"/>
  <c r="AP606" i="1"/>
  <c r="AR606" i="1" s="1"/>
  <c r="P606" i="1"/>
  <c r="M606" i="1"/>
  <c r="L606" i="1"/>
  <c r="AZ605" i="1"/>
  <c r="AY605" i="1"/>
  <c r="BA605" i="1" s="1"/>
  <c r="AX605" i="1"/>
  <c r="AW605" i="1"/>
  <c r="AV605" i="1"/>
  <c r="AQ605" i="1"/>
  <c r="AP605" i="1"/>
  <c r="AR605" i="1" s="1"/>
  <c r="P605" i="1"/>
  <c r="M605" i="1"/>
  <c r="L605" i="1"/>
  <c r="AZ604" i="1"/>
  <c r="AY604" i="1"/>
  <c r="BA604" i="1" s="1"/>
  <c r="AX604" i="1"/>
  <c r="AW604" i="1"/>
  <c r="AV604" i="1"/>
  <c r="AQ604" i="1"/>
  <c r="AP604" i="1"/>
  <c r="AR604" i="1" s="1"/>
  <c r="P604" i="1"/>
  <c r="M604" i="1"/>
  <c r="L604" i="1"/>
  <c r="AZ603" i="1"/>
  <c r="AY603" i="1"/>
  <c r="BA603" i="1" s="1"/>
  <c r="AX603" i="1"/>
  <c r="AW603" i="1"/>
  <c r="AV603" i="1"/>
  <c r="AQ603" i="1"/>
  <c r="AP603" i="1"/>
  <c r="AR603" i="1" s="1"/>
  <c r="P603" i="1"/>
  <c r="M603" i="1"/>
  <c r="L603" i="1"/>
  <c r="AZ602" i="1"/>
  <c r="AY602" i="1"/>
  <c r="BA602" i="1" s="1"/>
  <c r="AX602" i="1"/>
  <c r="AW602" i="1"/>
  <c r="AV602" i="1"/>
  <c r="AQ602" i="1"/>
  <c r="AP602" i="1"/>
  <c r="AR602" i="1" s="1"/>
  <c r="P602" i="1"/>
  <c r="M602" i="1"/>
  <c r="L602" i="1"/>
  <c r="AZ601" i="1"/>
  <c r="AY601" i="1"/>
  <c r="BA601" i="1" s="1"/>
  <c r="AX601" i="1"/>
  <c r="AW601" i="1"/>
  <c r="AV601" i="1"/>
  <c r="AQ601" i="1"/>
  <c r="AP601" i="1"/>
  <c r="AR601" i="1" s="1"/>
  <c r="P601" i="1"/>
  <c r="M601" i="1"/>
  <c r="L601" i="1"/>
  <c r="AZ600" i="1"/>
  <c r="AY600" i="1"/>
  <c r="BA600" i="1" s="1"/>
  <c r="AX600" i="1"/>
  <c r="AW600" i="1"/>
  <c r="AV600" i="1"/>
  <c r="AQ600" i="1"/>
  <c r="AP600" i="1"/>
  <c r="AR600" i="1" s="1"/>
  <c r="P600" i="1"/>
  <c r="M600" i="1"/>
  <c r="L600" i="1"/>
  <c r="AZ599" i="1"/>
  <c r="AY599" i="1"/>
  <c r="BA599" i="1" s="1"/>
  <c r="AX599" i="1"/>
  <c r="AW599" i="1"/>
  <c r="AV599" i="1"/>
  <c r="AQ599" i="1"/>
  <c r="AP599" i="1"/>
  <c r="AR599" i="1" s="1"/>
  <c r="P599" i="1"/>
  <c r="M599" i="1"/>
  <c r="L599" i="1"/>
  <c r="AZ598" i="1"/>
  <c r="AY598" i="1"/>
  <c r="BA598" i="1" s="1"/>
  <c r="AX598" i="1"/>
  <c r="AW598" i="1"/>
  <c r="AV598" i="1"/>
  <c r="AQ598" i="1"/>
  <c r="AP598" i="1"/>
  <c r="AR598" i="1" s="1"/>
  <c r="P598" i="1"/>
  <c r="M598" i="1"/>
  <c r="L598" i="1"/>
  <c r="AZ597" i="1"/>
  <c r="AY597" i="1"/>
  <c r="BA597" i="1" s="1"/>
  <c r="AX597" i="1"/>
  <c r="AW597" i="1"/>
  <c r="AV597" i="1"/>
  <c r="AQ597" i="1"/>
  <c r="AP597" i="1"/>
  <c r="AR597" i="1" s="1"/>
  <c r="P597" i="1"/>
  <c r="M597" i="1"/>
  <c r="L597" i="1"/>
  <c r="AZ596" i="1"/>
  <c r="AY596" i="1"/>
  <c r="BA596" i="1" s="1"/>
  <c r="AX596" i="1"/>
  <c r="AW596" i="1"/>
  <c r="AV596" i="1"/>
  <c r="AQ596" i="1"/>
  <c r="AP596" i="1"/>
  <c r="AR596" i="1" s="1"/>
  <c r="P596" i="1"/>
  <c r="M596" i="1"/>
  <c r="L596" i="1"/>
  <c r="AZ595" i="1"/>
  <c r="AY595" i="1"/>
  <c r="BA595" i="1" s="1"/>
  <c r="AX595" i="1"/>
  <c r="AW595" i="1"/>
  <c r="AV595" i="1"/>
  <c r="AQ595" i="1"/>
  <c r="AP595" i="1"/>
  <c r="AR595" i="1" s="1"/>
  <c r="P595" i="1"/>
  <c r="M595" i="1"/>
  <c r="L595" i="1"/>
  <c r="AZ594" i="1"/>
  <c r="AY594" i="1"/>
  <c r="BA594" i="1" s="1"/>
  <c r="AX594" i="1"/>
  <c r="AW594" i="1"/>
  <c r="AV594" i="1"/>
  <c r="AQ594" i="1"/>
  <c r="AP594" i="1"/>
  <c r="AR594" i="1" s="1"/>
  <c r="P594" i="1"/>
  <c r="M594" i="1"/>
  <c r="L594" i="1"/>
  <c r="AZ593" i="1"/>
  <c r="AY593" i="1"/>
  <c r="BA593" i="1" s="1"/>
  <c r="AX593" i="1"/>
  <c r="AW593" i="1"/>
  <c r="AV593" i="1"/>
  <c r="AQ593" i="1"/>
  <c r="AP593" i="1"/>
  <c r="AR593" i="1" s="1"/>
  <c r="P593" i="1"/>
  <c r="M593" i="1"/>
  <c r="L593" i="1"/>
  <c r="AZ592" i="1"/>
  <c r="AY592" i="1"/>
  <c r="BA592" i="1" s="1"/>
  <c r="AX592" i="1"/>
  <c r="AW592" i="1"/>
  <c r="AV592" i="1"/>
  <c r="AQ592" i="1"/>
  <c r="AP592" i="1"/>
  <c r="AR592" i="1" s="1"/>
  <c r="P592" i="1"/>
  <c r="M592" i="1"/>
  <c r="L592" i="1"/>
  <c r="AZ591" i="1"/>
  <c r="AY591" i="1"/>
  <c r="BA591" i="1" s="1"/>
  <c r="AX591" i="1"/>
  <c r="AW591" i="1"/>
  <c r="AV591" i="1"/>
  <c r="AQ591" i="1"/>
  <c r="AP591" i="1"/>
  <c r="AR591" i="1" s="1"/>
  <c r="P591" i="1"/>
  <c r="M591" i="1"/>
  <c r="L591" i="1"/>
  <c r="AZ590" i="1"/>
  <c r="AY590" i="1"/>
  <c r="BA590" i="1" s="1"/>
  <c r="AX590" i="1"/>
  <c r="AW590" i="1"/>
  <c r="AV590" i="1"/>
  <c r="AQ590" i="1"/>
  <c r="AP590" i="1"/>
  <c r="AR590" i="1" s="1"/>
  <c r="P590" i="1"/>
  <c r="M590" i="1"/>
  <c r="L590" i="1"/>
  <c r="AZ589" i="1"/>
  <c r="AY589" i="1"/>
  <c r="BA589" i="1" s="1"/>
  <c r="AX589" i="1"/>
  <c r="AW589" i="1"/>
  <c r="AV589" i="1"/>
  <c r="AQ589" i="1"/>
  <c r="AP589" i="1"/>
  <c r="AR589" i="1" s="1"/>
  <c r="P589" i="1"/>
  <c r="M589" i="1"/>
  <c r="L589" i="1"/>
  <c r="AZ588" i="1"/>
  <c r="AY588" i="1"/>
  <c r="BA588" i="1" s="1"/>
  <c r="AX588" i="1"/>
  <c r="AW588" i="1"/>
  <c r="AV588" i="1"/>
  <c r="AQ588" i="1"/>
  <c r="AP588" i="1"/>
  <c r="AR588" i="1" s="1"/>
  <c r="P588" i="1"/>
  <c r="M588" i="1"/>
  <c r="L588" i="1"/>
  <c r="AZ587" i="1"/>
  <c r="AY587" i="1"/>
  <c r="BA587" i="1" s="1"/>
  <c r="AX587" i="1"/>
  <c r="AW587" i="1"/>
  <c r="AV587" i="1"/>
  <c r="AQ587" i="1"/>
  <c r="AP587" i="1"/>
  <c r="AR587" i="1" s="1"/>
  <c r="P587" i="1"/>
  <c r="M587" i="1"/>
  <c r="L587" i="1"/>
  <c r="AZ586" i="1"/>
  <c r="AY586" i="1"/>
  <c r="BA586" i="1" s="1"/>
  <c r="AX586" i="1"/>
  <c r="AW586" i="1"/>
  <c r="AV586" i="1"/>
  <c r="AQ586" i="1"/>
  <c r="AP586" i="1"/>
  <c r="AR586" i="1" s="1"/>
  <c r="P586" i="1"/>
  <c r="M586" i="1"/>
  <c r="L586" i="1"/>
  <c r="AZ585" i="1"/>
  <c r="AY585" i="1"/>
  <c r="BA585" i="1" s="1"/>
  <c r="AX585" i="1"/>
  <c r="AW585" i="1"/>
  <c r="AV585" i="1"/>
  <c r="AQ585" i="1"/>
  <c r="AP585" i="1"/>
  <c r="AR585" i="1" s="1"/>
  <c r="P585" i="1"/>
  <c r="M585" i="1"/>
  <c r="L585" i="1"/>
  <c r="AZ584" i="1"/>
  <c r="AY584" i="1"/>
  <c r="BA584" i="1" s="1"/>
  <c r="AX584" i="1"/>
  <c r="AW584" i="1"/>
  <c r="AV584" i="1"/>
  <c r="AQ584" i="1"/>
  <c r="AP584" i="1"/>
  <c r="AR584" i="1" s="1"/>
  <c r="P584" i="1"/>
  <c r="M584" i="1"/>
  <c r="L584" i="1"/>
  <c r="AZ583" i="1"/>
  <c r="AY583" i="1"/>
  <c r="BA583" i="1" s="1"/>
  <c r="AX583" i="1"/>
  <c r="AW583" i="1"/>
  <c r="AV583" i="1"/>
  <c r="AQ583" i="1"/>
  <c r="AP583" i="1"/>
  <c r="AR583" i="1" s="1"/>
  <c r="P583" i="1"/>
  <c r="M583" i="1"/>
  <c r="L583" i="1"/>
  <c r="AZ582" i="1"/>
  <c r="AY582" i="1"/>
  <c r="BA582" i="1" s="1"/>
  <c r="AX582" i="1"/>
  <c r="AW582" i="1"/>
  <c r="AV582" i="1"/>
  <c r="AQ582" i="1"/>
  <c r="AP582" i="1"/>
  <c r="AR582" i="1" s="1"/>
  <c r="P582" i="1"/>
  <c r="M582" i="1"/>
  <c r="L582" i="1"/>
  <c r="AZ581" i="1"/>
  <c r="AY581" i="1"/>
  <c r="BA581" i="1" s="1"/>
  <c r="AX581" i="1"/>
  <c r="AW581" i="1"/>
  <c r="AV581" i="1"/>
  <c r="AQ581" i="1"/>
  <c r="AP581" i="1"/>
  <c r="AR581" i="1" s="1"/>
  <c r="P581" i="1"/>
  <c r="M581" i="1"/>
  <c r="L581" i="1"/>
  <c r="AZ580" i="1"/>
  <c r="AY580" i="1"/>
  <c r="BA580" i="1" s="1"/>
  <c r="AX580" i="1"/>
  <c r="AW580" i="1"/>
  <c r="AV580" i="1"/>
  <c r="AQ580" i="1"/>
  <c r="AP580" i="1"/>
  <c r="AR580" i="1" s="1"/>
  <c r="P580" i="1"/>
  <c r="M580" i="1"/>
  <c r="L580" i="1"/>
  <c r="AZ579" i="1"/>
  <c r="AY579" i="1"/>
  <c r="BA579" i="1" s="1"/>
  <c r="AX579" i="1"/>
  <c r="AW579" i="1"/>
  <c r="AV579" i="1"/>
  <c r="AQ579" i="1"/>
  <c r="AP579" i="1"/>
  <c r="AR579" i="1" s="1"/>
  <c r="P579" i="1"/>
  <c r="M579" i="1"/>
  <c r="L579" i="1"/>
  <c r="AZ578" i="1"/>
  <c r="AY578" i="1"/>
  <c r="BA578" i="1" s="1"/>
  <c r="AX578" i="1"/>
  <c r="AW578" i="1"/>
  <c r="AV578" i="1"/>
  <c r="AQ578" i="1"/>
  <c r="AP578" i="1"/>
  <c r="AR578" i="1" s="1"/>
  <c r="P578" i="1"/>
  <c r="M578" i="1"/>
  <c r="L578" i="1"/>
  <c r="BA577" i="1"/>
  <c r="AZ577" i="1"/>
  <c r="AY577" i="1"/>
  <c r="AX577" i="1"/>
  <c r="AW577" i="1"/>
  <c r="AV577" i="1"/>
  <c r="AQ577" i="1"/>
  <c r="AP577" i="1"/>
  <c r="AR577" i="1" s="1"/>
  <c r="P577" i="1"/>
  <c r="M577" i="1"/>
  <c r="L577" i="1"/>
  <c r="AZ576" i="1"/>
  <c r="AY576" i="1"/>
  <c r="BA576" i="1" s="1"/>
  <c r="AX576" i="1"/>
  <c r="AW576" i="1"/>
  <c r="AV576" i="1"/>
  <c r="AQ576" i="1"/>
  <c r="AP576" i="1"/>
  <c r="AR576" i="1" s="1"/>
  <c r="P576" i="1"/>
  <c r="M576" i="1"/>
  <c r="L576" i="1"/>
  <c r="AZ575" i="1"/>
  <c r="AY575" i="1"/>
  <c r="BA575" i="1" s="1"/>
  <c r="AX575" i="1"/>
  <c r="AW575" i="1"/>
  <c r="AV575" i="1"/>
  <c r="AQ575" i="1"/>
  <c r="AP575" i="1"/>
  <c r="AR575" i="1" s="1"/>
  <c r="P575" i="1"/>
  <c r="M575" i="1"/>
  <c r="L575" i="1"/>
  <c r="AZ574" i="1"/>
  <c r="AY574" i="1"/>
  <c r="BA574" i="1" s="1"/>
  <c r="AX574" i="1"/>
  <c r="AW574" i="1"/>
  <c r="AV574" i="1"/>
  <c r="AQ574" i="1"/>
  <c r="AP574" i="1"/>
  <c r="AR574" i="1" s="1"/>
  <c r="P574" i="1"/>
  <c r="M574" i="1"/>
  <c r="L574" i="1"/>
  <c r="AZ573" i="1"/>
  <c r="AY573" i="1"/>
  <c r="BA573" i="1" s="1"/>
  <c r="AX573" i="1"/>
  <c r="AW573" i="1"/>
  <c r="AV573" i="1"/>
  <c r="AQ573" i="1"/>
  <c r="AP573" i="1"/>
  <c r="AR573" i="1" s="1"/>
  <c r="P573" i="1"/>
  <c r="M573" i="1"/>
  <c r="L573" i="1"/>
  <c r="AZ572" i="1"/>
  <c r="AY572" i="1"/>
  <c r="BA572" i="1" s="1"/>
  <c r="AX572" i="1"/>
  <c r="AW572" i="1"/>
  <c r="AV572" i="1"/>
  <c r="AQ572" i="1"/>
  <c r="AP572" i="1"/>
  <c r="AR572" i="1" s="1"/>
  <c r="P572" i="1"/>
  <c r="M572" i="1"/>
  <c r="L572" i="1"/>
  <c r="AZ571" i="1"/>
  <c r="AY571" i="1"/>
  <c r="BA571" i="1" s="1"/>
  <c r="AX571" i="1"/>
  <c r="AW571" i="1"/>
  <c r="AV571" i="1"/>
  <c r="AQ571" i="1"/>
  <c r="AP571" i="1"/>
  <c r="AR571" i="1" s="1"/>
  <c r="P571" i="1"/>
  <c r="M571" i="1"/>
  <c r="L571" i="1"/>
  <c r="AZ570" i="1"/>
  <c r="AY570" i="1"/>
  <c r="BA570" i="1" s="1"/>
  <c r="AX570" i="1"/>
  <c r="AW570" i="1"/>
  <c r="AV570" i="1"/>
  <c r="AQ570" i="1"/>
  <c r="AP570" i="1"/>
  <c r="AR570" i="1" s="1"/>
  <c r="P570" i="1"/>
  <c r="M570" i="1"/>
  <c r="L570" i="1"/>
  <c r="AZ569" i="1"/>
  <c r="AY569" i="1"/>
  <c r="BA569" i="1" s="1"/>
  <c r="AX569" i="1"/>
  <c r="AW569" i="1"/>
  <c r="AV569" i="1"/>
  <c r="AQ569" i="1"/>
  <c r="AP569" i="1"/>
  <c r="AR569" i="1" s="1"/>
  <c r="P569" i="1"/>
  <c r="M569" i="1"/>
  <c r="L569" i="1"/>
  <c r="AZ568" i="1"/>
  <c r="AY568" i="1"/>
  <c r="BA568" i="1" s="1"/>
  <c r="AX568" i="1"/>
  <c r="AW568" i="1"/>
  <c r="AV568" i="1"/>
  <c r="AQ568" i="1"/>
  <c r="AP568" i="1"/>
  <c r="AR568" i="1" s="1"/>
  <c r="P568" i="1"/>
  <c r="M568" i="1"/>
  <c r="L568" i="1"/>
  <c r="AZ567" i="1"/>
  <c r="AY567" i="1"/>
  <c r="BA567" i="1" s="1"/>
  <c r="AX567" i="1"/>
  <c r="AW567" i="1"/>
  <c r="AV567" i="1"/>
  <c r="AQ567" i="1"/>
  <c r="AP567" i="1"/>
  <c r="AR567" i="1" s="1"/>
  <c r="P567" i="1"/>
  <c r="AZ566" i="1"/>
  <c r="AY566" i="1"/>
  <c r="BA566" i="1" s="1"/>
  <c r="AX566" i="1"/>
  <c r="AW566" i="1"/>
  <c r="AV566" i="1"/>
  <c r="AQ566" i="1"/>
  <c r="AP566" i="1"/>
  <c r="AR566" i="1" s="1"/>
  <c r="P566" i="1"/>
  <c r="AZ565" i="1"/>
  <c r="AY565" i="1"/>
  <c r="BA565" i="1" s="1"/>
  <c r="AX565" i="1"/>
  <c r="AW565" i="1"/>
  <c r="AV565" i="1"/>
  <c r="AQ565" i="1"/>
  <c r="AP565" i="1"/>
  <c r="AR565" i="1" s="1"/>
  <c r="P565" i="1"/>
  <c r="M565" i="1"/>
  <c r="L565" i="1"/>
  <c r="AZ564" i="1"/>
  <c r="AY564" i="1"/>
  <c r="BA564" i="1" s="1"/>
  <c r="AX564" i="1"/>
  <c r="AW564" i="1"/>
  <c r="AV564" i="1"/>
  <c r="AQ564" i="1"/>
  <c r="AP564" i="1"/>
  <c r="AR564" i="1" s="1"/>
  <c r="P564" i="1"/>
  <c r="M564" i="1"/>
  <c r="L564" i="1"/>
  <c r="AZ563" i="1"/>
  <c r="AY563" i="1"/>
  <c r="BA563" i="1" s="1"/>
  <c r="AX563" i="1"/>
  <c r="AW563" i="1"/>
  <c r="AV563" i="1"/>
  <c r="AQ563" i="1"/>
  <c r="AP563" i="1"/>
  <c r="AR563" i="1" s="1"/>
  <c r="P563" i="1"/>
  <c r="M563" i="1"/>
  <c r="L563" i="1"/>
  <c r="AZ562" i="1"/>
  <c r="AY562" i="1"/>
  <c r="BA562" i="1" s="1"/>
  <c r="AX562" i="1"/>
  <c r="AW562" i="1"/>
  <c r="AV562" i="1"/>
  <c r="AQ562" i="1"/>
  <c r="AP562" i="1"/>
  <c r="AR562" i="1" s="1"/>
  <c r="P562" i="1"/>
  <c r="M562" i="1"/>
  <c r="L562" i="1"/>
  <c r="AZ561" i="1"/>
  <c r="AY561" i="1"/>
  <c r="BA561" i="1" s="1"/>
  <c r="AX561" i="1"/>
  <c r="AW561" i="1"/>
  <c r="AV561" i="1"/>
  <c r="AQ561" i="1"/>
  <c r="AP561" i="1"/>
  <c r="AR561" i="1" s="1"/>
  <c r="P561" i="1"/>
  <c r="M561" i="1"/>
  <c r="L561" i="1"/>
  <c r="AZ560" i="1"/>
  <c r="AY560" i="1"/>
  <c r="BA560" i="1" s="1"/>
  <c r="AX560" i="1"/>
  <c r="AW560" i="1"/>
  <c r="AV560" i="1"/>
  <c r="AQ560" i="1"/>
  <c r="AP560" i="1"/>
  <c r="AR560" i="1" s="1"/>
  <c r="P560" i="1"/>
  <c r="M560" i="1"/>
  <c r="L560" i="1"/>
  <c r="AZ559" i="1"/>
  <c r="AY559" i="1"/>
  <c r="BA559" i="1" s="1"/>
  <c r="AX559" i="1"/>
  <c r="AW559" i="1"/>
  <c r="AV559" i="1"/>
  <c r="AQ559" i="1"/>
  <c r="AP559" i="1"/>
  <c r="AR559" i="1" s="1"/>
  <c r="P559" i="1"/>
  <c r="M559" i="1"/>
  <c r="L559" i="1"/>
  <c r="AZ558" i="1"/>
  <c r="AY558" i="1"/>
  <c r="BA558" i="1" s="1"/>
  <c r="AX558" i="1"/>
  <c r="AW558" i="1"/>
  <c r="AV558" i="1"/>
  <c r="AQ558" i="1"/>
  <c r="AP558" i="1"/>
  <c r="AR558" i="1" s="1"/>
  <c r="P558" i="1"/>
  <c r="M558" i="1"/>
  <c r="L558" i="1"/>
  <c r="AZ557" i="1"/>
  <c r="AY557" i="1"/>
  <c r="BA557" i="1" s="1"/>
  <c r="AX557" i="1"/>
  <c r="AW557" i="1"/>
  <c r="AV557" i="1"/>
  <c r="AQ557" i="1"/>
  <c r="AP557" i="1"/>
  <c r="AR557" i="1" s="1"/>
  <c r="P557" i="1"/>
  <c r="AZ556" i="1"/>
  <c r="AY556" i="1"/>
  <c r="BA556" i="1" s="1"/>
  <c r="AX556" i="1"/>
  <c r="AW556" i="1"/>
  <c r="AV556" i="1"/>
  <c r="AQ556" i="1"/>
  <c r="AP556" i="1"/>
  <c r="AR556" i="1" s="1"/>
  <c r="P556" i="1"/>
  <c r="M556" i="1"/>
  <c r="L556" i="1"/>
  <c r="AZ555" i="1"/>
  <c r="AY555" i="1"/>
  <c r="BA555" i="1" s="1"/>
  <c r="AX555" i="1"/>
  <c r="AW555" i="1"/>
  <c r="AV555" i="1"/>
  <c r="AQ555" i="1"/>
  <c r="AP555" i="1"/>
  <c r="AR555" i="1" s="1"/>
  <c r="P555" i="1"/>
  <c r="M555" i="1"/>
  <c r="L555" i="1"/>
  <c r="AZ554" i="1"/>
  <c r="AY554" i="1"/>
  <c r="BA554" i="1" s="1"/>
  <c r="AX554" i="1"/>
  <c r="AW554" i="1"/>
  <c r="AV554" i="1"/>
  <c r="AQ554" i="1"/>
  <c r="AP554" i="1"/>
  <c r="AR554" i="1" s="1"/>
  <c r="P554" i="1"/>
  <c r="M554" i="1"/>
  <c r="L554" i="1"/>
  <c r="AZ553" i="1"/>
  <c r="AY553" i="1"/>
  <c r="BA553" i="1" s="1"/>
  <c r="AX553" i="1"/>
  <c r="AW553" i="1"/>
  <c r="AV553" i="1"/>
  <c r="AQ553" i="1"/>
  <c r="AP553" i="1"/>
  <c r="AR553" i="1" s="1"/>
  <c r="P553" i="1"/>
  <c r="M553" i="1"/>
  <c r="L553" i="1"/>
  <c r="AZ552" i="1"/>
  <c r="AY552" i="1"/>
  <c r="BA552" i="1" s="1"/>
  <c r="AX552" i="1"/>
  <c r="AW552" i="1"/>
  <c r="AV552" i="1"/>
  <c r="AQ552" i="1"/>
  <c r="AP552" i="1"/>
  <c r="AR552" i="1" s="1"/>
  <c r="P552" i="1"/>
  <c r="M552" i="1"/>
  <c r="L552" i="1"/>
  <c r="AZ551" i="1"/>
  <c r="AY551" i="1"/>
  <c r="BA551" i="1" s="1"/>
  <c r="AX551" i="1"/>
  <c r="AW551" i="1"/>
  <c r="AV551" i="1"/>
  <c r="AQ551" i="1"/>
  <c r="AP551" i="1"/>
  <c r="AR551" i="1" s="1"/>
  <c r="P551" i="1"/>
  <c r="M551" i="1"/>
  <c r="L551" i="1"/>
  <c r="AZ550" i="1"/>
  <c r="AY550" i="1"/>
  <c r="BA550" i="1" s="1"/>
  <c r="AX550" i="1"/>
  <c r="AW550" i="1"/>
  <c r="AV550" i="1"/>
  <c r="AQ550" i="1"/>
  <c r="AP550" i="1"/>
  <c r="P550" i="1"/>
  <c r="M550" i="1"/>
  <c r="L550" i="1"/>
  <c r="AZ549" i="1"/>
  <c r="AY549" i="1"/>
  <c r="BA549" i="1" s="1"/>
  <c r="AX549" i="1"/>
  <c r="AW549" i="1"/>
  <c r="AV549" i="1"/>
  <c r="AQ549" i="1"/>
  <c r="AP549" i="1"/>
  <c r="AR549" i="1" s="1"/>
  <c r="P549" i="1"/>
  <c r="M549" i="1"/>
  <c r="L549" i="1"/>
  <c r="AZ548" i="1"/>
  <c r="AY548" i="1"/>
  <c r="BA548" i="1" s="1"/>
  <c r="AX548" i="1"/>
  <c r="AW548" i="1"/>
  <c r="AV548" i="1"/>
  <c r="AQ548" i="1"/>
  <c r="AP548" i="1"/>
  <c r="AR548" i="1" s="1"/>
  <c r="P548" i="1"/>
  <c r="M548" i="1"/>
  <c r="L548" i="1"/>
  <c r="AZ547" i="1"/>
  <c r="AY547" i="1"/>
  <c r="BA547" i="1" s="1"/>
  <c r="AX547" i="1"/>
  <c r="AW547" i="1"/>
  <c r="AV547" i="1"/>
  <c r="AQ547" i="1"/>
  <c r="AP547" i="1"/>
  <c r="AR547" i="1" s="1"/>
  <c r="P547" i="1"/>
  <c r="M547" i="1"/>
  <c r="L547" i="1"/>
  <c r="AZ546" i="1"/>
  <c r="AY546" i="1"/>
  <c r="BA546" i="1" s="1"/>
  <c r="AX546" i="1"/>
  <c r="AW546" i="1"/>
  <c r="AV546" i="1"/>
  <c r="AQ546" i="1"/>
  <c r="AP546" i="1"/>
  <c r="AR546" i="1" s="1"/>
  <c r="P546" i="1"/>
  <c r="M546" i="1"/>
  <c r="L546" i="1"/>
  <c r="AZ545" i="1"/>
  <c r="AY545" i="1"/>
  <c r="BA545" i="1" s="1"/>
  <c r="AX545" i="1"/>
  <c r="AW545" i="1"/>
  <c r="AV545" i="1"/>
  <c r="AQ545" i="1"/>
  <c r="AP545" i="1"/>
  <c r="P545" i="1"/>
  <c r="M545" i="1"/>
  <c r="L545" i="1"/>
  <c r="AZ544" i="1"/>
  <c r="AY544" i="1"/>
  <c r="BA544" i="1" s="1"/>
  <c r="AX544" i="1"/>
  <c r="AW544" i="1"/>
  <c r="AV544" i="1"/>
  <c r="AQ544" i="1"/>
  <c r="AP544" i="1"/>
  <c r="P544" i="1"/>
  <c r="M544" i="1"/>
  <c r="L544" i="1"/>
  <c r="AZ543" i="1"/>
  <c r="AY543" i="1"/>
  <c r="BA543" i="1" s="1"/>
  <c r="AX543" i="1"/>
  <c r="AW543" i="1"/>
  <c r="AV543" i="1"/>
  <c r="AQ543" i="1"/>
  <c r="AP543" i="1"/>
  <c r="AR543" i="1" s="1"/>
  <c r="P543" i="1"/>
  <c r="M543" i="1"/>
  <c r="L543" i="1"/>
  <c r="AZ542" i="1"/>
  <c r="AY542" i="1"/>
  <c r="BA542" i="1" s="1"/>
  <c r="AX542" i="1"/>
  <c r="AW542" i="1"/>
  <c r="AV542" i="1"/>
  <c r="AQ542" i="1"/>
  <c r="AP542" i="1"/>
  <c r="AR542" i="1" s="1"/>
  <c r="P542" i="1"/>
  <c r="M542" i="1"/>
  <c r="L542" i="1"/>
  <c r="AZ541" i="1"/>
  <c r="AY541" i="1"/>
  <c r="BA541" i="1" s="1"/>
  <c r="AX541" i="1"/>
  <c r="AW541" i="1"/>
  <c r="AV541" i="1"/>
  <c r="AQ541" i="1"/>
  <c r="AP541" i="1"/>
  <c r="P541" i="1"/>
  <c r="M541" i="1"/>
  <c r="L541" i="1"/>
  <c r="AZ540" i="1"/>
  <c r="AY540" i="1"/>
  <c r="BA540" i="1" s="1"/>
  <c r="AX540" i="1"/>
  <c r="AW540" i="1"/>
  <c r="AV540" i="1"/>
  <c r="AQ540" i="1"/>
  <c r="AP540" i="1"/>
  <c r="P540" i="1"/>
  <c r="M540" i="1"/>
  <c r="L540" i="1"/>
  <c r="AZ539" i="1"/>
  <c r="AY539" i="1"/>
  <c r="BA539" i="1" s="1"/>
  <c r="AX539" i="1"/>
  <c r="AW539" i="1"/>
  <c r="AV539" i="1"/>
  <c r="AQ539" i="1"/>
  <c r="AP539" i="1"/>
  <c r="P539" i="1"/>
  <c r="M539" i="1"/>
  <c r="L539" i="1"/>
  <c r="AZ538" i="1"/>
  <c r="AY538" i="1"/>
  <c r="BA538" i="1" s="1"/>
  <c r="AX538" i="1"/>
  <c r="AW538" i="1"/>
  <c r="AV538" i="1"/>
  <c r="AQ538" i="1"/>
  <c r="AP538" i="1"/>
  <c r="P538" i="1"/>
  <c r="M538" i="1"/>
  <c r="L538" i="1"/>
  <c r="AZ537" i="1"/>
  <c r="AY537" i="1"/>
  <c r="BA537" i="1" s="1"/>
  <c r="AX537" i="1"/>
  <c r="AW537" i="1"/>
  <c r="AV537" i="1"/>
  <c r="AQ537" i="1"/>
  <c r="AP537" i="1"/>
  <c r="P537" i="1"/>
  <c r="M537" i="1"/>
  <c r="L537" i="1"/>
  <c r="AZ536" i="1"/>
  <c r="AY536" i="1"/>
  <c r="BA536" i="1" s="1"/>
  <c r="AX536" i="1"/>
  <c r="AW536" i="1"/>
  <c r="AV536" i="1"/>
  <c r="AQ536" i="1"/>
  <c r="AP536" i="1"/>
  <c r="P536" i="1"/>
  <c r="AZ535" i="1"/>
  <c r="AY535" i="1"/>
  <c r="BA535" i="1" s="1"/>
  <c r="AX535" i="1"/>
  <c r="AW535" i="1"/>
  <c r="AV535" i="1"/>
  <c r="AQ535" i="1"/>
  <c r="AP535" i="1"/>
  <c r="P535" i="1"/>
  <c r="AZ534" i="1"/>
  <c r="AY534" i="1"/>
  <c r="BA534" i="1" s="1"/>
  <c r="AX534" i="1"/>
  <c r="AW534" i="1"/>
  <c r="AV534" i="1"/>
  <c r="AQ534" i="1"/>
  <c r="AP534" i="1"/>
  <c r="P534" i="1"/>
  <c r="M534" i="1"/>
  <c r="L534" i="1"/>
  <c r="AZ533" i="1"/>
  <c r="AY533" i="1"/>
  <c r="BA533" i="1" s="1"/>
  <c r="AX533" i="1"/>
  <c r="AW533" i="1"/>
  <c r="AV533" i="1"/>
  <c r="AQ533" i="1"/>
  <c r="AP533" i="1"/>
  <c r="P533" i="1"/>
  <c r="M533" i="1"/>
  <c r="L533" i="1"/>
  <c r="AZ532" i="1"/>
  <c r="AY532" i="1"/>
  <c r="BA532" i="1" s="1"/>
  <c r="AX532" i="1"/>
  <c r="AW532" i="1"/>
  <c r="AV532" i="1"/>
  <c r="AQ532" i="1"/>
  <c r="AP532" i="1"/>
  <c r="P532" i="1"/>
  <c r="M532" i="1"/>
  <c r="L532" i="1"/>
  <c r="AZ531" i="1"/>
  <c r="AY531" i="1"/>
  <c r="BA531" i="1" s="1"/>
  <c r="AX531" i="1"/>
  <c r="AW531" i="1"/>
  <c r="AV531" i="1"/>
  <c r="AQ531" i="1"/>
  <c r="AP531" i="1"/>
  <c r="P531" i="1"/>
  <c r="M531" i="1"/>
  <c r="L531" i="1"/>
  <c r="AZ530" i="1"/>
  <c r="AY530" i="1"/>
  <c r="BA530" i="1" s="1"/>
  <c r="AX530" i="1"/>
  <c r="AW530" i="1"/>
  <c r="AV530" i="1"/>
  <c r="AQ530" i="1"/>
  <c r="AP530" i="1"/>
  <c r="P530" i="1"/>
  <c r="L530" i="1"/>
  <c r="AZ529" i="1"/>
  <c r="AY529" i="1"/>
  <c r="BA529" i="1" s="1"/>
  <c r="AX529" i="1"/>
  <c r="AW529" i="1"/>
  <c r="AV529" i="1"/>
  <c r="AQ529" i="1"/>
  <c r="AP529" i="1"/>
  <c r="P529" i="1"/>
  <c r="AZ528" i="1"/>
  <c r="AY528" i="1"/>
  <c r="BA528" i="1" s="1"/>
  <c r="AX528" i="1"/>
  <c r="AW528" i="1"/>
  <c r="AV528" i="1"/>
  <c r="AQ528" i="1"/>
  <c r="AP528" i="1"/>
  <c r="P528" i="1"/>
  <c r="AZ527" i="1"/>
  <c r="AY527" i="1"/>
  <c r="BA527" i="1" s="1"/>
  <c r="AX527" i="1"/>
  <c r="AW527" i="1"/>
  <c r="AV527" i="1"/>
  <c r="AQ527" i="1"/>
  <c r="AP527" i="1"/>
  <c r="P527" i="1"/>
  <c r="M527" i="1"/>
  <c r="L527" i="1"/>
  <c r="AZ526" i="1"/>
  <c r="AY526" i="1"/>
  <c r="BA526" i="1" s="1"/>
  <c r="AX526" i="1"/>
  <c r="AW526" i="1"/>
  <c r="AV526" i="1"/>
  <c r="AQ526" i="1"/>
  <c r="AP526" i="1"/>
  <c r="AR526" i="1" s="1"/>
  <c r="P526" i="1"/>
  <c r="M526" i="1"/>
  <c r="L526" i="1"/>
  <c r="AZ525" i="1"/>
  <c r="AY525" i="1"/>
  <c r="BA525" i="1" s="1"/>
  <c r="AX525" i="1"/>
  <c r="AW525" i="1"/>
  <c r="AV525" i="1"/>
  <c r="AQ525" i="1"/>
  <c r="AP525" i="1"/>
  <c r="AR525" i="1" s="1"/>
  <c r="P525" i="1"/>
  <c r="M525" i="1"/>
  <c r="L525" i="1"/>
  <c r="AZ524" i="1"/>
  <c r="AY524" i="1"/>
  <c r="BA524" i="1" s="1"/>
  <c r="AX524" i="1"/>
  <c r="AW524" i="1"/>
  <c r="AV524" i="1"/>
  <c r="AQ524" i="1"/>
  <c r="AP524" i="1"/>
  <c r="P524" i="1"/>
  <c r="M524" i="1"/>
  <c r="L524" i="1"/>
  <c r="AZ523" i="1"/>
  <c r="AY523" i="1"/>
  <c r="BA523" i="1" s="1"/>
  <c r="AX523" i="1"/>
  <c r="AW523" i="1"/>
  <c r="AV523" i="1"/>
  <c r="AQ523" i="1"/>
  <c r="AP523" i="1"/>
  <c r="P523" i="1"/>
  <c r="M523" i="1"/>
  <c r="L523" i="1"/>
  <c r="AZ522" i="1"/>
  <c r="AY522" i="1"/>
  <c r="BA522" i="1" s="1"/>
  <c r="AX522" i="1"/>
  <c r="AW522" i="1"/>
  <c r="AV522" i="1"/>
  <c r="AQ522" i="1"/>
  <c r="AP522" i="1"/>
  <c r="P522" i="1"/>
  <c r="M522" i="1"/>
  <c r="L522" i="1"/>
  <c r="AZ521" i="1"/>
  <c r="AY521" i="1"/>
  <c r="BA521" i="1" s="1"/>
  <c r="AX521" i="1"/>
  <c r="AW521" i="1"/>
  <c r="AV521" i="1"/>
  <c r="AQ521" i="1"/>
  <c r="AP521" i="1"/>
  <c r="P521" i="1"/>
  <c r="M521" i="1"/>
  <c r="L521" i="1"/>
  <c r="AZ520" i="1"/>
  <c r="AY520" i="1"/>
  <c r="BA520" i="1" s="1"/>
  <c r="AX520" i="1"/>
  <c r="AW520" i="1"/>
  <c r="AV520" i="1"/>
  <c r="AQ520" i="1"/>
  <c r="AP520" i="1"/>
  <c r="P520" i="1"/>
  <c r="M520" i="1"/>
  <c r="L520" i="1"/>
  <c r="AZ519" i="1"/>
  <c r="AY519" i="1"/>
  <c r="BA519" i="1" s="1"/>
  <c r="AX519" i="1"/>
  <c r="AW519" i="1"/>
  <c r="AV519" i="1"/>
  <c r="AQ519" i="1"/>
  <c r="AP519" i="1"/>
  <c r="AR519" i="1" s="1"/>
  <c r="P519" i="1"/>
  <c r="M519" i="1"/>
  <c r="L519" i="1"/>
  <c r="AZ518" i="1"/>
  <c r="AY518" i="1"/>
  <c r="BA518" i="1" s="1"/>
  <c r="AX518" i="1"/>
  <c r="AW518" i="1"/>
  <c r="AV518" i="1"/>
  <c r="AQ518" i="1"/>
  <c r="AP518" i="1"/>
  <c r="P518" i="1"/>
  <c r="M518" i="1"/>
  <c r="L518" i="1"/>
  <c r="AZ517" i="1"/>
  <c r="AY517" i="1"/>
  <c r="BA517" i="1" s="1"/>
  <c r="AX517" i="1"/>
  <c r="AW517" i="1"/>
  <c r="AV517" i="1"/>
  <c r="AQ517" i="1"/>
  <c r="AP517" i="1"/>
  <c r="P517" i="1"/>
  <c r="AZ516" i="1"/>
  <c r="AY516" i="1"/>
  <c r="BA516" i="1" s="1"/>
  <c r="AX516" i="1"/>
  <c r="AW516" i="1"/>
  <c r="AV516" i="1"/>
  <c r="AQ516" i="1"/>
  <c r="AP516" i="1"/>
  <c r="P516" i="1"/>
  <c r="M516" i="1"/>
  <c r="L516" i="1"/>
  <c r="AZ515" i="1"/>
  <c r="AY515" i="1"/>
  <c r="BA515" i="1" s="1"/>
  <c r="AX515" i="1"/>
  <c r="AW515" i="1"/>
  <c r="AV515" i="1"/>
  <c r="AQ515" i="1"/>
  <c r="AP515" i="1"/>
  <c r="P515" i="1"/>
  <c r="M515" i="1"/>
  <c r="L515" i="1"/>
  <c r="AZ514" i="1"/>
  <c r="AY514" i="1"/>
  <c r="BA514" i="1" s="1"/>
  <c r="AX514" i="1"/>
  <c r="AW514" i="1"/>
  <c r="AV514" i="1"/>
  <c r="AQ514" i="1"/>
  <c r="AP514" i="1"/>
  <c r="P514" i="1"/>
  <c r="AZ513" i="1"/>
  <c r="AY513" i="1"/>
  <c r="BA513" i="1" s="1"/>
  <c r="AX513" i="1"/>
  <c r="AW513" i="1"/>
  <c r="AV513" i="1"/>
  <c r="AQ513" i="1"/>
  <c r="AP513" i="1"/>
  <c r="P513" i="1"/>
  <c r="AZ512" i="1"/>
  <c r="AY512" i="1"/>
  <c r="BA512" i="1" s="1"/>
  <c r="AX512" i="1"/>
  <c r="AW512" i="1"/>
  <c r="AV512" i="1"/>
  <c r="AQ512" i="1"/>
  <c r="AP512" i="1"/>
  <c r="P512" i="1"/>
  <c r="M512" i="1"/>
  <c r="L512" i="1"/>
  <c r="AZ511" i="1"/>
  <c r="AY511" i="1"/>
  <c r="BA511" i="1" s="1"/>
  <c r="AX511" i="1"/>
  <c r="AW511" i="1"/>
  <c r="AV511" i="1"/>
  <c r="AQ511" i="1"/>
  <c r="AP511" i="1"/>
  <c r="P511" i="1"/>
  <c r="M511" i="1"/>
  <c r="L511" i="1"/>
  <c r="AZ510" i="1"/>
  <c r="AY510" i="1"/>
  <c r="BA510" i="1" s="1"/>
  <c r="AX510" i="1"/>
  <c r="AW510" i="1"/>
  <c r="AV510" i="1"/>
  <c r="AQ510" i="1"/>
  <c r="AP510" i="1"/>
  <c r="P510" i="1"/>
  <c r="M510" i="1"/>
  <c r="L510" i="1"/>
  <c r="AZ509" i="1"/>
  <c r="AY509" i="1"/>
  <c r="BA509" i="1" s="1"/>
  <c r="AX509" i="1"/>
  <c r="AW509" i="1"/>
  <c r="AV509" i="1"/>
  <c r="AQ509" i="1"/>
  <c r="AP509" i="1"/>
  <c r="P509" i="1"/>
  <c r="M509" i="1"/>
  <c r="L509" i="1"/>
  <c r="AZ508" i="1"/>
  <c r="AY508" i="1"/>
  <c r="BA508" i="1" s="1"/>
  <c r="AX508" i="1"/>
  <c r="AW508" i="1"/>
  <c r="AV508" i="1"/>
  <c r="AQ508" i="1"/>
  <c r="AP508" i="1"/>
  <c r="P508" i="1"/>
  <c r="AZ507" i="1"/>
  <c r="AY507" i="1"/>
  <c r="BA507" i="1" s="1"/>
  <c r="AX507" i="1"/>
  <c r="AW507" i="1"/>
  <c r="AV507" i="1"/>
  <c r="AQ507" i="1"/>
  <c r="AP507" i="1"/>
  <c r="P507" i="1"/>
  <c r="M507" i="1"/>
  <c r="L507" i="1"/>
  <c r="AZ506" i="1"/>
  <c r="AY506" i="1"/>
  <c r="BA506" i="1" s="1"/>
  <c r="AX506" i="1"/>
  <c r="AW506" i="1"/>
  <c r="AV506" i="1"/>
  <c r="AQ506" i="1"/>
  <c r="AP506" i="1"/>
  <c r="AR506" i="1" s="1"/>
  <c r="P506" i="1"/>
  <c r="M506" i="1"/>
  <c r="L506" i="1"/>
  <c r="AZ505" i="1"/>
  <c r="AY505" i="1"/>
  <c r="BA505" i="1" s="1"/>
  <c r="AX505" i="1"/>
  <c r="AW505" i="1"/>
  <c r="AV505" i="1"/>
  <c r="AQ505" i="1"/>
  <c r="AP505" i="1"/>
  <c r="P505" i="1"/>
  <c r="M505" i="1"/>
  <c r="L505" i="1"/>
  <c r="AZ504" i="1"/>
  <c r="AY504" i="1"/>
  <c r="BA504" i="1" s="1"/>
  <c r="AX504" i="1"/>
  <c r="AW504" i="1"/>
  <c r="AV504" i="1"/>
  <c r="AQ504" i="1"/>
  <c r="AP504" i="1"/>
  <c r="P504" i="1"/>
  <c r="M504" i="1"/>
  <c r="L504" i="1"/>
  <c r="AZ503" i="1"/>
  <c r="AY503" i="1"/>
  <c r="BA503" i="1" s="1"/>
  <c r="AX503" i="1"/>
  <c r="AW503" i="1"/>
  <c r="AV503" i="1"/>
  <c r="AQ503" i="1"/>
  <c r="AP503" i="1"/>
  <c r="P503" i="1"/>
  <c r="M503" i="1"/>
  <c r="L503" i="1"/>
  <c r="AZ502" i="1"/>
  <c r="AY502" i="1"/>
  <c r="BA502" i="1" s="1"/>
  <c r="AX502" i="1"/>
  <c r="AW502" i="1"/>
  <c r="AV502" i="1"/>
  <c r="AQ502" i="1"/>
  <c r="AP502" i="1"/>
  <c r="P502" i="1"/>
  <c r="M502" i="1"/>
  <c r="L502" i="1"/>
  <c r="AZ501" i="1"/>
  <c r="AY501" i="1"/>
  <c r="BA501" i="1" s="1"/>
  <c r="AX501" i="1"/>
  <c r="AW501" i="1"/>
  <c r="AV501" i="1"/>
  <c r="AQ501" i="1"/>
  <c r="AP501" i="1"/>
  <c r="P501" i="1"/>
  <c r="M501" i="1"/>
  <c r="L501" i="1"/>
  <c r="AZ500" i="1"/>
  <c r="AY500" i="1"/>
  <c r="BA500" i="1" s="1"/>
  <c r="AX500" i="1"/>
  <c r="AW500" i="1"/>
  <c r="AV500" i="1"/>
  <c r="AQ500" i="1"/>
  <c r="AP500" i="1"/>
  <c r="P500" i="1"/>
  <c r="M500" i="1"/>
  <c r="L500" i="1"/>
  <c r="AZ499" i="1"/>
  <c r="AY499" i="1"/>
  <c r="BA499" i="1" s="1"/>
  <c r="AX499" i="1"/>
  <c r="AW499" i="1"/>
  <c r="AV499" i="1"/>
  <c r="AQ499" i="1"/>
  <c r="AP499" i="1"/>
  <c r="AR499" i="1" s="1"/>
  <c r="P499" i="1"/>
  <c r="M499" i="1"/>
  <c r="L499" i="1"/>
  <c r="AZ498" i="1"/>
  <c r="AY498" i="1"/>
  <c r="BA498" i="1" s="1"/>
  <c r="AX498" i="1"/>
  <c r="AW498" i="1"/>
  <c r="AV498" i="1"/>
  <c r="AQ498" i="1"/>
  <c r="AP498" i="1"/>
  <c r="P498" i="1"/>
  <c r="M498" i="1"/>
  <c r="L498" i="1"/>
  <c r="AZ497" i="1"/>
  <c r="AY497" i="1"/>
  <c r="BA497" i="1" s="1"/>
  <c r="AX497" i="1"/>
  <c r="AW497" i="1"/>
  <c r="AV497" i="1"/>
  <c r="AQ497" i="1"/>
  <c r="AP497" i="1"/>
  <c r="P497" i="1"/>
  <c r="M497" i="1"/>
  <c r="L497" i="1"/>
  <c r="AZ496" i="1"/>
  <c r="AY496" i="1"/>
  <c r="BA496" i="1" s="1"/>
  <c r="AX496" i="1"/>
  <c r="AW496" i="1"/>
  <c r="AV496" i="1"/>
  <c r="AQ496" i="1"/>
  <c r="AP496" i="1"/>
  <c r="P496" i="1"/>
  <c r="M496" i="1"/>
  <c r="L496" i="1"/>
  <c r="AZ495" i="1"/>
  <c r="AY495" i="1"/>
  <c r="BA495" i="1" s="1"/>
  <c r="AX495" i="1"/>
  <c r="AW495" i="1"/>
  <c r="AV495" i="1"/>
  <c r="AQ495" i="1"/>
  <c r="AP495" i="1"/>
  <c r="P495" i="1"/>
  <c r="M495" i="1"/>
  <c r="L495" i="1"/>
  <c r="AZ494" i="1"/>
  <c r="AY494" i="1"/>
  <c r="BA494" i="1" s="1"/>
  <c r="AX494" i="1"/>
  <c r="AW494" i="1"/>
  <c r="AV494" i="1"/>
  <c r="AQ494" i="1"/>
  <c r="AP494" i="1"/>
  <c r="AR494" i="1" s="1"/>
  <c r="P494" i="1"/>
  <c r="M494" i="1"/>
  <c r="L494" i="1"/>
  <c r="AZ493" i="1"/>
  <c r="AY493" i="1"/>
  <c r="BA493" i="1" s="1"/>
  <c r="AX493" i="1"/>
  <c r="AW493" i="1"/>
  <c r="AV493" i="1"/>
  <c r="AQ493" i="1"/>
  <c r="AP493" i="1"/>
  <c r="P493" i="1"/>
  <c r="M493" i="1"/>
  <c r="L493" i="1"/>
  <c r="AZ492" i="1"/>
  <c r="AY492" i="1"/>
  <c r="BA492" i="1" s="1"/>
  <c r="AX492" i="1"/>
  <c r="AW492" i="1"/>
  <c r="AV492" i="1"/>
  <c r="AQ492" i="1"/>
  <c r="AP492" i="1"/>
  <c r="P492" i="1"/>
  <c r="M492" i="1"/>
  <c r="L492" i="1"/>
  <c r="AZ491" i="1"/>
  <c r="AY491" i="1"/>
  <c r="BA491" i="1" s="1"/>
  <c r="AX491" i="1"/>
  <c r="AW491" i="1"/>
  <c r="AV491" i="1"/>
  <c r="AQ491" i="1"/>
  <c r="AP491" i="1"/>
  <c r="P491" i="1"/>
  <c r="M491" i="1"/>
  <c r="L491" i="1"/>
  <c r="AZ490" i="1"/>
  <c r="AY490" i="1"/>
  <c r="BA490" i="1" s="1"/>
  <c r="AX490" i="1"/>
  <c r="AW490" i="1"/>
  <c r="AV490" i="1"/>
  <c r="AQ490" i="1"/>
  <c r="AP490" i="1"/>
  <c r="AR490" i="1" s="1"/>
  <c r="P490" i="1"/>
  <c r="M490" i="1"/>
  <c r="L490" i="1"/>
  <c r="AZ489" i="1"/>
  <c r="AY489" i="1"/>
  <c r="BA489" i="1" s="1"/>
  <c r="AX489" i="1"/>
  <c r="AW489" i="1"/>
  <c r="AV489" i="1"/>
  <c r="AQ489" i="1"/>
  <c r="AP489" i="1"/>
  <c r="P489" i="1"/>
  <c r="M489" i="1"/>
  <c r="L489" i="1"/>
  <c r="AZ488" i="1"/>
  <c r="AY488" i="1"/>
  <c r="BA488" i="1" s="1"/>
  <c r="AX488" i="1"/>
  <c r="AW488" i="1"/>
  <c r="AV488" i="1"/>
  <c r="AQ488" i="1"/>
  <c r="AP488" i="1"/>
  <c r="P488" i="1"/>
  <c r="M488" i="1"/>
  <c r="L488" i="1"/>
  <c r="AZ487" i="1"/>
  <c r="AY487" i="1"/>
  <c r="BA487" i="1" s="1"/>
  <c r="AX487" i="1"/>
  <c r="AW487" i="1"/>
  <c r="AV487" i="1"/>
  <c r="AQ487" i="1"/>
  <c r="AP487" i="1"/>
  <c r="AR487" i="1" s="1"/>
  <c r="P487" i="1"/>
  <c r="M487" i="1"/>
  <c r="L487" i="1"/>
  <c r="AZ486" i="1"/>
  <c r="AY486" i="1"/>
  <c r="BA486" i="1" s="1"/>
  <c r="AX486" i="1"/>
  <c r="AW486" i="1"/>
  <c r="AV486" i="1"/>
  <c r="AQ486" i="1"/>
  <c r="AP486" i="1"/>
  <c r="AR486" i="1" s="1"/>
  <c r="P486" i="1"/>
  <c r="M486" i="1"/>
  <c r="L486" i="1"/>
  <c r="AZ485" i="1"/>
  <c r="AY485" i="1"/>
  <c r="BA485" i="1" s="1"/>
  <c r="AX485" i="1"/>
  <c r="AW485" i="1"/>
  <c r="AV485" i="1"/>
  <c r="AQ485" i="1"/>
  <c r="AP485" i="1"/>
  <c r="AR485" i="1" s="1"/>
  <c r="P485" i="1"/>
  <c r="M485" i="1"/>
  <c r="L485" i="1"/>
  <c r="AZ484" i="1"/>
  <c r="AY484" i="1"/>
  <c r="BA484" i="1" s="1"/>
  <c r="AX484" i="1"/>
  <c r="AW484" i="1"/>
  <c r="AV484" i="1"/>
  <c r="AQ484" i="1"/>
  <c r="AP484" i="1"/>
  <c r="AR484" i="1" s="1"/>
  <c r="P484" i="1"/>
  <c r="M484" i="1"/>
  <c r="L484" i="1"/>
  <c r="AZ483" i="1"/>
  <c r="AY483" i="1"/>
  <c r="BA483" i="1" s="1"/>
  <c r="AX483" i="1"/>
  <c r="AW483" i="1"/>
  <c r="AV483" i="1"/>
  <c r="AQ483" i="1"/>
  <c r="AP483" i="1"/>
  <c r="AR483" i="1" s="1"/>
  <c r="P483" i="1"/>
  <c r="M483" i="1"/>
  <c r="L483" i="1"/>
  <c r="AZ482" i="1"/>
  <c r="AY482" i="1"/>
  <c r="BA482" i="1" s="1"/>
  <c r="AX482" i="1"/>
  <c r="AW482" i="1"/>
  <c r="AV482" i="1"/>
  <c r="AQ482" i="1"/>
  <c r="AP482" i="1"/>
  <c r="AR482" i="1" s="1"/>
  <c r="P482" i="1"/>
  <c r="M482" i="1"/>
  <c r="L482" i="1"/>
  <c r="AZ481" i="1"/>
  <c r="AY481" i="1"/>
  <c r="BA481" i="1" s="1"/>
  <c r="AX481" i="1"/>
  <c r="AW481" i="1"/>
  <c r="AV481" i="1"/>
  <c r="AQ481" i="1"/>
  <c r="AP481" i="1"/>
  <c r="AR481" i="1" s="1"/>
  <c r="P481" i="1"/>
  <c r="M481" i="1"/>
  <c r="L481" i="1"/>
  <c r="AZ480" i="1"/>
  <c r="AY480" i="1"/>
  <c r="BA480" i="1" s="1"/>
  <c r="AX480" i="1"/>
  <c r="AW480" i="1"/>
  <c r="AV480" i="1"/>
  <c r="AQ480" i="1"/>
  <c r="AP480" i="1"/>
  <c r="AR480" i="1" s="1"/>
  <c r="P480" i="1"/>
  <c r="M480" i="1"/>
  <c r="L480" i="1"/>
  <c r="AZ479" i="1"/>
  <c r="AY479" i="1"/>
  <c r="BA479" i="1" s="1"/>
  <c r="AX479" i="1"/>
  <c r="AW479" i="1"/>
  <c r="AV479" i="1"/>
  <c r="AQ479" i="1"/>
  <c r="AP479" i="1"/>
  <c r="AR479" i="1" s="1"/>
  <c r="P479" i="1"/>
  <c r="M479" i="1"/>
  <c r="L479" i="1"/>
  <c r="AZ478" i="1"/>
  <c r="AY478" i="1"/>
  <c r="BA478" i="1" s="1"/>
  <c r="AX478" i="1"/>
  <c r="AW478" i="1"/>
  <c r="AV478" i="1"/>
  <c r="AQ478" i="1"/>
  <c r="AP478" i="1"/>
  <c r="AR478" i="1" s="1"/>
  <c r="P478" i="1"/>
  <c r="M478" i="1"/>
  <c r="L478" i="1"/>
  <c r="AZ477" i="1"/>
  <c r="AY477" i="1"/>
  <c r="BA477" i="1" s="1"/>
  <c r="AX477" i="1"/>
  <c r="AW477" i="1"/>
  <c r="AV477" i="1"/>
  <c r="AQ477" i="1"/>
  <c r="AP477" i="1"/>
  <c r="AR477" i="1" s="1"/>
  <c r="P477" i="1"/>
  <c r="M477" i="1"/>
  <c r="L477" i="1"/>
  <c r="AZ476" i="1"/>
  <c r="AY476" i="1"/>
  <c r="BA476" i="1" s="1"/>
  <c r="AX476" i="1"/>
  <c r="AW476" i="1"/>
  <c r="AV476" i="1"/>
  <c r="AQ476" i="1"/>
  <c r="AP476" i="1"/>
  <c r="AR476" i="1" s="1"/>
  <c r="P476" i="1"/>
  <c r="M476" i="1"/>
  <c r="L476" i="1"/>
  <c r="AZ475" i="1"/>
  <c r="AY475" i="1"/>
  <c r="BA475" i="1" s="1"/>
  <c r="AX475" i="1"/>
  <c r="AW475" i="1"/>
  <c r="AV475" i="1"/>
  <c r="AQ475" i="1"/>
  <c r="AP475" i="1"/>
  <c r="AR475" i="1" s="1"/>
  <c r="P475" i="1"/>
  <c r="AZ474" i="1"/>
  <c r="AY474" i="1"/>
  <c r="BA474" i="1" s="1"/>
  <c r="AX474" i="1"/>
  <c r="AW474" i="1"/>
  <c r="AV474" i="1"/>
  <c r="AQ474" i="1"/>
  <c r="AP474" i="1"/>
  <c r="AR474" i="1" s="1"/>
  <c r="P474" i="1"/>
  <c r="M474" i="1"/>
  <c r="L474" i="1"/>
  <c r="AZ473" i="1"/>
  <c r="AY473" i="1"/>
  <c r="BA473" i="1" s="1"/>
  <c r="AX473" i="1"/>
  <c r="AW473" i="1"/>
  <c r="AV473" i="1"/>
  <c r="AQ473" i="1"/>
  <c r="AP473" i="1"/>
  <c r="AR473" i="1" s="1"/>
  <c r="P473" i="1"/>
  <c r="M473" i="1"/>
  <c r="L473" i="1"/>
  <c r="AZ472" i="1"/>
  <c r="AY472" i="1"/>
  <c r="BA472" i="1" s="1"/>
  <c r="AX472" i="1"/>
  <c r="AW472" i="1"/>
  <c r="AV472" i="1"/>
  <c r="AQ472" i="1"/>
  <c r="AP472" i="1"/>
  <c r="AR472" i="1" s="1"/>
  <c r="P472" i="1"/>
  <c r="M472" i="1"/>
  <c r="L472" i="1"/>
  <c r="AZ471" i="1"/>
  <c r="AY471" i="1"/>
  <c r="BA471" i="1" s="1"/>
  <c r="AX471" i="1"/>
  <c r="AW471" i="1"/>
  <c r="AV471" i="1"/>
  <c r="AQ471" i="1"/>
  <c r="AP471" i="1"/>
  <c r="AR471" i="1" s="1"/>
  <c r="P471" i="1"/>
  <c r="M471" i="1"/>
  <c r="L471" i="1"/>
  <c r="AZ470" i="1"/>
  <c r="AY470" i="1"/>
  <c r="BA470" i="1" s="1"/>
  <c r="AX470" i="1"/>
  <c r="AW470" i="1"/>
  <c r="AV470" i="1"/>
  <c r="AQ470" i="1"/>
  <c r="AP470" i="1"/>
  <c r="AR470" i="1" s="1"/>
  <c r="P470" i="1"/>
  <c r="M470" i="1"/>
  <c r="L470" i="1"/>
  <c r="AZ469" i="1"/>
  <c r="AY469" i="1"/>
  <c r="BA469" i="1" s="1"/>
  <c r="AX469" i="1"/>
  <c r="AW469" i="1"/>
  <c r="AV469" i="1"/>
  <c r="AQ469" i="1"/>
  <c r="AP469" i="1"/>
  <c r="AR469" i="1" s="1"/>
  <c r="P469" i="1"/>
  <c r="AZ468" i="1"/>
  <c r="AY468" i="1"/>
  <c r="BA468" i="1" s="1"/>
  <c r="AX468" i="1"/>
  <c r="AW468" i="1"/>
  <c r="AV468" i="1"/>
  <c r="AQ468" i="1"/>
  <c r="AP468" i="1"/>
  <c r="AR468" i="1" s="1"/>
  <c r="P468" i="1"/>
  <c r="AZ467" i="1"/>
  <c r="AY467" i="1"/>
  <c r="BA467" i="1" s="1"/>
  <c r="AX467" i="1"/>
  <c r="AW467" i="1"/>
  <c r="AV467" i="1"/>
  <c r="AQ467" i="1"/>
  <c r="AP467" i="1"/>
  <c r="AR467" i="1" s="1"/>
  <c r="P467" i="1"/>
  <c r="M467" i="1"/>
  <c r="L467" i="1"/>
  <c r="AZ466" i="1"/>
  <c r="AY466" i="1"/>
  <c r="BA466" i="1" s="1"/>
  <c r="AX466" i="1"/>
  <c r="AW466" i="1"/>
  <c r="AV466" i="1"/>
  <c r="AQ466" i="1"/>
  <c r="AP466" i="1"/>
  <c r="AR466" i="1" s="1"/>
  <c r="P466" i="1"/>
  <c r="M466" i="1"/>
  <c r="L466" i="1"/>
  <c r="AZ465" i="1"/>
  <c r="AY465" i="1"/>
  <c r="BA465" i="1" s="1"/>
  <c r="AX465" i="1"/>
  <c r="AW465" i="1"/>
  <c r="AV465" i="1"/>
  <c r="AQ465" i="1"/>
  <c r="AP465" i="1"/>
  <c r="AR465" i="1" s="1"/>
  <c r="P465" i="1"/>
  <c r="M465" i="1"/>
  <c r="L465" i="1"/>
  <c r="AZ464" i="1"/>
  <c r="AY464" i="1"/>
  <c r="BA464" i="1" s="1"/>
  <c r="AX464" i="1"/>
  <c r="AW464" i="1"/>
  <c r="AV464" i="1"/>
  <c r="AQ464" i="1"/>
  <c r="AP464" i="1"/>
  <c r="AR464" i="1" s="1"/>
  <c r="P464" i="1"/>
  <c r="M464" i="1"/>
  <c r="L464" i="1"/>
  <c r="AZ463" i="1"/>
  <c r="AY463" i="1"/>
  <c r="BA463" i="1" s="1"/>
  <c r="AX463" i="1"/>
  <c r="AW463" i="1"/>
  <c r="AV463" i="1"/>
  <c r="AQ463" i="1"/>
  <c r="AP463" i="1"/>
  <c r="AR463" i="1" s="1"/>
  <c r="P463" i="1"/>
  <c r="AZ462" i="1"/>
  <c r="AY462" i="1"/>
  <c r="BA462" i="1" s="1"/>
  <c r="AX462" i="1"/>
  <c r="AW462" i="1"/>
  <c r="AV462" i="1"/>
  <c r="AQ462" i="1"/>
  <c r="AP462" i="1"/>
  <c r="AR462" i="1" s="1"/>
  <c r="P462" i="1"/>
  <c r="AZ461" i="1"/>
  <c r="AY461" i="1"/>
  <c r="BA461" i="1" s="1"/>
  <c r="AX461" i="1"/>
  <c r="AW461" i="1"/>
  <c r="AV461" i="1"/>
  <c r="AQ461" i="1"/>
  <c r="AP461" i="1"/>
  <c r="AR461" i="1" s="1"/>
  <c r="P461" i="1"/>
  <c r="M461" i="1"/>
  <c r="L461" i="1"/>
  <c r="AZ460" i="1"/>
  <c r="AY460" i="1"/>
  <c r="BA460" i="1" s="1"/>
  <c r="AX460" i="1"/>
  <c r="AW460" i="1"/>
  <c r="AV460" i="1"/>
  <c r="AQ460" i="1"/>
  <c r="AP460" i="1"/>
  <c r="AR460" i="1" s="1"/>
  <c r="P460" i="1"/>
  <c r="M460" i="1"/>
  <c r="L460" i="1"/>
  <c r="AZ459" i="1"/>
  <c r="AY459" i="1"/>
  <c r="BA459" i="1" s="1"/>
  <c r="AX459" i="1"/>
  <c r="AW459" i="1"/>
  <c r="AV459" i="1"/>
  <c r="AQ459" i="1"/>
  <c r="AP459" i="1"/>
  <c r="AR459" i="1" s="1"/>
  <c r="P459" i="1"/>
  <c r="M459" i="1"/>
  <c r="L459" i="1"/>
  <c r="AZ458" i="1"/>
  <c r="AY458" i="1"/>
  <c r="BA458" i="1" s="1"/>
  <c r="AX458" i="1"/>
  <c r="AW458" i="1"/>
  <c r="AV458" i="1"/>
  <c r="AQ458" i="1"/>
  <c r="AP458" i="1"/>
  <c r="AR458" i="1" s="1"/>
  <c r="P458" i="1"/>
  <c r="M458" i="1"/>
  <c r="L458" i="1"/>
  <c r="AZ457" i="1"/>
  <c r="AY457" i="1"/>
  <c r="BA457" i="1" s="1"/>
  <c r="AX457" i="1"/>
  <c r="AW457" i="1"/>
  <c r="AV457" i="1"/>
  <c r="AQ457" i="1"/>
  <c r="AP457" i="1"/>
  <c r="AR457" i="1" s="1"/>
  <c r="P457" i="1"/>
  <c r="M457" i="1"/>
  <c r="L457" i="1"/>
  <c r="AZ456" i="1"/>
  <c r="AY456" i="1"/>
  <c r="BA456" i="1" s="1"/>
  <c r="AX456" i="1"/>
  <c r="AW456" i="1"/>
  <c r="AV456" i="1"/>
  <c r="AQ456" i="1"/>
  <c r="AP456" i="1"/>
  <c r="AR456" i="1" s="1"/>
  <c r="P456" i="1"/>
  <c r="M456" i="1"/>
  <c r="L456" i="1"/>
  <c r="AZ455" i="1"/>
  <c r="AY455" i="1"/>
  <c r="BA455" i="1" s="1"/>
  <c r="AX455" i="1"/>
  <c r="AW455" i="1"/>
  <c r="AV455" i="1"/>
  <c r="AQ455" i="1"/>
  <c r="AP455" i="1"/>
  <c r="AR455" i="1" s="1"/>
  <c r="P455" i="1"/>
  <c r="M455" i="1"/>
  <c r="L455" i="1"/>
  <c r="AZ454" i="1"/>
  <c r="AY454" i="1"/>
  <c r="BA454" i="1" s="1"/>
  <c r="AX454" i="1"/>
  <c r="AW454" i="1"/>
  <c r="AV454" i="1"/>
  <c r="AQ454" i="1"/>
  <c r="AP454" i="1"/>
  <c r="AR454" i="1" s="1"/>
  <c r="P454" i="1"/>
  <c r="M454" i="1"/>
  <c r="L454" i="1"/>
  <c r="AZ453" i="1"/>
  <c r="AY453" i="1"/>
  <c r="BA453" i="1" s="1"/>
  <c r="AX453" i="1"/>
  <c r="AW453" i="1"/>
  <c r="AV453" i="1"/>
  <c r="AQ453" i="1"/>
  <c r="AP453" i="1"/>
  <c r="AR453" i="1" s="1"/>
  <c r="P453" i="1"/>
  <c r="M453" i="1"/>
  <c r="L453" i="1"/>
  <c r="AZ452" i="1"/>
  <c r="AY452" i="1"/>
  <c r="BA452" i="1" s="1"/>
  <c r="AX452" i="1"/>
  <c r="AW452" i="1"/>
  <c r="AV452" i="1"/>
  <c r="AQ452" i="1"/>
  <c r="AP452" i="1"/>
  <c r="AR452" i="1" s="1"/>
  <c r="P452" i="1"/>
  <c r="M452" i="1"/>
  <c r="L452" i="1"/>
  <c r="AZ451" i="1"/>
  <c r="AY451" i="1"/>
  <c r="BA451" i="1" s="1"/>
  <c r="AX451" i="1"/>
  <c r="AW451" i="1"/>
  <c r="AV451" i="1"/>
  <c r="AQ451" i="1"/>
  <c r="AP451" i="1"/>
  <c r="AR451" i="1" s="1"/>
  <c r="P451" i="1"/>
  <c r="AZ450" i="1"/>
  <c r="AY450" i="1"/>
  <c r="BA450" i="1" s="1"/>
  <c r="AX450" i="1"/>
  <c r="AW450" i="1"/>
  <c r="AV450" i="1"/>
  <c r="AQ450" i="1"/>
  <c r="AP450" i="1"/>
  <c r="AR450" i="1" s="1"/>
  <c r="P450" i="1"/>
  <c r="AZ449" i="1"/>
  <c r="AY449" i="1"/>
  <c r="BA449" i="1" s="1"/>
  <c r="AX449" i="1"/>
  <c r="AW449" i="1"/>
  <c r="AV449" i="1"/>
  <c r="AQ449" i="1"/>
  <c r="AP449" i="1"/>
  <c r="AR449" i="1" s="1"/>
  <c r="P449" i="1"/>
  <c r="M449" i="1"/>
  <c r="L449" i="1"/>
  <c r="AZ448" i="1"/>
  <c r="AY448" i="1"/>
  <c r="BA448" i="1" s="1"/>
  <c r="AX448" i="1"/>
  <c r="AW448" i="1"/>
  <c r="AV448" i="1"/>
  <c r="AQ448" i="1"/>
  <c r="AP448" i="1"/>
  <c r="AR448" i="1" s="1"/>
  <c r="P448" i="1"/>
  <c r="M448" i="1"/>
  <c r="L448" i="1"/>
  <c r="AZ447" i="1"/>
  <c r="AY447" i="1"/>
  <c r="BA447" i="1" s="1"/>
  <c r="AX447" i="1"/>
  <c r="AW447" i="1"/>
  <c r="AV447" i="1"/>
  <c r="AQ447" i="1"/>
  <c r="AP447" i="1"/>
  <c r="AR447" i="1" s="1"/>
  <c r="P447" i="1"/>
  <c r="M447" i="1"/>
  <c r="L447" i="1"/>
  <c r="AZ446" i="1"/>
  <c r="AY446" i="1"/>
  <c r="BA446" i="1" s="1"/>
  <c r="AX446" i="1"/>
  <c r="AW446" i="1"/>
  <c r="AV446" i="1"/>
  <c r="AQ446" i="1"/>
  <c r="AP446" i="1"/>
  <c r="AR446" i="1" s="1"/>
  <c r="P446" i="1"/>
  <c r="M446" i="1"/>
  <c r="L446" i="1"/>
  <c r="AZ445" i="1"/>
  <c r="AY445" i="1"/>
  <c r="BA445" i="1" s="1"/>
  <c r="AX445" i="1"/>
  <c r="AW445" i="1"/>
  <c r="AV445" i="1"/>
  <c r="AQ445" i="1"/>
  <c r="AP445" i="1"/>
  <c r="AR445" i="1" s="1"/>
  <c r="P445" i="1"/>
  <c r="M445" i="1"/>
  <c r="L445" i="1"/>
  <c r="AZ444" i="1"/>
  <c r="AY444" i="1"/>
  <c r="BA444" i="1" s="1"/>
  <c r="AX444" i="1"/>
  <c r="AW444" i="1"/>
  <c r="AV444" i="1"/>
  <c r="AQ444" i="1"/>
  <c r="AP444" i="1"/>
  <c r="AR444" i="1" s="1"/>
  <c r="P444" i="1"/>
  <c r="M444" i="1"/>
  <c r="L444" i="1"/>
  <c r="AZ443" i="1"/>
  <c r="AY443" i="1"/>
  <c r="BA443" i="1" s="1"/>
  <c r="AX443" i="1"/>
  <c r="AW443" i="1"/>
  <c r="AV443" i="1"/>
  <c r="AQ443" i="1"/>
  <c r="AP443" i="1"/>
  <c r="AR443" i="1" s="1"/>
  <c r="P443" i="1"/>
  <c r="AZ442" i="1"/>
  <c r="AY442" i="1"/>
  <c r="BA442" i="1" s="1"/>
  <c r="AX442" i="1"/>
  <c r="AW442" i="1"/>
  <c r="AV442" i="1"/>
  <c r="AQ442" i="1"/>
  <c r="AP442" i="1"/>
  <c r="AR442" i="1" s="1"/>
  <c r="P442" i="1"/>
  <c r="AZ441" i="1"/>
  <c r="AY441" i="1"/>
  <c r="BA441" i="1" s="1"/>
  <c r="AX441" i="1"/>
  <c r="AW441" i="1"/>
  <c r="AV441" i="1"/>
  <c r="AQ441" i="1"/>
  <c r="AP441" i="1"/>
  <c r="AR441" i="1" s="1"/>
  <c r="P441" i="1"/>
  <c r="M441" i="1"/>
  <c r="L441" i="1"/>
  <c r="AZ440" i="1"/>
  <c r="AY440" i="1"/>
  <c r="BA440" i="1" s="1"/>
  <c r="AX440" i="1"/>
  <c r="AW440" i="1"/>
  <c r="AV440" i="1"/>
  <c r="AQ440" i="1"/>
  <c r="AP440" i="1"/>
  <c r="AR440" i="1" s="1"/>
  <c r="P440" i="1"/>
  <c r="M440" i="1"/>
  <c r="L440" i="1"/>
  <c r="AZ439" i="1"/>
  <c r="AY439" i="1"/>
  <c r="BA439" i="1" s="1"/>
  <c r="AX439" i="1"/>
  <c r="AW439" i="1"/>
  <c r="AV439" i="1"/>
  <c r="AQ439" i="1"/>
  <c r="AP439" i="1"/>
  <c r="AR439" i="1" s="1"/>
  <c r="P439" i="1"/>
  <c r="M439" i="1"/>
  <c r="L439" i="1"/>
  <c r="AZ438" i="1"/>
  <c r="AY438" i="1"/>
  <c r="BA438" i="1" s="1"/>
  <c r="AX438" i="1"/>
  <c r="AW438" i="1"/>
  <c r="AV438" i="1"/>
  <c r="AQ438" i="1"/>
  <c r="AP438" i="1"/>
  <c r="AR438" i="1" s="1"/>
  <c r="P438" i="1"/>
  <c r="M438" i="1"/>
  <c r="L438" i="1"/>
  <c r="AZ437" i="1"/>
  <c r="AY437" i="1"/>
  <c r="BA437" i="1" s="1"/>
  <c r="AX437" i="1"/>
  <c r="AW437" i="1"/>
  <c r="AV437" i="1"/>
  <c r="AQ437" i="1"/>
  <c r="AP437" i="1"/>
  <c r="AR437" i="1" s="1"/>
  <c r="P437" i="1"/>
  <c r="M437" i="1"/>
  <c r="L437" i="1"/>
  <c r="AZ436" i="1"/>
  <c r="AY436" i="1"/>
  <c r="BA436" i="1" s="1"/>
  <c r="AX436" i="1"/>
  <c r="AW436" i="1"/>
  <c r="AV436" i="1"/>
  <c r="AQ436" i="1"/>
  <c r="AP436" i="1"/>
  <c r="AR436" i="1" s="1"/>
  <c r="P436" i="1"/>
  <c r="M436" i="1"/>
  <c r="L436" i="1"/>
  <c r="AZ435" i="1"/>
  <c r="AY435" i="1"/>
  <c r="BA435" i="1" s="1"/>
  <c r="AX435" i="1"/>
  <c r="AW435" i="1"/>
  <c r="AV435" i="1"/>
  <c r="AQ435" i="1"/>
  <c r="AP435" i="1"/>
  <c r="AR435" i="1" s="1"/>
  <c r="P435" i="1"/>
  <c r="M435" i="1"/>
  <c r="L435" i="1"/>
  <c r="BA434" i="1"/>
  <c r="AZ434" i="1"/>
  <c r="AY434" i="1"/>
  <c r="AX434" i="1"/>
  <c r="AW434" i="1"/>
  <c r="AV434" i="1"/>
  <c r="AQ434" i="1"/>
  <c r="AP434" i="1"/>
  <c r="AR434" i="1" s="1"/>
  <c r="P434" i="1"/>
  <c r="M434" i="1"/>
  <c r="L434" i="1"/>
  <c r="AZ433" i="1"/>
  <c r="AY433" i="1"/>
  <c r="BA433" i="1" s="1"/>
  <c r="AX433" i="1"/>
  <c r="AW433" i="1"/>
  <c r="AV433" i="1"/>
  <c r="AQ433" i="1"/>
  <c r="AP433" i="1"/>
  <c r="AR433" i="1" s="1"/>
  <c r="P433" i="1"/>
  <c r="M433" i="1"/>
  <c r="L433" i="1"/>
  <c r="AZ432" i="1"/>
  <c r="AY432" i="1"/>
  <c r="BA432" i="1" s="1"/>
  <c r="AX432" i="1"/>
  <c r="AW432" i="1"/>
  <c r="AV432" i="1"/>
  <c r="AQ432" i="1"/>
  <c r="AP432" i="1"/>
  <c r="AR432" i="1" s="1"/>
  <c r="P432" i="1"/>
  <c r="AZ431" i="1"/>
  <c r="AY431" i="1"/>
  <c r="BA431" i="1" s="1"/>
  <c r="AX431" i="1"/>
  <c r="AW431" i="1"/>
  <c r="AV431" i="1"/>
  <c r="AQ431" i="1"/>
  <c r="AP431" i="1"/>
  <c r="AR431" i="1" s="1"/>
  <c r="P431" i="1"/>
  <c r="M431" i="1"/>
  <c r="L431" i="1"/>
  <c r="AZ430" i="1"/>
  <c r="AY430" i="1"/>
  <c r="BA430" i="1" s="1"/>
  <c r="AX430" i="1"/>
  <c r="AW430" i="1"/>
  <c r="AV430" i="1"/>
  <c r="AQ430" i="1"/>
  <c r="AP430" i="1"/>
  <c r="AR430" i="1" s="1"/>
  <c r="P430" i="1"/>
  <c r="M430" i="1"/>
  <c r="L430" i="1"/>
  <c r="AZ429" i="1"/>
  <c r="AY429" i="1"/>
  <c r="BA429" i="1" s="1"/>
  <c r="AX429" i="1"/>
  <c r="AW429" i="1"/>
  <c r="AV429" i="1"/>
  <c r="AQ429" i="1"/>
  <c r="AP429" i="1"/>
  <c r="P429" i="1"/>
  <c r="M429" i="1"/>
  <c r="L429" i="1"/>
  <c r="AZ428" i="1"/>
  <c r="AY428" i="1"/>
  <c r="BA428" i="1" s="1"/>
  <c r="AX428" i="1"/>
  <c r="AW428" i="1"/>
  <c r="AV428" i="1"/>
  <c r="AQ428" i="1"/>
  <c r="AP428" i="1"/>
  <c r="AR428" i="1" s="1"/>
  <c r="P428" i="1"/>
  <c r="M428" i="1"/>
  <c r="L428" i="1"/>
  <c r="AZ427" i="1"/>
  <c r="AY427" i="1"/>
  <c r="BA427" i="1" s="1"/>
  <c r="AX427" i="1"/>
  <c r="AW427" i="1"/>
  <c r="AV427" i="1"/>
  <c r="AQ427" i="1"/>
  <c r="AP427" i="1"/>
  <c r="AR427" i="1" s="1"/>
  <c r="P427" i="1"/>
  <c r="M427" i="1"/>
  <c r="L427" i="1"/>
  <c r="AZ426" i="1"/>
  <c r="AY426" i="1"/>
  <c r="BA426" i="1" s="1"/>
  <c r="AX426" i="1"/>
  <c r="AW426" i="1"/>
  <c r="AV426" i="1"/>
  <c r="AQ426" i="1"/>
  <c r="AP426" i="1"/>
  <c r="AR426" i="1" s="1"/>
  <c r="P426" i="1"/>
  <c r="M426" i="1"/>
  <c r="L426" i="1"/>
  <c r="AZ425" i="1"/>
  <c r="AY425" i="1"/>
  <c r="BA425" i="1" s="1"/>
  <c r="AX425" i="1"/>
  <c r="AW425" i="1"/>
  <c r="AV425" i="1"/>
  <c r="AQ425" i="1"/>
  <c r="AP425" i="1"/>
  <c r="AR425" i="1" s="1"/>
  <c r="P425" i="1"/>
  <c r="M425" i="1"/>
  <c r="L425" i="1"/>
  <c r="AZ424" i="1"/>
  <c r="AY424" i="1"/>
  <c r="BA424" i="1" s="1"/>
  <c r="AX424" i="1"/>
  <c r="AW424" i="1"/>
  <c r="AV424" i="1"/>
  <c r="AQ424" i="1"/>
  <c r="AP424" i="1"/>
  <c r="AR424" i="1" s="1"/>
  <c r="P424" i="1"/>
  <c r="M424" i="1"/>
  <c r="L424" i="1"/>
  <c r="AZ423" i="1"/>
  <c r="AY423" i="1"/>
  <c r="BA423" i="1" s="1"/>
  <c r="AX423" i="1"/>
  <c r="AW423" i="1"/>
  <c r="AV423" i="1"/>
  <c r="AQ423" i="1"/>
  <c r="AP423" i="1"/>
  <c r="AR423" i="1" s="1"/>
  <c r="P423" i="1"/>
  <c r="M423" i="1"/>
  <c r="L423" i="1"/>
  <c r="AZ422" i="1"/>
  <c r="AY422" i="1"/>
  <c r="BA422" i="1" s="1"/>
  <c r="AX422" i="1"/>
  <c r="AW422" i="1"/>
  <c r="AV422" i="1"/>
  <c r="AQ422" i="1"/>
  <c r="AP422" i="1"/>
  <c r="AR422" i="1" s="1"/>
  <c r="P422" i="1"/>
  <c r="AZ421" i="1"/>
  <c r="AY421" i="1"/>
  <c r="BA421" i="1" s="1"/>
  <c r="AX421" i="1"/>
  <c r="AW421" i="1"/>
  <c r="AV421" i="1"/>
  <c r="AQ421" i="1"/>
  <c r="AP421" i="1"/>
  <c r="AR421" i="1" s="1"/>
  <c r="P421" i="1"/>
  <c r="AZ420" i="1"/>
  <c r="AY420" i="1"/>
  <c r="BA420" i="1" s="1"/>
  <c r="AX420" i="1"/>
  <c r="AW420" i="1"/>
  <c r="AV420" i="1"/>
  <c r="AQ420" i="1"/>
  <c r="AP420" i="1"/>
  <c r="AR420" i="1" s="1"/>
  <c r="P420" i="1"/>
  <c r="M420" i="1"/>
  <c r="L420" i="1"/>
  <c r="AZ419" i="1"/>
  <c r="AY419" i="1"/>
  <c r="BA419" i="1" s="1"/>
  <c r="AX419" i="1"/>
  <c r="AW419" i="1"/>
  <c r="AV419" i="1"/>
  <c r="AQ419" i="1"/>
  <c r="AP419" i="1"/>
  <c r="AR419" i="1" s="1"/>
  <c r="P419" i="1"/>
  <c r="M419" i="1"/>
  <c r="L419" i="1"/>
  <c r="AZ418" i="1"/>
  <c r="AY418" i="1"/>
  <c r="BA418" i="1" s="1"/>
  <c r="AX418" i="1"/>
  <c r="AW418" i="1"/>
  <c r="AV418" i="1"/>
  <c r="AQ418" i="1"/>
  <c r="AP418" i="1"/>
  <c r="AR418" i="1" s="1"/>
  <c r="P418" i="1"/>
  <c r="M418" i="1"/>
  <c r="L418" i="1"/>
  <c r="AZ417" i="1"/>
  <c r="AY417" i="1"/>
  <c r="BA417" i="1" s="1"/>
  <c r="AX417" i="1"/>
  <c r="AW417" i="1"/>
  <c r="AV417" i="1"/>
  <c r="AQ417" i="1"/>
  <c r="AP417" i="1"/>
  <c r="AR417" i="1" s="1"/>
  <c r="P417" i="1"/>
  <c r="M417" i="1"/>
  <c r="L417" i="1"/>
  <c r="AZ416" i="1"/>
  <c r="AY416" i="1"/>
  <c r="BA416" i="1" s="1"/>
  <c r="AX416" i="1"/>
  <c r="AW416" i="1"/>
  <c r="AV416" i="1"/>
  <c r="AQ416" i="1"/>
  <c r="AP416" i="1"/>
  <c r="AR416" i="1" s="1"/>
  <c r="P416" i="1"/>
  <c r="M416" i="1"/>
  <c r="L416" i="1"/>
  <c r="AZ415" i="1"/>
  <c r="AY415" i="1"/>
  <c r="BA415" i="1" s="1"/>
  <c r="AX415" i="1"/>
  <c r="AW415" i="1"/>
  <c r="AV415" i="1"/>
  <c r="AQ415" i="1"/>
  <c r="AP415" i="1"/>
  <c r="AR415" i="1" s="1"/>
  <c r="P415" i="1"/>
  <c r="M415" i="1"/>
  <c r="L415" i="1"/>
  <c r="AZ414" i="1"/>
  <c r="AY414" i="1"/>
  <c r="BA414" i="1" s="1"/>
  <c r="AX414" i="1"/>
  <c r="AW414" i="1"/>
  <c r="AV414" i="1"/>
  <c r="AQ414" i="1"/>
  <c r="AP414" i="1"/>
  <c r="AR414" i="1" s="1"/>
  <c r="P414" i="1"/>
  <c r="M414" i="1"/>
  <c r="L414" i="1"/>
  <c r="AZ413" i="1"/>
  <c r="AY413" i="1"/>
  <c r="BA413" i="1" s="1"/>
  <c r="AX413" i="1"/>
  <c r="AW413" i="1"/>
  <c r="AV413" i="1"/>
  <c r="AQ413" i="1"/>
  <c r="AP413" i="1"/>
  <c r="AR413" i="1" s="1"/>
  <c r="P413" i="1"/>
  <c r="M413" i="1"/>
  <c r="L413" i="1"/>
  <c r="AZ412" i="1"/>
  <c r="AY412" i="1"/>
  <c r="BA412" i="1" s="1"/>
  <c r="AX412" i="1"/>
  <c r="AW412" i="1"/>
  <c r="AV412" i="1"/>
  <c r="AQ412" i="1"/>
  <c r="AP412" i="1"/>
  <c r="AR412" i="1" s="1"/>
  <c r="P412" i="1"/>
  <c r="M412" i="1"/>
  <c r="L412" i="1"/>
  <c r="AZ411" i="1"/>
  <c r="AY411" i="1"/>
  <c r="BA411" i="1" s="1"/>
  <c r="AX411" i="1"/>
  <c r="AW411" i="1"/>
  <c r="AV411" i="1"/>
  <c r="AQ411" i="1"/>
  <c r="AP411" i="1"/>
  <c r="AR411" i="1" s="1"/>
  <c r="P411" i="1"/>
  <c r="M411" i="1"/>
  <c r="L411" i="1"/>
  <c r="AZ410" i="1"/>
  <c r="AY410" i="1"/>
  <c r="BA410" i="1" s="1"/>
  <c r="AX410" i="1"/>
  <c r="AW410" i="1"/>
  <c r="AV410" i="1"/>
  <c r="AQ410" i="1"/>
  <c r="AP410" i="1"/>
  <c r="AR410" i="1" s="1"/>
  <c r="P410" i="1"/>
  <c r="AZ409" i="1"/>
  <c r="AY409" i="1"/>
  <c r="BA409" i="1" s="1"/>
  <c r="AX409" i="1"/>
  <c r="AW409" i="1"/>
  <c r="AV409" i="1"/>
  <c r="AQ409" i="1"/>
  <c r="AP409" i="1"/>
  <c r="AR409" i="1" s="1"/>
  <c r="P409" i="1"/>
  <c r="M409" i="1"/>
  <c r="L409" i="1"/>
  <c r="AZ408" i="1"/>
  <c r="AY408" i="1"/>
  <c r="BA408" i="1" s="1"/>
  <c r="AX408" i="1"/>
  <c r="AW408" i="1"/>
  <c r="AV408" i="1"/>
  <c r="AQ408" i="1"/>
  <c r="AP408" i="1"/>
  <c r="AR408" i="1" s="1"/>
  <c r="P408" i="1"/>
  <c r="M408" i="1"/>
  <c r="L408" i="1"/>
  <c r="AZ407" i="1"/>
  <c r="AY407" i="1"/>
  <c r="BA407" i="1" s="1"/>
  <c r="AX407" i="1"/>
  <c r="AW407" i="1"/>
  <c r="AV407" i="1"/>
  <c r="AQ407" i="1"/>
  <c r="AP407" i="1"/>
  <c r="AR407" i="1" s="1"/>
  <c r="P407" i="1"/>
  <c r="M407" i="1"/>
  <c r="L407" i="1"/>
  <c r="AZ406" i="1"/>
  <c r="AY406" i="1"/>
  <c r="BA406" i="1" s="1"/>
  <c r="AX406" i="1"/>
  <c r="AW406" i="1"/>
  <c r="AV406" i="1"/>
  <c r="AQ406" i="1"/>
  <c r="AP406" i="1"/>
  <c r="AR406" i="1" s="1"/>
  <c r="P406" i="1"/>
  <c r="M406" i="1"/>
  <c r="L406" i="1"/>
  <c r="AZ405" i="1"/>
  <c r="AY405" i="1"/>
  <c r="BA405" i="1" s="1"/>
  <c r="AX405" i="1"/>
  <c r="AW405" i="1"/>
  <c r="AV405" i="1"/>
  <c r="AQ405" i="1"/>
  <c r="AP405" i="1"/>
  <c r="AR405" i="1" s="1"/>
  <c r="P405" i="1"/>
  <c r="M405" i="1"/>
  <c r="L405" i="1"/>
  <c r="AZ404" i="1"/>
  <c r="AY404" i="1"/>
  <c r="BA404" i="1" s="1"/>
  <c r="AX404" i="1"/>
  <c r="AW404" i="1"/>
  <c r="AV404" i="1"/>
  <c r="AQ404" i="1"/>
  <c r="AP404" i="1"/>
  <c r="AR404" i="1" s="1"/>
  <c r="P404" i="1"/>
  <c r="M404" i="1"/>
  <c r="L404" i="1"/>
  <c r="AZ403" i="1"/>
  <c r="AY403" i="1"/>
  <c r="BA403" i="1" s="1"/>
  <c r="AX403" i="1"/>
  <c r="AW403" i="1"/>
  <c r="AV403" i="1"/>
  <c r="AQ403" i="1"/>
  <c r="AP403" i="1"/>
  <c r="AR403" i="1" s="1"/>
  <c r="P403" i="1"/>
  <c r="M403" i="1"/>
  <c r="L403" i="1"/>
  <c r="AZ402" i="1"/>
  <c r="AY402" i="1"/>
  <c r="BA402" i="1" s="1"/>
  <c r="AX402" i="1"/>
  <c r="AW402" i="1"/>
  <c r="AV402" i="1"/>
  <c r="AQ402" i="1"/>
  <c r="AP402" i="1"/>
  <c r="AR402" i="1" s="1"/>
  <c r="P402" i="1"/>
  <c r="M402" i="1"/>
  <c r="L402" i="1"/>
  <c r="AZ401" i="1"/>
  <c r="AY401" i="1"/>
  <c r="BA401" i="1" s="1"/>
  <c r="AX401" i="1"/>
  <c r="AW401" i="1"/>
  <c r="AV401" i="1"/>
  <c r="AQ401" i="1"/>
  <c r="AP401" i="1"/>
  <c r="AR401" i="1" s="1"/>
  <c r="P401" i="1"/>
  <c r="M401" i="1"/>
  <c r="L401" i="1"/>
  <c r="AZ400" i="1"/>
  <c r="AY400" i="1"/>
  <c r="BA400" i="1" s="1"/>
  <c r="AX400" i="1"/>
  <c r="AW400" i="1"/>
  <c r="AV400" i="1"/>
  <c r="AQ400" i="1"/>
  <c r="AP400" i="1"/>
  <c r="AR400" i="1" s="1"/>
  <c r="P400" i="1"/>
  <c r="AZ399" i="1"/>
  <c r="AY399" i="1"/>
  <c r="BA399" i="1" s="1"/>
  <c r="AX399" i="1"/>
  <c r="AW399" i="1"/>
  <c r="AV399" i="1"/>
  <c r="AQ399" i="1"/>
  <c r="AP399" i="1"/>
  <c r="AR399" i="1" s="1"/>
  <c r="P399" i="1"/>
  <c r="M399" i="1"/>
  <c r="L399" i="1"/>
  <c r="AZ398" i="1"/>
  <c r="AY398" i="1"/>
  <c r="BA398" i="1" s="1"/>
  <c r="AX398" i="1"/>
  <c r="AW398" i="1"/>
  <c r="AV398" i="1"/>
  <c r="AQ398" i="1"/>
  <c r="AP398" i="1"/>
  <c r="AR398" i="1" s="1"/>
  <c r="P398" i="1"/>
  <c r="M398" i="1"/>
  <c r="L398" i="1"/>
  <c r="AZ397" i="1"/>
  <c r="AY397" i="1"/>
  <c r="BA397" i="1" s="1"/>
  <c r="AX397" i="1"/>
  <c r="AW397" i="1"/>
  <c r="AV397" i="1"/>
  <c r="AQ397" i="1"/>
  <c r="AP397" i="1"/>
  <c r="AR397" i="1" s="1"/>
  <c r="P397" i="1"/>
  <c r="M397" i="1"/>
  <c r="L397" i="1"/>
  <c r="AZ396" i="1"/>
  <c r="AY396" i="1"/>
  <c r="BA396" i="1" s="1"/>
  <c r="AX396" i="1"/>
  <c r="AW396" i="1"/>
  <c r="AV396" i="1"/>
  <c r="AQ396" i="1"/>
  <c r="AP396" i="1"/>
  <c r="AR396" i="1" s="1"/>
  <c r="P396" i="1"/>
  <c r="M396" i="1"/>
  <c r="L396" i="1"/>
  <c r="AZ395" i="1"/>
  <c r="AY395" i="1"/>
  <c r="BA395" i="1" s="1"/>
  <c r="AX395" i="1"/>
  <c r="AW395" i="1"/>
  <c r="AV395" i="1"/>
  <c r="AQ395" i="1"/>
  <c r="AP395" i="1"/>
  <c r="AR395" i="1" s="1"/>
  <c r="P395" i="1"/>
  <c r="M395" i="1"/>
  <c r="L395" i="1"/>
  <c r="AZ394" i="1"/>
  <c r="AY394" i="1"/>
  <c r="BA394" i="1" s="1"/>
  <c r="AX394" i="1"/>
  <c r="AW394" i="1"/>
  <c r="AV394" i="1"/>
  <c r="AQ394" i="1"/>
  <c r="AP394" i="1"/>
  <c r="AR394" i="1" s="1"/>
  <c r="P394" i="1"/>
  <c r="M394" i="1"/>
  <c r="L394" i="1"/>
  <c r="AZ393" i="1"/>
  <c r="AY393" i="1"/>
  <c r="BA393" i="1" s="1"/>
  <c r="AX393" i="1"/>
  <c r="AW393" i="1"/>
  <c r="AV393" i="1"/>
  <c r="AQ393" i="1"/>
  <c r="AP393" i="1"/>
  <c r="P393" i="1"/>
  <c r="M393" i="1"/>
  <c r="L393" i="1"/>
  <c r="AZ392" i="1"/>
  <c r="AY392" i="1"/>
  <c r="BA392" i="1" s="1"/>
  <c r="AX392" i="1"/>
  <c r="AW392" i="1"/>
  <c r="AV392" i="1"/>
  <c r="AQ392" i="1"/>
  <c r="AP392" i="1"/>
  <c r="AR392" i="1" s="1"/>
  <c r="P392" i="1"/>
  <c r="M392" i="1"/>
  <c r="L392" i="1"/>
  <c r="AZ391" i="1"/>
  <c r="AY391" i="1"/>
  <c r="BA391" i="1" s="1"/>
  <c r="AX391" i="1"/>
  <c r="AW391" i="1"/>
  <c r="AV391" i="1"/>
  <c r="AQ391" i="1"/>
  <c r="AP391" i="1"/>
  <c r="AR391" i="1" s="1"/>
  <c r="P391" i="1"/>
  <c r="AZ390" i="1"/>
  <c r="AY390" i="1"/>
  <c r="BA390" i="1" s="1"/>
  <c r="AX390" i="1"/>
  <c r="AW390" i="1"/>
  <c r="AV390" i="1"/>
  <c r="AQ390" i="1"/>
  <c r="AP390" i="1"/>
  <c r="AR390" i="1" s="1"/>
  <c r="P390" i="1"/>
  <c r="M390" i="1"/>
  <c r="L390" i="1"/>
  <c r="AZ389" i="1"/>
  <c r="AY389" i="1"/>
  <c r="BA389" i="1" s="1"/>
  <c r="AX389" i="1"/>
  <c r="AW389" i="1"/>
  <c r="AV389" i="1"/>
  <c r="AQ389" i="1"/>
  <c r="AP389" i="1"/>
  <c r="AR389" i="1" s="1"/>
  <c r="P389" i="1"/>
  <c r="AZ388" i="1"/>
  <c r="AY388" i="1"/>
  <c r="BA388" i="1" s="1"/>
  <c r="AX388" i="1"/>
  <c r="AW388" i="1"/>
  <c r="AV388" i="1"/>
  <c r="AQ388" i="1"/>
  <c r="AP388" i="1"/>
  <c r="AR388" i="1" s="1"/>
  <c r="P388" i="1"/>
  <c r="M388" i="1"/>
  <c r="L388" i="1"/>
  <c r="AZ387" i="1"/>
  <c r="AY387" i="1"/>
  <c r="BA387" i="1" s="1"/>
  <c r="AX387" i="1"/>
  <c r="AW387" i="1"/>
  <c r="AV387" i="1"/>
  <c r="AQ387" i="1"/>
  <c r="AP387" i="1"/>
  <c r="AR387" i="1" s="1"/>
  <c r="P387" i="1"/>
  <c r="M387" i="1"/>
  <c r="L387" i="1"/>
  <c r="AZ386" i="1"/>
  <c r="AY386" i="1"/>
  <c r="BA386" i="1" s="1"/>
  <c r="AX386" i="1"/>
  <c r="AW386" i="1"/>
  <c r="AV386" i="1"/>
  <c r="AQ386" i="1"/>
  <c r="AP386" i="1"/>
  <c r="AR386" i="1" s="1"/>
  <c r="P386" i="1"/>
  <c r="M386" i="1"/>
  <c r="L386" i="1"/>
  <c r="AZ385" i="1"/>
  <c r="AY385" i="1"/>
  <c r="BA385" i="1" s="1"/>
  <c r="AX385" i="1"/>
  <c r="AW385" i="1"/>
  <c r="AV385" i="1"/>
  <c r="AQ385" i="1"/>
  <c r="AP385" i="1"/>
  <c r="AR385" i="1" s="1"/>
  <c r="P385" i="1"/>
  <c r="M385" i="1"/>
  <c r="L385" i="1"/>
  <c r="AZ384" i="1"/>
  <c r="AY384" i="1"/>
  <c r="BA384" i="1" s="1"/>
  <c r="AX384" i="1"/>
  <c r="AW384" i="1"/>
  <c r="AV384" i="1"/>
  <c r="AQ384" i="1"/>
  <c r="AP384" i="1"/>
  <c r="AR384" i="1" s="1"/>
  <c r="P384" i="1"/>
  <c r="M384" i="1"/>
  <c r="L384" i="1"/>
  <c r="AZ383" i="1"/>
  <c r="AY383" i="1"/>
  <c r="BA383" i="1" s="1"/>
  <c r="AX383" i="1"/>
  <c r="AW383" i="1"/>
  <c r="AV383" i="1"/>
  <c r="AQ383" i="1"/>
  <c r="AP383" i="1"/>
  <c r="AR383" i="1" s="1"/>
  <c r="P383" i="1"/>
  <c r="M383" i="1"/>
  <c r="L383" i="1"/>
  <c r="AZ382" i="1"/>
  <c r="AY382" i="1"/>
  <c r="BA382" i="1" s="1"/>
  <c r="AX382" i="1"/>
  <c r="AW382" i="1"/>
  <c r="AV382" i="1"/>
  <c r="AQ382" i="1"/>
  <c r="AP382" i="1"/>
  <c r="AR382" i="1" s="1"/>
  <c r="P382" i="1"/>
  <c r="M382" i="1"/>
  <c r="L382" i="1"/>
  <c r="AZ381" i="1"/>
  <c r="AY381" i="1"/>
  <c r="BA381" i="1" s="1"/>
  <c r="AX381" i="1"/>
  <c r="AW381" i="1"/>
  <c r="AV381" i="1"/>
  <c r="AQ381" i="1"/>
  <c r="AP381" i="1"/>
  <c r="AR381" i="1" s="1"/>
  <c r="P381" i="1"/>
  <c r="M381" i="1"/>
  <c r="L381" i="1"/>
  <c r="BA380" i="1"/>
  <c r="AZ380" i="1"/>
  <c r="AY380" i="1"/>
  <c r="AX380" i="1"/>
  <c r="AW380" i="1"/>
  <c r="AV380" i="1"/>
  <c r="AQ380" i="1"/>
  <c r="AP380" i="1"/>
  <c r="AR380" i="1" s="1"/>
  <c r="P380" i="1"/>
  <c r="M380" i="1"/>
  <c r="L380" i="1"/>
  <c r="AZ379" i="1"/>
  <c r="AY379" i="1"/>
  <c r="BA379" i="1" s="1"/>
  <c r="AX379" i="1"/>
  <c r="AW379" i="1"/>
  <c r="AV379" i="1"/>
  <c r="AQ379" i="1"/>
  <c r="AP379" i="1"/>
  <c r="AR379" i="1" s="1"/>
  <c r="P379" i="1"/>
  <c r="M379" i="1"/>
  <c r="L379" i="1"/>
  <c r="AZ378" i="1"/>
  <c r="AY378" i="1"/>
  <c r="BA378" i="1" s="1"/>
  <c r="AX378" i="1"/>
  <c r="AW378" i="1"/>
  <c r="AV378" i="1"/>
  <c r="AQ378" i="1"/>
  <c r="AP378" i="1"/>
  <c r="AR378" i="1" s="1"/>
  <c r="P378" i="1"/>
  <c r="AZ377" i="1"/>
  <c r="AY377" i="1"/>
  <c r="BA377" i="1" s="1"/>
  <c r="AX377" i="1"/>
  <c r="AW377" i="1"/>
  <c r="AV377" i="1"/>
  <c r="AQ377" i="1"/>
  <c r="AP377" i="1"/>
  <c r="AR377" i="1" s="1"/>
  <c r="P377" i="1"/>
  <c r="AZ376" i="1"/>
  <c r="AY376" i="1"/>
  <c r="BA376" i="1" s="1"/>
  <c r="AX376" i="1"/>
  <c r="AW376" i="1"/>
  <c r="AV376" i="1"/>
  <c r="AQ376" i="1"/>
  <c r="AP376" i="1"/>
  <c r="AR376" i="1" s="1"/>
  <c r="P376" i="1"/>
  <c r="M376" i="1"/>
  <c r="L376" i="1"/>
  <c r="AZ375" i="1"/>
  <c r="AY375" i="1"/>
  <c r="BA375" i="1" s="1"/>
  <c r="AX375" i="1"/>
  <c r="AW375" i="1"/>
  <c r="AV375" i="1"/>
  <c r="AQ375" i="1"/>
  <c r="AP375" i="1"/>
  <c r="AR375" i="1" s="1"/>
  <c r="P375" i="1"/>
  <c r="M375" i="1"/>
  <c r="L375" i="1"/>
  <c r="AZ374" i="1"/>
  <c r="AY374" i="1"/>
  <c r="BA374" i="1" s="1"/>
  <c r="AX374" i="1"/>
  <c r="AW374" i="1"/>
  <c r="AV374" i="1"/>
  <c r="AQ374" i="1"/>
  <c r="AP374" i="1"/>
  <c r="AR374" i="1" s="1"/>
  <c r="P374" i="1"/>
  <c r="M374" i="1"/>
  <c r="L374" i="1"/>
  <c r="AZ373" i="1"/>
  <c r="AY373" i="1"/>
  <c r="BA373" i="1" s="1"/>
  <c r="AX373" i="1"/>
  <c r="AW373" i="1"/>
  <c r="AV373" i="1"/>
  <c r="AQ373" i="1"/>
  <c r="AP373" i="1"/>
  <c r="AR373" i="1" s="1"/>
  <c r="P373" i="1"/>
  <c r="M373" i="1"/>
  <c r="L373" i="1"/>
  <c r="AZ372" i="1"/>
  <c r="AY372" i="1"/>
  <c r="BA372" i="1" s="1"/>
  <c r="AX372" i="1"/>
  <c r="AW372" i="1"/>
  <c r="AV372" i="1"/>
  <c r="AQ372" i="1"/>
  <c r="AP372" i="1"/>
  <c r="AR372" i="1" s="1"/>
  <c r="P372" i="1"/>
  <c r="M372" i="1"/>
  <c r="L372" i="1"/>
  <c r="AZ371" i="1"/>
  <c r="AY371" i="1"/>
  <c r="BA371" i="1" s="1"/>
  <c r="AX371" i="1"/>
  <c r="AW371" i="1"/>
  <c r="AV371" i="1"/>
  <c r="AQ371" i="1"/>
  <c r="AP371" i="1"/>
  <c r="AR371" i="1" s="1"/>
  <c r="P371" i="1"/>
  <c r="M371" i="1"/>
  <c r="L371" i="1"/>
  <c r="AZ370" i="1"/>
  <c r="AY370" i="1"/>
  <c r="BA370" i="1" s="1"/>
  <c r="AX370" i="1"/>
  <c r="AW370" i="1"/>
  <c r="AV370" i="1"/>
  <c r="AQ370" i="1"/>
  <c r="AP370" i="1"/>
  <c r="AR370" i="1" s="1"/>
  <c r="P370" i="1"/>
  <c r="M370" i="1"/>
  <c r="L370" i="1"/>
  <c r="AZ369" i="1"/>
  <c r="AY369" i="1"/>
  <c r="BA369" i="1" s="1"/>
  <c r="AX369" i="1"/>
  <c r="AW369" i="1"/>
  <c r="AV369" i="1"/>
  <c r="AQ369" i="1"/>
  <c r="AP369" i="1"/>
  <c r="AR369" i="1" s="1"/>
  <c r="P369" i="1"/>
  <c r="M369" i="1"/>
  <c r="L369" i="1"/>
  <c r="AZ368" i="1"/>
  <c r="AY368" i="1"/>
  <c r="BA368" i="1" s="1"/>
  <c r="AX368" i="1"/>
  <c r="AW368" i="1"/>
  <c r="AV368" i="1"/>
  <c r="AQ368" i="1"/>
  <c r="AP368" i="1"/>
  <c r="AR368" i="1" s="1"/>
  <c r="P368" i="1"/>
  <c r="M368" i="1"/>
  <c r="L368" i="1"/>
  <c r="AZ367" i="1"/>
  <c r="AY367" i="1"/>
  <c r="BA367" i="1" s="1"/>
  <c r="AX367" i="1"/>
  <c r="AW367" i="1"/>
  <c r="AV367" i="1"/>
  <c r="AQ367" i="1"/>
  <c r="AP367" i="1"/>
  <c r="AR367" i="1" s="1"/>
  <c r="P367" i="1"/>
  <c r="M367" i="1"/>
  <c r="L367" i="1"/>
  <c r="AZ366" i="1"/>
  <c r="AY366" i="1"/>
  <c r="BA366" i="1" s="1"/>
  <c r="AX366" i="1"/>
  <c r="AW366" i="1"/>
  <c r="AV366" i="1"/>
  <c r="AQ366" i="1"/>
  <c r="AP366" i="1"/>
  <c r="AR366" i="1" s="1"/>
  <c r="P366" i="1"/>
  <c r="M366" i="1"/>
  <c r="L366" i="1"/>
  <c r="AZ365" i="1"/>
  <c r="AY365" i="1"/>
  <c r="BA365" i="1" s="1"/>
  <c r="AX365" i="1"/>
  <c r="AW365" i="1"/>
  <c r="AV365" i="1"/>
  <c r="AQ365" i="1"/>
  <c r="AP365" i="1"/>
  <c r="AR365" i="1" s="1"/>
  <c r="P365" i="1"/>
  <c r="M365" i="1"/>
  <c r="L365" i="1"/>
  <c r="AZ364" i="1"/>
  <c r="AY364" i="1"/>
  <c r="BA364" i="1" s="1"/>
  <c r="AX364" i="1"/>
  <c r="AW364" i="1"/>
  <c r="AV364" i="1"/>
  <c r="AQ364" i="1"/>
  <c r="AP364" i="1"/>
  <c r="AR364" i="1" s="1"/>
  <c r="P364" i="1"/>
  <c r="AZ363" i="1"/>
  <c r="AY363" i="1"/>
  <c r="BA363" i="1" s="1"/>
  <c r="AX363" i="1"/>
  <c r="AW363" i="1"/>
  <c r="AV363" i="1"/>
  <c r="AQ363" i="1"/>
  <c r="AP363" i="1"/>
  <c r="AR363" i="1" s="1"/>
  <c r="P363" i="1"/>
  <c r="M363" i="1"/>
  <c r="L363" i="1"/>
  <c r="AZ362" i="1"/>
  <c r="AY362" i="1"/>
  <c r="BA362" i="1" s="1"/>
  <c r="AX362" i="1"/>
  <c r="AW362" i="1"/>
  <c r="AV362" i="1"/>
  <c r="AQ362" i="1"/>
  <c r="AP362" i="1"/>
  <c r="AR362" i="1" s="1"/>
  <c r="P362" i="1"/>
  <c r="M362" i="1"/>
  <c r="L362" i="1"/>
  <c r="AZ361" i="1"/>
  <c r="AY361" i="1"/>
  <c r="BA361" i="1" s="1"/>
  <c r="AX361" i="1"/>
  <c r="AW361" i="1"/>
  <c r="AV361" i="1"/>
  <c r="AQ361" i="1"/>
  <c r="AP361" i="1"/>
  <c r="AR361" i="1" s="1"/>
  <c r="P361" i="1"/>
  <c r="M361" i="1"/>
  <c r="L361" i="1"/>
  <c r="AZ360" i="1"/>
  <c r="AY360" i="1"/>
  <c r="BA360" i="1" s="1"/>
  <c r="AX360" i="1"/>
  <c r="AW360" i="1"/>
  <c r="AV360" i="1"/>
  <c r="AQ360" i="1"/>
  <c r="AP360" i="1"/>
  <c r="AR360" i="1" s="1"/>
  <c r="P360" i="1"/>
  <c r="M360" i="1"/>
  <c r="L360" i="1"/>
  <c r="AZ359" i="1"/>
  <c r="AY359" i="1"/>
  <c r="BA359" i="1" s="1"/>
  <c r="AX359" i="1"/>
  <c r="AW359" i="1"/>
  <c r="AV359" i="1"/>
  <c r="AQ359" i="1"/>
  <c r="AP359" i="1"/>
  <c r="AR359" i="1" s="1"/>
  <c r="P359" i="1"/>
  <c r="M359" i="1"/>
  <c r="L359" i="1"/>
  <c r="AZ358" i="1"/>
  <c r="AY358" i="1"/>
  <c r="BA358" i="1" s="1"/>
  <c r="AX358" i="1"/>
  <c r="AW358" i="1"/>
  <c r="AV358" i="1"/>
  <c r="AQ358" i="1"/>
  <c r="AP358" i="1"/>
  <c r="AR358" i="1" s="1"/>
  <c r="P358" i="1"/>
  <c r="M358" i="1"/>
  <c r="L358" i="1"/>
  <c r="AZ357" i="1"/>
  <c r="AY357" i="1"/>
  <c r="BA357" i="1" s="1"/>
  <c r="AX357" i="1"/>
  <c r="AW357" i="1"/>
  <c r="AV357" i="1"/>
  <c r="AQ357" i="1"/>
  <c r="AP357" i="1"/>
  <c r="AR357" i="1" s="1"/>
  <c r="P357" i="1"/>
  <c r="M357" i="1"/>
  <c r="L357" i="1"/>
  <c r="AZ356" i="1"/>
  <c r="AY356" i="1"/>
  <c r="BA356" i="1" s="1"/>
  <c r="AX356" i="1"/>
  <c r="AW356" i="1"/>
  <c r="AV356" i="1"/>
  <c r="AQ356" i="1"/>
  <c r="AP356" i="1"/>
  <c r="AR356" i="1" s="1"/>
  <c r="P356" i="1"/>
  <c r="AZ355" i="1"/>
  <c r="AY355" i="1"/>
  <c r="BA355" i="1" s="1"/>
  <c r="AX355" i="1"/>
  <c r="AW355" i="1"/>
  <c r="AV355" i="1"/>
  <c r="AQ355" i="1"/>
  <c r="AP355" i="1"/>
  <c r="AR355" i="1" s="1"/>
  <c r="P355" i="1"/>
  <c r="M355" i="1"/>
  <c r="L355" i="1"/>
  <c r="AZ354" i="1"/>
  <c r="AY354" i="1"/>
  <c r="BA354" i="1" s="1"/>
  <c r="AX354" i="1"/>
  <c r="AW354" i="1"/>
  <c r="AV354" i="1"/>
  <c r="AQ354" i="1"/>
  <c r="AP354" i="1"/>
  <c r="AR354" i="1" s="1"/>
  <c r="P354" i="1"/>
  <c r="M354" i="1"/>
  <c r="L354" i="1"/>
  <c r="AZ353" i="1"/>
  <c r="AY353" i="1"/>
  <c r="BA353" i="1" s="1"/>
  <c r="AX353" i="1"/>
  <c r="AW353" i="1"/>
  <c r="AV353" i="1"/>
  <c r="AQ353" i="1"/>
  <c r="AP353" i="1"/>
  <c r="AR353" i="1" s="1"/>
  <c r="P353" i="1"/>
  <c r="M353" i="1"/>
  <c r="L353" i="1"/>
  <c r="AZ352" i="1"/>
  <c r="AY352" i="1"/>
  <c r="BA352" i="1" s="1"/>
  <c r="AX352" i="1"/>
  <c r="AW352" i="1"/>
  <c r="AV352" i="1"/>
  <c r="AQ352" i="1"/>
  <c r="AP352" i="1"/>
  <c r="AR352" i="1" s="1"/>
  <c r="P352" i="1"/>
  <c r="M352" i="1"/>
  <c r="L352" i="1"/>
  <c r="AZ351" i="1"/>
  <c r="AY351" i="1"/>
  <c r="BA351" i="1" s="1"/>
  <c r="AX351" i="1"/>
  <c r="AW351" i="1"/>
  <c r="AV351" i="1"/>
  <c r="AQ351" i="1"/>
  <c r="AP351" i="1"/>
  <c r="AR351" i="1" s="1"/>
  <c r="P351" i="1"/>
  <c r="AZ350" i="1"/>
  <c r="AY350" i="1"/>
  <c r="BA350" i="1" s="1"/>
  <c r="AX350" i="1"/>
  <c r="AW350" i="1"/>
  <c r="AV350" i="1"/>
  <c r="AQ350" i="1"/>
  <c r="AP350" i="1"/>
  <c r="AR350" i="1" s="1"/>
  <c r="P350" i="1"/>
  <c r="M350" i="1"/>
  <c r="L350" i="1"/>
  <c r="AZ349" i="1"/>
  <c r="AY349" i="1"/>
  <c r="BA349" i="1" s="1"/>
  <c r="AX349" i="1"/>
  <c r="AW349" i="1"/>
  <c r="AV349" i="1"/>
  <c r="AQ349" i="1"/>
  <c r="AP349" i="1"/>
  <c r="AR349" i="1" s="1"/>
  <c r="P349" i="1"/>
  <c r="AZ348" i="1"/>
  <c r="AY348" i="1"/>
  <c r="BA348" i="1" s="1"/>
  <c r="AX348" i="1"/>
  <c r="AW348" i="1"/>
  <c r="AV348" i="1"/>
  <c r="AQ348" i="1"/>
  <c r="AP348" i="1"/>
  <c r="AR348" i="1" s="1"/>
  <c r="P348" i="1"/>
  <c r="M348" i="1"/>
  <c r="L348" i="1"/>
  <c r="AZ347" i="1"/>
  <c r="AY347" i="1"/>
  <c r="BA347" i="1" s="1"/>
  <c r="AX347" i="1"/>
  <c r="AW347" i="1"/>
  <c r="AV347" i="1"/>
  <c r="AQ347" i="1"/>
  <c r="AP347" i="1"/>
  <c r="AR347" i="1" s="1"/>
  <c r="P347" i="1"/>
  <c r="AZ346" i="1"/>
  <c r="AY346" i="1"/>
  <c r="BA346" i="1" s="1"/>
  <c r="AX346" i="1"/>
  <c r="AW346" i="1"/>
  <c r="AV346" i="1"/>
  <c r="AQ346" i="1"/>
  <c r="AP346" i="1"/>
  <c r="AR346" i="1" s="1"/>
  <c r="P346" i="1"/>
  <c r="M346" i="1"/>
  <c r="L346" i="1"/>
  <c r="AZ345" i="1"/>
  <c r="AY345" i="1"/>
  <c r="BA345" i="1" s="1"/>
  <c r="AX345" i="1"/>
  <c r="AW345" i="1"/>
  <c r="AV345" i="1"/>
  <c r="AQ345" i="1"/>
  <c r="AP345" i="1"/>
  <c r="AR345" i="1" s="1"/>
  <c r="P345" i="1"/>
  <c r="M345" i="1"/>
  <c r="L345" i="1"/>
  <c r="AZ344" i="1"/>
  <c r="AY344" i="1"/>
  <c r="BA344" i="1" s="1"/>
  <c r="AX344" i="1"/>
  <c r="AW344" i="1"/>
  <c r="AV344" i="1"/>
  <c r="AQ344" i="1"/>
  <c r="AP344" i="1"/>
  <c r="AR344" i="1" s="1"/>
  <c r="P344" i="1"/>
  <c r="M344" i="1"/>
  <c r="L344" i="1"/>
  <c r="AZ343" i="1"/>
  <c r="AY343" i="1"/>
  <c r="BA343" i="1" s="1"/>
  <c r="AX343" i="1"/>
  <c r="AW343" i="1"/>
  <c r="AV343" i="1"/>
  <c r="AQ343" i="1"/>
  <c r="AP343" i="1"/>
  <c r="AR343" i="1" s="1"/>
  <c r="P343" i="1"/>
  <c r="AZ342" i="1"/>
  <c r="AY342" i="1"/>
  <c r="BA342" i="1" s="1"/>
  <c r="AX342" i="1"/>
  <c r="AW342" i="1"/>
  <c r="AV342" i="1"/>
  <c r="AQ342" i="1"/>
  <c r="AP342" i="1"/>
  <c r="AR342" i="1" s="1"/>
  <c r="P342" i="1"/>
  <c r="AZ341" i="1"/>
  <c r="AY341" i="1"/>
  <c r="BA341" i="1" s="1"/>
  <c r="AX341" i="1"/>
  <c r="AW341" i="1"/>
  <c r="AV341" i="1"/>
  <c r="AQ341" i="1"/>
  <c r="AP341" i="1"/>
  <c r="AR341" i="1" s="1"/>
  <c r="P341" i="1"/>
  <c r="AZ340" i="1"/>
  <c r="AY340" i="1"/>
  <c r="BA340" i="1" s="1"/>
  <c r="AX340" i="1"/>
  <c r="AW340" i="1"/>
  <c r="AV340" i="1"/>
  <c r="AQ340" i="1"/>
  <c r="AP340" i="1"/>
  <c r="AR340" i="1" s="1"/>
  <c r="P340" i="1"/>
  <c r="M340" i="1"/>
  <c r="L340" i="1"/>
  <c r="AZ339" i="1"/>
  <c r="AY339" i="1"/>
  <c r="BA339" i="1" s="1"/>
  <c r="AX339" i="1"/>
  <c r="AW339" i="1"/>
  <c r="AV339" i="1"/>
  <c r="AQ339" i="1"/>
  <c r="AP339" i="1"/>
  <c r="AR339" i="1" s="1"/>
  <c r="P339" i="1"/>
  <c r="M339" i="1"/>
  <c r="L339" i="1"/>
  <c r="AZ338" i="1"/>
  <c r="AY338" i="1"/>
  <c r="BA338" i="1" s="1"/>
  <c r="AX338" i="1"/>
  <c r="AW338" i="1"/>
  <c r="AV338" i="1"/>
  <c r="AQ338" i="1"/>
  <c r="AP338" i="1"/>
  <c r="AR338" i="1" s="1"/>
  <c r="P338" i="1"/>
  <c r="M338" i="1"/>
  <c r="L338" i="1"/>
  <c r="AZ337" i="1"/>
  <c r="AY337" i="1"/>
  <c r="BA337" i="1" s="1"/>
  <c r="AX337" i="1"/>
  <c r="AW337" i="1"/>
  <c r="AV337" i="1"/>
  <c r="AQ337" i="1"/>
  <c r="AP337" i="1"/>
  <c r="AR337" i="1" s="1"/>
  <c r="P337" i="1"/>
  <c r="M337" i="1"/>
  <c r="L337" i="1"/>
  <c r="AZ336" i="1"/>
  <c r="AY336" i="1"/>
  <c r="BA336" i="1" s="1"/>
  <c r="AX336" i="1"/>
  <c r="AW336" i="1"/>
  <c r="AV336" i="1"/>
  <c r="AQ336" i="1"/>
  <c r="AP336" i="1"/>
  <c r="AR336" i="1" s="1"/>
  <c r="P336" i="1"/>
  <c r="M336" i="1"/>
  <c r="L336" i="1"/>
  <c r="AZ335" i="1"/>
  <c r="AY335" i="1"/>
  <c r="BA335" i="1" s="1"/>
  <c r="AX335" i="1"/>
  <c r="AW335" i="1"/>
  <c r="AV335" i="1"/>
  <c r="AQ335" i="1"/>
  <c r="AP335" i="1"/>
  <c r="AR335" i="1" s="1"/>
  <c r="P335" i="1"/>
  <c r="M335" i="1"/>
  <c r="L335" i="1"/>
  <c r="AZ334" i="1"/>
  <c r="AY334" i="1"/>
  <c r="BA334" i="1" s="1"/>
  <c r="AX334" i="1"/>
  <c r="AW334" i="1"/>
  <c r="AV334" i="1"/>
  <c r="AQ334" i="1"/>
  <c r="AP334" i="1"/>
  <c r="AR334" i="1" s="1"/>
  <c r="P334" i="1"/>
  <c r="M334" i="1"/>
  <c r="L334" i="1"/>
  <c r="AZ333" i="1"/>
  <c r="AY333" i="1"/>
  <c r="BA333" i="1" s="1"/>
  <c r="AX333" i="1"/>
  <c r="AW333" i="1"/>
  <c r="AV333" i="1"/>
  <c r="AQ333" i="1"/>
  <c r="AP333" i="1"/>
  <c r="AR333" i="1" s="1"/>
  <c r="P333" i="1"/>
  <c r="M333" i="1"/>
  <c r="L333" i="1"/>
  <c r="AZ332" i="1"/>
  <c r="AY332" i="1"/>
  <c r="BA332" i="1" s="1"/>
  <c r="AX332" i="1"/>
  <c r="AW332" i="1"/>
  <c r="AV332" i="1"/>
  <c r="AQ332" i="1"/>
  <c r="AP332" i="1"/>
  <c r="AR332" i="1" s="1"/>
  <c r="P332" i="1"/>
  <c r="M332" i="1"/>
  <c r="L332" i="1"/>
  <c r="AZ331" i="1"/>
  <c r="AY331" i="1"/>
  <c r="BA331" i="1" s="1"/>
  <c r="AX331" i="1"/>
  <c r="AW331" i="1"/>
  <c r="AV331" i="1"/>
  <c r="AQ331" i="1"/>
  <c r="AP331" i="1"/>
  <c r="AR331" i="1" s="1"/>
  <c r="P331" i="1"/>
  <c r="M331" i="1"/>
  <c r="L331" i="1"/>
  <c r="AZ330" i="1"/>
  <c r="AY330" i="1"/>
  <c r="BA330" i="1" s="1"/>
  <c r="AX330" i="1"/>
  <c r="AW330" i="1"/>
  <c r="AV330" i="1"/>
  <c r="AQ330" i="1"/>
  <c r="AP330" i="1"/>
  <c r="AR330" i="1" s="1"/>
  <c r="P330" i="1"/>
  <c r="AZ329" i="1"/>
  <c r="AY329" i="1"/>
  <c r="BA329" i="1" s="1"/>
  <c r="AX329" i="1"/>
  <c r="AW329" i="1"/>
  <c r="AV329" i="1"/>
  <c r="AQ329" i="1"/>
  <c r="AP329" i="1"/>
  <c r="AR329" i="1" s="1"/>
  <c r="P329" i="1"/>
  <c r="M329" i="1"/>
  <c r="L329" i="1"/>
  <c r="AZ328" i="1"/>
  <c r="AY328" i="1"/>
  <c r="BA328" i="1" s="1"/>
  <c r="AX328" i="1"/>
  <c r="AW328" i="1"/>
  <c r="AV328" i="1"/>
  <c r="AQ328" i="1"/>
  <c r="AP328" i="1"/>
  <c r="AR328" i="1" s="1"/>
  <c r="P328" i="1"/>
  <c r="M328" i="1"/>
  <c r="L328" i="1"/>
  <c r="AZ327" i="1"/>
  <c r="AY327" i="1"/>
  <c r="BA327" i="1" s="1"/>
  <c r="AX327" i="1"/>
  <c r="AW327" i="1"/>
  <c r="AV327" i="1"/>
  <c r="AQ327" i="1"/>
  <c r="AP327" i="1"/>
  <c r="AR327" i="1" s="1"/>
  <c r="P327" i="1"/>
  <c r="M327" i="1"/>
  <c r="L327" i="1"/>
  <c r="BA326" i="1"/>
  <c r="AZ326" i="1"/>
  <c r="AY326" i="1"/>
  <c r="AX326" i="1"/>
  <c r="AW326" i="1"/>
  <c r="AV326" i="1"/>
  <c r="AQ326" i="1"/>
  <c r="AP326" i="1"/>
  <c r="AR326" i="1" s="1"/>
  <c r="P326" i="1"/>
  <c r="M326" i="1"/>
  <c r="L326" i="1"/>
  <c r="AZ325" i="1"/>
  <c r="AY325" i="1"/>
  <c r="BA325" i="1" s="1"/>
  <c r="AX325" i="1"/>
  <c r="AW325" i="1"/>
  <c r="AV325" i="1"/>
  <c r="AQ325" i="1"/>
  <c r="AP325" i="1"/>
  <c r="AR325" i="1" s="1"/>
  <c r="P325" i="1"/>
  <c r="AZ324" i="1"/>
  <c r="AY324" i="1"/>
  <c r="BA324" i="1" s="1"/>
  <c r="AX324" i="1"/>
  <c r="AW324" i="1"/>
  <c r="AV324" i="1"/>
  <c r="AQ324" i="1"/>
  <c r="AP324" i="1"/>
  <c r="AR324" i="1" s="1"/>
  <c r="P324" i="1"/>
  <c r="AZ323" i="1"/>
  <c r="AY323" i="1"/>
  <c r="BA323" i="1" s="1"/>
  <c r="AX323" i="1"/>
  <c r="AW323" i="1"/>
  <c r="AV323" i="1"/>
  <c r="AQ323" i="1"/>
  <c r="AP323" i="1"/>
  <c r="AR323" i="1" s="1"/>
  <c r="P323" i="1"/>
  <c r="M323" i="1"/>
  <c r="L323" i="1"/>
  <c r="AZ322" i="1"/>
  <c r="AY322" i="1"/>
  <c r="BA322" i="1" s="1"/>
  <c r="AX322" i="1"/>
  <c r="AW322" i="1"/>
  <c r="AV322" i="1"/>
  <c r="AQ322" i="1"/>
  <c r="AP322" i="1"/>
  <c r="AR322" i="1" s="1"/>
  <c r="P322" i="1"/>
  <c r="M322" i="1"/>
  <c r="L322" i="1"/>
  <c r="AZ321" i="1"/>
  <c r="AY321" i="1"/>
  <c r="BA321" i="1" s="1"/>
  <c r="AX321" i="1"/>
  <c r="AW321" i="1"/>
  <c r="AV321" i="1"/>
  <c r="AQ321" i="1"/>
  <c r="AP321" i="1"/>
  <c r="AR321" i="1" s="1"/>
  <c r="P321" i="1"/>
  <c r="M321" i="1"/>
  <c r="L321" i="1"/>
  <c r="AZ320" i="1"/>
  <c r="AY320" i="1"/>
  <c r="BA320" i="1" s="1"/>
  <c r="AX320" i="1"/>
  <c r="AW320" i="1"/>
  <c r="AV320" i="1"/>
  <c r="AQ320" i="1"/>
  <c r="AP320" i="1"/>
  <c r="AR320" i="1" s="1"/>
  <c r="P320" i="1"/>
  <c r="M320" i="1"/>
  <c r="L320" i="1"/>
  <c r="AZ319" i="1"/>
  <c r="AY319" i="1"/>
  <c r="BA319" i="1" s="1"/>
  <c r="AX319" i="1"/>
  <c r="AW319" i="1"/>
  <c r="AV319" i="1"/>
  <c r="AQ319" i="1"/>
  <c r="AP319" i="1"/>
  <c r="AR319" i="1" s="1"/>
  <c r="P319" i="1"/>
  <c r="M319" i="1"/>
  <c r="L319" i="1"/>
  <c r="AZ318" i="1"/>
  <c r="AY318" i="1"/>
  <c r="BA318" i="1" s="1"/>
  <c r="AX318" i="1"/>
  <c r="AW318" i="1"/>
  <c r="AV318" i="1"/>
  <c r="AQ318" i="1"/>
  <c r="AP318" i="1"/>
  <c r="AR318" i="1" s="1"/>
  <c r="P318" i="1"/>
  <c r="M318" i="1"/>
  <c r="L318" i="1"/>
  <c r="AZ317" i="1"/>
  <c r="AY317" i="1"/>
  <c r="BA317" i="1" s="1"/>
  <c r="AX317" i="1"/>
  <c r="AW317" i="1"/>
  <c r="AV317" i="1"/>
  <c r="AQ317" i="1"/>
  <c r="AP317" i="1"/>
  <c r="AR317" i="1" s="1"/>
  <c r="P317" i="1"/>
  <c r="M317" i="1"/>
  <c r="L317" i="1"/>
  <c r="AZ316" i="1"/>
  <c r="AY316" i="1"/>
  <c r="BA316" i="1" s="1"/>
  <c r="AX316" i="1"/>
  <c r="AW316" i="1"/>
  <c r="AV316" i="1"/>
  <c r="AQ316" i="1"/>
  <c r="AP316" i="1"/>
  <c r="AR316" i="1" s="1"/>
  <c r="P316" i="1"/>
  <c r="M316" i="1"/>
  <c r="L316" i="1"/>
  <c r="AZ315" i="1"/>
  <c r="AY315" i="1"/>
  <c r="BA315" i="1" s="1"/>
  <c r="AX315" i="1"/>
  <c r="AW315" i="1"/>
  <c r="AV315" i="1"/>
  <c r="AQ315" i="1"/>
  <c r="AP315" i="1"/>
  <c r="AR315" i="1" s="1"/>
  <c r="P315" i="1"/>
  <c r="AZ314" i="1"/>
  <c r="AY314" i="1"/>
  <c r="BA314" i="1" s="1"/>
  <c r="AX314" i="1"/>
  <c r="AW314" i="1"/>
  <c r="AV314" i="1"/>
  <c r="AQ314" i="1"/>
  <c r="AP314" i="1"/>
  <c r="AR314" i="1" s="1"/>
  <c r="P314" i="1"/>
  <c r="M314" i="1"/>
  <c r="L314" i="1"/>
  <c r="AZ313" i="1"/>
  <c r="AY313" i="1"/>
  <c r="BA313" i="1" s="1"/>
  <c r="AX313" i="1"/>
  <c r="AW313" i="1"/>
  <c r="AV313" i="1"/>
  <c r="AQ313" i="1"/>
  <c r="AP313" i="1"/>
  <c r="AR313" i="1" s="1"/>
  <c r="P313" i="1"/>
  <c r="M313" i="1"/>
  <c r="L313" i="1"/>
  <c r="AZ312" i="1"/>
  <c r="AY312" i="1"/>
  <c r="BA312" i="1" s="1"/>
  <c r="AX312" i="1"/>
  <c r="AW312" i="1"/>
  <c r="AV312" i="1"/>
  <c r="AQ312" i="1"/>
  <c r="AP312" i="1"/>
  <c r="AR312" i="1" s="1"/>
  <c r="P312" i="1"/>
  <c r="M312" i="1"/>
  <c r="L312" i="1"/>
  <c r="AZ311" i="1"/>
  <c r="AY311" i="1"/>
  <c r="BA311" i="1" s="1"/>
  <c r="AX311" i="1"/>
  <c r="AW311" i="1"/>
  <c r="AV311" i="1"/>
  <c r="AQ311" i="1"/>
  <c r="AP311" i="1"/>
  <c r="AR311" i="1" s="1"/>
  <c r="P311" i="1"/>
  <c r="M311" i="1"/>
  <c r="L311" i="1"/>
  <c r="AZ310" i="1"/>
  <c r="AY310" i="1"/>
  <c r="BA310" i="1" s="1"/>
  <c r="AX310" i="1"/>
  <c r="AW310" i="1"/>
  <c r="AV310" i="1"/>
  <c r="AQ310" i="1"/>
  <c r="AP310" i="1"/>
  <c r="AR310" i="1" s="1"/>
  <c r="P310" i="1"/>
  <c r="M310" i="1"/>
  <c r="L310" i="1"/>
  <c r="AZ309" i="1"/>
  <c r="AY309" i="1"/>
  <c r="BA309" i="1" s="1"/>
  <c r="AX309" i="1"/>
  <c r="AW309" i="1"/>
  <c r="AV309" i="1"/>
  <c r="AQ309" i="1"/>
  <c r="AP309" i="1"/>
  <c r="AR309" i="1" s="1"/>
  <c r="P309" i="1"/>
  <c r="M309" i="1"/>
  <c r="L309" i="1"/>
  <c r="AZ308" i="1"/>
  <c r="AY308" i="1"/>
  <c r="BA308" i="1" s="1"/>
  <c r="AX308" i="1"/>
  <c r="AW308" i="1"/>
  <c r="AV308" i="1"/>
  <c r="AQ308" i="1"/>
  <c r="AP308" i="1"/>
  <c r="AR308" i="1" s="1"/>
  <c r="P308" i="1"/>
  <c r="M308" i="1"/>
  <c r="L308" i="1"/>
  <c r="AZ307" i="1"/>
  <c r="AY307" i="1"/>
  <c r="BA307" i="1" s="1"/>
  <c r="AX307" i="1"/>
  <c r="AW307" i="1"/>
  <c r="AV307" i="1"/>
  <c r="AQ307" i="1"/>
  <c r="AP307" i="1"/>
  <c r="AR307" i="1" s="1"/>
  <c r="P307" i="1"/>
  <c r="M307" i="1"/>
  <c r="L307" i="1"/>
  <c r="AZ306" i="1"/>
  <c r="AY306" i="1"/>
  <c r="BA306" i="1" s="1"/>
  <c r="AX306" i="1"/>
  <c r="AW306" i="1"/>
  <c r="AV306" i="1"/>
  <c r="AQ306" i="1"/>
  <c r="AP306" i="1"/>
  <c r="AR306" i="1" s="1"/>
  <c r="P306" i="1"/>
  <c r="AZ305" i="1"/>
  <c r="AY305" i="1"/>
  <c r="BA305" i="1" s="1"/>
  <c r="AX305" i="1"/>
  <c r="AW305" i="1"/>
  <c r="AV305" i="1"/>
  <c r="AQ305" i="1"/>
  <c r="AP305" i="1"/>
  <c r="AR305" i="1" s="1"/>
  <c r="P305" i="1"/>
  <c r="M305" i="1"/>
  <c r="L305" i="1"/>
  <c r="AZ304" i="1"/>
  <c r="AY304" i="1"/>
  <c r="BA304" i="1" s="1"/>
  <c r="AX304" i="1"/>
  <c r="AW304" i="1"/>
  <c r="AV304" i="1"/>
  <c r="AQ304" i="1"/>
  <c r="AP304" i="1"/>
  <c r="AR304" i="1" s="1"/>
  <c r="P304" i="1"/>
  <c r="M304" i="1"/>
  <c r="L304" i="1"/>
  <c r="AZ303" i="1"/>
  <c r="AY303" i="1"/>
  <c r="BA303" i="1" s="1"/>
  <c r="AX303" i="1"/>
  <c r="AW303" i="1"/>
  <c r="AV303" i="1"/>
  <c r="AQ303" i="1"/>
  <c r="AP303" i="1"/>
  <c r="AR303" i="1" s="1"/>
  <c r="P303" i="1"/>
  <c r="M303" i="1"/>
  <c r="L303" i="1"/>
  <c r="AZ302" i="1"/>
  <c r="AY302" i="1"/>
  <c r="BA302" i="1" s="1"/>
  <c r="AX302" i="1"/>
  <c r="AW302" i="1"/>
  <c r="AV302" i="1"/>
  <c r="AQ302" i="1"/>
  <c r="AP302" i="1"/>
  <c r="AR302" i="1" s="1"/>
  <c r="P302" i="1"/>
  <c r="M302" i="1"/>
  <c r="L302" i="1"/>
  <c r="AZ301" i="1"/>
  <c r="AY301" i="1"/>
  <c r="BA301" i="1" s="1"/>
  <c r="AX301" i="1"/>
  <c r="AW301" i="1"/>
  <c r="AV301" i="1"/>
  <c r="AQ301" i="1"/>
  <c r="AP301" i="1"/>
  <c r="AR301" i="1" s="1"/>
  <c r="P301" i="1"/>
  <c r="M301" i="1"/>
  <c r="L301" i="1"/>
  <c r="AZ300" i="1"/>
  <c r="AY300" i="1"/>
  <c r="BA300" i="1" s="1"/>
  <c r="AX300" i="1"/>
  <c r="AW300" i="1"/>
  <c r="AV300" i="1"/>
  <c r="AQ300" i="1"/>
  <c r="AP300" i="1"/>
  <c r="AR300" i="1" s="1"/>
  <c r="P300" i="1"/>
  <c r="M300" i="1"/>
  <c r="L300" i="1"/>
  <c r="AZ299" i="1"/>
  <c r="AY299" i="1"/>
  <c r="BA299" i="1" s="1"/>
  <c r="AX299" i="1"/>
  <c r="AW299" i="1"/>
  <c r="AV299" i="1"/>
  <c r="AQ299" i="1"/>
  <c r="AP299" i="1"/>
  <c r="AR299" i="1" s="1"/>
  <c r="P299" i="1"/>
  <c r="M299" i="1"/>
  <c r="L299" i="1"/>
  <c r="AZ298" i="1"/>
  <c r="AY298" i="1"/>
  <c r="BA298" i="1" s="1"/>
  <c r="AX298" i="1"/>
  <c r="AW298" i="1"/>
  <c r="AV298" i="1"/>
  <c r="AQ298" i="1"/>
  <c r="AP298" i="1"/>
  <c r="AR298" i="1" s="1"/>
  <c r="P298" i="1"/>
  <c r="M298" i="1"/>
  <c r="L298" i="1"/>
  <c r="AZ297" i="1"/>
  <c r="AY297" i="1"/>
  <c r="BA297" i="1" s="1"/>
  <c r="AX297" i="1"/>
  <c r="AW297" i="1"/>
  <c r="AV297" i="1"/>
  <c r="AQ297" i="1"/>
  <c r="AP297" i="1"/>
  <c r="AR297" i="1" s="1"/>
  <c r="P297" i="1"/>
  <c r="M297" i="1"/>
  <c r="L297" i="1"/>
  <c r="AZ296" i="1"/>
  <c r="AY296" i="1"/>
  <c r="BA296" i="1" s="1"/>
  <c r="AX296" i="1"/>
  <c r="AW296" i="1"/>
  <c r="AV296" i="1"/>
  <c r="AQ296" i="1"/>
  <c r="AP296" i="1"/>
  <c r="AR296" i="1" s="1"/>
  <c r="P296" i="1"/>
  <c r="M296" i="1"/>
  <c r="L296" i="1"/>
  <c r="AZ295" i="1"/>
  <c r="AY295" i="1"/>
  <c r="BA295" i="1" s="1"/>
  <c r="AX295" i="1"/>
  <c r="AW295" i="1"/>
  <c r="AV295" i="1"/>
  <c r="AQ295" i="1"/>
  <c r="AP295" i="1"/>
  <c r="AR295" i="1" s="1"/>
  <c r="P295" i="1"/>
  <c r="M295" i="1"/>
  <c r="L295" i="1"/>
  <c r="AZ294" i="1"/>
  <c r="AY294" i="1"/>
  <c r="BA294" i="1" s="1"/>
  <c r="AX294" i="1"/>
  <c r="AW294" i="1"/>
  <c r="AV294" i="1"/>
  <c r="AQ294" i="1"/>
  <c r="AP294" i="1"/>
  <c r="AR294" i="1" s="1"/>
  <c r="P294" i="1"/>
  <c r="M294" i="1"/>
  <c r="L294" i="1"/>
  <c r="AZ293" i="1"/>
  <c r="AY293" i="1"/>
  <c r="BA293" i="1" s="1"/>
  <c r="AX293" i="1"/>
  <c r="AW293" i="1"/>
  <c r="AV293" i="1"/>
  <c r="AQ293" i="1"/>
  <c r="AP293" i="1"/>
  <c r="AR293" i="1" s="1"/>
  <c r="P293" i="1"/>
  <c r="AZ292" i="1"/>
  <c r="AY292" i="1"/>
  <c r="BA292" i="1" s="1"/>
  <c r="AX292" i="1"/>
  <c r="AW292" i="1"/>
  <c r="AV292" i="1"/>
  <c r="AQ292" i="1"/>
  <c r="AP292" i="1"/>
  <c r="AR292" i="1" s="1"/>
  <c r="P292" i="1"/>
  <c r="M292" i="1"/>
  <c r="L292" i="1"/>
  <c r="AZ291" i="1"/>
  <c r="AY291" i="1"/>
  <c r="BA291" i="1" s="1"/>
  <c r="AX291" i="1"/>
  <c r="AW291" i="1"/>
  <c r="AV291" i="1"/>
  <c r="AQ291" i="1"/>
  <c r="AP291" i="1"/>
  <c r="AR291" i="1" s="1"/>
  <c r="P291" i="1"/>
  <c r="M291" i="1"/>
  <c r="L291" i="1"/>
  <c r="AZ290" i="1"/>
  <c r="AY290" i="1"/>
  <c r="BA290" i="1" s="1"/>
  <c r="AX290" i="1"/>
  <c r="AW290" i="1"/>
  <c r="AV290" i="1"/>
  <c r="AQ290" i="1"/>
  <c r="AP290" i="1"/>
  <c r="AR290" i="1" s="1"/>
  <c r="P290" i="1"/>
  <c r="M290" i="1"/>
  <c r="L290" i="1"/>
  <c r="AZ289" i="1"/>
  <c r="AY289" i="1"/>
  <c r="BA289" i="1" s="1"/>
  <c r="AX289" i="1"/>
  <c r="AW289" i="1"/>
  <c r="AV289" i="1"/>
  <c r="AQ289" i="1"/>
  <c r="AP289" i="1"/>
  <c r="AR289" i="1" s="1"/>
  <c r="P289" i="1"/>
  <c r="M289" i="1"/>
  <c r="L289" i="1"/>
  <c r="AZ288" i="1"/>
  <c r="AY288" i="1"/>
  <c r="BA288" i="1" s="1"/>
  <c r="AX288" i="1"/>
  <c r="AW288" i="1"/>
  <c r="AV288" i="1"/>
  <c r="AQ288" i="1"/>
  <c r="AP288" i="1"/>
  <c r="AR288" i="1" s="1"/>
  <c r="P288" i="1"/>
  <c r="M288" i="1"/>
  <c r="L288" i="1"/>
  <c r="AZ287" i="1"/>
  <c r="AY287" i="1"/>
  <c r="BA287" i="1" s="1"/>
  <c r="AX287" i="1"/>
  <c r="AW287" i="1"/>
  <c r="AV287" i="1"/>
  <c r="AQ287" i="1"/>
  <c r="AP287" i="1"/>
  <c r="AR287" i="1" s="1"/>
  <c r="P287" i="1"/>
  <c r="M287" i="1"/>
  <c r="L287" i="1"/>
  <c r="BA286" i="1"/>
  <c r="AZ286" i="1"/>
  <c r="AY286" i="1"/>
  <c r="AX286" i="1"/>
  <c r="AW286" i="1"/>
  <c r="AV286" i="1"/>
  <c r="AQ286" i="1"/>
  <c r="AP286" i="1"/>
  <c r="AR286" i="1" s="1"/>
  <c r="P286" i="1"/>
  <c r="M286" i="1"/>
  <c r="L286" i="1"/>
  <c r="AZ285" i="1"/>
  <c r="AY285" i="1"/>
  <c r="BA285" i="1" s="1"/>
  <c r="AX285" i="1"/>
  <c r="AW285" i="1"/>
  <c r="AV285" i="1"/>
  <c r="AQ285" i="1"/>
  <c r="AP285" i="1"/>
  <c r="AR285" i="1" s="1"/>
  <c r="P285" i="1"/>
  <c r="M285" i="1"/>
  <c r="L285" i="1"/>
  <c r="AZ284" i="1"/>
  <c r="AY284" i="1"/>
  <c r="BA284" i="1" s="1"/>
  <c r="AX284" i="1"/>
  <c r="AW284" i="1"/>
  <c r="AV284" i="1"/>
  <c r="AQ284" i="1"/>
  <c r="AP284" i="1"/>
  <c r="AR284" i="1" s="1"/>
  <c r="P284" i="1"/>
  <c r="M284" i="1"/>
  <c r="L284" i="1"/>
  <c r="AZ283" i="1"/>
  <c r="AY283" i="1"/>
  <c r="BA283" i="1" s="1"/>
  <c r="AX283" i="1"/>
  <c r="AW283" i="1"/>
  <c r="AV283" i="1"/>
  <c r="AQ283" i="1"/>
  <c r="AP283" i="1"/>
  <c r="AR283" i="1" s="1"/>
  <c r="P283" i="1"/>
  <c r="M283" i="1"/>
  <c r="L283" i="1"/>
  <c r="AZ282" i="1"/>
  <c r="AY282" i="1"/>
  <c r="BA282" i="1" s="1"/>
  <c r="AX282" i="1"/>
  <c r="AW282" i="1"/>
  <c r="AV282" i="1"/>
  <c r="AQ282" i="1"/>
  <c r="AP282" i="1"/>
  <c r="AR282" i="1" s="1"/>
  <c r="P282" i="1"/>
  <c r="M282" i="1"/>
  <c r="L282" i="1"/>
  <c r="AZ281" i="1"/>
  <c r="AY281" i="1"/>
  <c r="BA281" i="1" s="1"/>
  <c r="AX281" i="1"/>
  <c r="AW281" i="1"/>
  <c r="AV281" i="1"/>
  <c r="AQ281" i="1"/>
  <c r="AP281" i="1"/>
  <c r="AR281" i="1" s="1"/>
  <c r="P281" i="1"/>
  <c r="M281" i="1"/>
  <c r="L281" i="1"/>
  <c r="AZ280" i="1"/>
  <c r="AY280" i="1"/>
  <c r="BA280" i="1" s="1"/>
  <c r="AX280" i="1"/>
  <c r="AW280" i="1"/>
  <c r="AV280" i="1"/>
  <c r="AQ280" i="1"/>
  <c r="AP280" i="1"/>
  <c r="AR280" i="1" s="1"/>
  <c r="P280" i="1"/>
  <c r="M280" i="1"/>
  <c r="L280" i="1"/>
  <c r="AZ279" i="1"/>
  <c r="AY279" i="1"/>
  <c r="BA279" i="1" s="1"/>
  <c r="AX279" i="1"/>
  <c r="AW279" i="1"/>
  <c r="AV279" i="1"/>
  <c r="AQ279" i="1"/>
  <c r="AP279" i="1"/>
  <c r="AR279" i="1" s="1"/>
  <c r="P279" i="1"/>
  <c r="M279" i="1"/>
  <c r="L279" i="1"/>
  <c r="AZ278" i="1"/>
  <c r="AY278" i="1"/>
  <c r="BA278" i="1" s="1"/>
  <c r="AX278" i="1"/>
  <c r="AW278" i="1"/>
  <c r="AV278" i="1"/>
  <c r="AQ278" i="1"/>
  <c r="AP278" i="1"/>
  <c r="AR278" i="1" s="1"/>
  <c r="P278" i="1"/>
  <c r="M278" i="1"/>
  <c r="L278" i="1"/>
  <c r="AZ277" i="1"/>
  <c r="AY277" i="1"/>
  <c r="BA277" i="1" s="1"/>
  <c r="AX277" i="1"/>
  <c r="AW277" i="1"/>
  <c r="AV277" i="1"/>
  <c r="AQ277" i="1"/>
  <c r="AP277" i="1"/>
  <c r="AR277" i="1" s="1"/>
  <c r="P277" i="1"/>
  <c r="M277" i="1"/>
  <c r="L277" i="1"/>
  <c r="BA276" i="1"/>
  <c r="AZ276" i="1"/>
  <c r="AY276" i="1"/>
  <c r="AX276" i="1"/>
  <c r="AW276" i="1"/>
  <c r="AV276" i="1"/>
  <c r="AQ276" i="1"/>
  <c r="AP276" i="1"/>
  <c r="AR276" i="1" s="1"/>
  <c r="P276" i="1"/>
  <c r="M276" i="1"/>
  <c r="L276" i="1"/>
  <c r="AZ275" i="1"/>
  <c r="AY275" i="1"/>
  <c r="BA275" i="1" s="1"/>
  <c r="AX275" i="1"/>
  <c r="AW275" i="1"/>
  <c r="AV275" i="1"/>
  <c r="AQ275" i="1"/>
  <c r="AP275" i="1"/>
  <c r="AR275" i="1" s="1"/>
  <c r="P275" i="1"/>
  <c r="M275" i="1"/>
  <c r="L275" i="1"/>
  <c r="AZ274" i="1"/>
  <c r="AY274" i="1"/>
  <c r="BA274" i="1" s="1"/>
  <c r="AX274" i="1"/>
  <c r="AW274" i="1"/>
  <c r="AV274" i="1"/>
  <c r="AQ274" i="1"/>
  <c r="AP274" i="1"/>
  <c r="AR274" i="1" s="1"/>
  <c r="P274" i="1"/>
  <c r="M274" i="1"/>
  <c r="L274" i="1"/>
  <c r="AZ273" i="1"/>
  <c r="AY273" i="1"/>
  <c r="BA273" i="1" s="1"/>
  <c r="AX273" i="1"/>
  <c r="AW273" i="1"/>
  <c r="AV273" i="1"/>
  <c r="AQ273" i="1"/>
  <c r="AP273" i="1"/>
  <c r="AR273" i="1" s="1"/>
  <c r="P273" i="1"/>
  <c r="M273" i="1"/>
  <c r="L273" i="1"/>
  <c r="AZ272" i="1"/>
  <c r="AY272" i="1"/>
  <c r="BA272" i="1" s="1"/>
  <c r="AX272" i="1"/>
  <c r="AW272" i="1"/>
  <c r="AV272" i="1"/>
  <c r="AQ272" i="1"/>
  <c r="AP272" i="1"/>
  <c r="AR272" i="1" s="1"/>
  <c r="P272" i="1"/>
  <c r="M272" i="1"/>
  <c r="L272" i="1"/>
  <c r="AZ271" i="1"/>
  <c r="AY271" i="1"/>
  <c r="BA271" i="1" s="1"/>
  <c r="AX271" i="1"/>
  <c r="AW271" i="1"/>
  <c r="AV271" i="1"/>
  <c r="AQ271" i="1"/>
  <c r="AP271" i="1"/>
  <c r="AR271" i="1" s="1"/>
  <c r="P271" i="1"/>
  <c r="AZ270" i="1"/>
  <c r="AY270" i="1"/>
  <c r="BA270" i="1" s="1"/>
  <c r="AX270" i="1"/>
  <c r="AW270" i="1"/>
  <c r="AV270" i="1"/>
  <c r="AQ270" i="1"/>
  <c r="AP270" i="1"/>
  <c r="AR270" i="1" s="1"/>
  <c r="P270" i="1"/>
  <c r="AZ269" i="1"/>
  <c r="AY269" i="1"/>
  <c r="BA269" i="1" s="1"/>
  <c r="AX269" i="1"/>
  <c r="AW269" i="1"/>
  <c r="AV269" i="1"/>
  <c r="AQ269" i="1"/>
  <c r="AP269" i="1"/>
  <c r="AR269" i="1" s="1"/>
  <c r="P269" i="1"/>
  <c r="M269" i="1"/>
  <c r="L269" i="1"/>
  <c r="AZ268" i="1"/>
  <c r="AY268" i="1"/>
  <c r="BA268" i="1" s="1"/>
  <c r="AX268" i="1"/>
  <c r="AW268" i="1"/>
  <c r="AV268" i="1"/>
  <c r="AQ268" i="1"/>
  <c r="AP268" i="1"/>
  <c r="AR268" i="1" s="1"/>
  <c r="P268" i="1"/>
  <c r="M268" i="1"/>
  <c r="L268" i="1"/>
  <c r="AZ267" i="1"/>
  <c r="AY267" i="1"/>
  <c r="BA267" i="1" s="1"/>
  <c r="AX267" i="1"/>
  <c r="AW267" i="1"/>
  <c r="AV267" i="1"/>
  <c r="AQ267" i="1"/>
  <c r="AP267" i="1"/>
  <c r="AR267" i="1" s="1"/>
  <c r="P267" i="1"/>
  <c r="M267" i="1"/>
  <c r="L267" i="1"/>
  <c r="AZ266" i="1"/>
  <c r="AY266" i="1"/>
  <c r="BA266" i="1" s="1"/>
  <c r="AX266" i="1"/>
  <c r="AW266" i="1"/>
  <c r="AV266" i="1"/>
  <c r="AQ266" i="1"/>
  <c r="AP266" i="1"/>
  <c r="AR266" i="1" s="1"/>
  <c r="P266" i="1"/>
  <c r="M266" i="1"/>
  <c r="L266" i="1"/>
  <c r="AZ265" i="1"/>
  <c r="AY265" i="1"/>
  <c r="BA265" i="1" s="1"/>
  <c r="AX265" i="1"/>
  <c r="AW265" i="1"/>
  <c r="AV265" i="1"/>
  <c r="AQ265" i="1"/>
  <c r="AP265" i="1"/>
  <c r="AR265" i="1" s="1"/>
  <c r="P265" i="1"/>
  <c r="M265" i="1"/>
  <c r="L265" i="1"/>
  <c r="AZ264" i="1"/>
  <c r="AY264" i="1"/>
  <c r="BA264" i="1" s="1"/>
  <c r="AX264" i="1"/>
  <c r="AW264" i="1"/>
  <c r="AV264" i="1"/>
  <c r="AQ264" i="1"/>
  <c r="AP264" i="1"/>
  <c r="AR264" i="1" s="1"/>
  <c r="P264" i="1"/>
  <c r="M264" i="1"/>
  <c r="L264" i="1"/>
  <c r="AZ263" i="1"/>
  <c r="AY263" i="1"/>
  <c r="BA263" i="1" s="1"/>
  <c r="AX263" i="1"/>
  <c r="AW263" i="1"/>
  <c r="AV263" i="1"/>
  <c r="AQ263" i="1"/>
  <c r="AP263" i="1"/>
  <c r="AR263" i="1" s="1"/>
  <c r="P263" i="1"/>
  <c r="M263" i="1"/>
  <c r="L263" i="1"/>
  <c r="AZ262" i="1"/>
  <c r="AY262" i="1"/>
  <c r="BA262" i="1" s="1"/>
  <c r="AX262" i="1"/>
  <c r="AW262" i="1"/>
  <c r="AV262" i="1"/>
  <c r="AQ262" i="1"/>
  <c r="AP262" i="1"/>
  <c r="AR262" i="1" s="1"/>
  <c r="P262" i="1"/>
  <c r="M262" i="1"/>
  <c r="L262" i="1"/>
  <c r="AZ261" i="1"/>
  <c r="AY261" i="1"/>
  <c r="BA261" i="1" s="1"/>
  <c r="AX261" i="1"/>
  <c r="AW261" i="1"/>
  <c r="AV261" i="1"/>
  <c r="AQ261" i="1"/>
  <c r="AP261" i="1"/>
  <c r="AR261" i="1" s="1"/>
  <c r="P261" i="1"/>
  <c r="M261" i="1"/>
  <c r="L261" i="1"/>
  <c r="AZ260" i="1"/>
  <c r="AY260" i="1"/>
  <c r="BA260" i="1" s="1"/>
  <c r="AX260" i="1"/>
  <c r="AW260" i="1"/>
  <c r="AV260" i="1"/>
  <c r="AQ260" i="1"/>
  <c r="AP260" i="1"/>
  <c r="AR260" i="1" s="1"/>
  <c r="P260" i="1"/>
  <c r="M260" i="1"/>
  <c r="L260" i="1"/>
  <c r="AZ259" i="1"/>
  <c r="AY259" i="1"/>
  <c r="BA259" i="1" s="1"/>
  <c r="AX259" i="1"/>
  <c r="AW259" i="1"/>
  <c r="AV259" i="1"/>
  <c r="AQ259" i="1"/>
  <c r="AP259" i="1"/>
  <c r="AR259" i="1" s="1"/>
  <c r="P259" i="1"/>
  <c r="M259" i="1"/>
  <c r="L259" i="1"/>
  <c r="AZ258" i="1"/>
  <c r="AY258" i="1"/>
  <c r="BA258" i="1" s="1"/>
  <c r="AX258" i="1"/>
  <c r="AW258" i="1"/>
  <c r="AV258" i="1"/>
  <c r="AQ258" i="1"/>
  <c r="AP258" i="1"/>
  <c r="AR258" i="1" s="1"/>
  <c r="P258" i="1"/>
  <c r="M258" i="1"/>
  <c r="L258" i="1"/>
  <c r="AZ257" i="1"/>
  <c r="AY257" i="1"/>
  <c r="BA257" i="1" s="1"/>
  <c r="AX257" i="1"/>
  <c r="AW257" i="1"/>
  <c r="AV257" i="1"/>
  <c r="AQ257" i="1"/>
  <c r="AP257" i="1"/>
  <c r="AR257" i="1" s="1"/>
  <c r="P257" i="1"/>
  <c r="M257" i="1"/>
  <c r="L257" i="1"/>
  <c r="AZ256" i="1"/>
  <c r="AY256" i="1"/>
  <c r="BA256" i="1" s="1"/>
  <c r="AX256" i="1"/>
  <c r="AW256" i="1"/>
  <c r="AV256" i="1"/>
  <c r="AQ256" i="1"/>
  <c r="AP256" i="1"/>
  <c r="AR256" i="1" s="1"/>
  <c r="P256" i="1"/>
  <c r="M256" i="1"/>
  <c r="L256" i="1"/>
  <c r="AZ255" i="1"/>
  <c r="AY255" i="1"/>
  <c r="BA255" i="1" s="1"/>
  <c r="AX255" i="1"/>
  <c r="AW255" i="1"/>
  <c r="AV255" i="1"/>
  <c r="AQ255" i="1"/>
  <c r="AP255" i="1"/>
  <c r="AR255" i="1" s="1"/>
  <c r="P255" i="1"/>
  <c r="M255" i="1"/>
  <c r="L255" i="1"/>
  <c r="AZ254" i="1"/>
  <c r="AY254" i="1"/>
  <c r="BA254" i="1" s="1"/>
  <c r="AX254" i="1"/>
  <c r="AW254" i="1"/>
  <c r="AV254" i="1"/>
  <c r="AQ254" i="1"/>
  <c r="AP254" i="1"/>
  <c r="AR254" i="1" s="1"/>
  <c r="P254" i="1"/>
  <c r="M254" i="1"/>
  <c r="L254" i="1"/>
  <c r="AZ253" i="1"/>
  <c r="AY253" i="1"/>
  <c r="BA253" i="1" s="1"/>
  <c r="AX253" i="1"/>
  <c r="AW253" i="1"/>
  <c r="AV253" i="1"/>
  <c r="AQ253" i="1"/>
  <c r="AP253" i="1"/>
  <c r="AR253" i="1" s="1"/>
  <c r="P253" i="1"/>
  <c r="M253" i="1"/>
  <c r="L253" i="1"/>
  <c r="AZ252" i="1"/>
  <c r="AY252" i="1"/>
  <c r="BA252" i="1" s="1"/>
  <c r="AX252" i="1"/>
  <c r="AW252" i="1"/>
  <c r="AV252" i="1"/>
  <c r="AQ252" i="1"/>
  <c r="AP252" i="1"/>
  <c r="AR252" i="1" s="1"/>
  <c r="P252" i="1"/>
  <c r="M252" i="1"/>
  <c r="L252" i="1"/>
  <c r="AZ251" i="1"/>
  <c r="AY251" i="1"/>
  <c r="BA251" i="1" s="1"/>
  <c r="AX251" i="1"/>
  <c r="AW251" i="1"/>
  <c r="AV251" i="1"/>
  <c r="AQ251" i="1"/>
  <c r="AP251" i="1"/>
  <c r="AR251" i="1" s="1"/>
  <c r="P251" i="1"/>
  <c r="M251" i="1"/>
  <c r="L251" i="1"/>
  <c r="AZ250" i="1"/>
  <c r="AY250" i="1"/>
  <c r="BA250" i="1" s="1"/>
  <c r="AX250" i="1"/>
  <c r="AW250" i="1"/>
  <c r="AV250" i="1"/>
  <c r="AQ250" i="1"/>
  <c r="AP250" i="1"/>
  <c r="AR250" i="1" s="1"/>
  <c r="P250" i="1"/>
  <c r="M250" i="1"/>
  <c r="L250" i="1"/>
  <c r="AZ249" i="1"/>
  <c r="AY249" i="1"/>
  <c r="BA249" i="1" s="1"/>
  <c r="AX249" i="1"/>
  <c r="AW249" i="1"/>
  <c r="AV249" i="1"/>
  <c r="AQ249" i="1"/>
  <c r="AP249" i="1"/>
  <c r="AR249" i="1" s="1"/>
  <c r="P249" i="1"/>
  <c r="M249" i="1"/>
  <c r="L249" i="1"/>
  <c r="AZ248" i="1"/>
  <c r="AY248" i="1"/>
  <c r="BA248" i="1" s="1"/>
  <c r="AX248" i="1"/>
  <c r="AW248" i="1"/>
  <c r="AV248" i="1"/>
  <c r="AQ248" i="1"/>
  <c r="AP248" i="1"/>
  <c r="AR248" i="1" s="1"/>
  <c r="P248" i="1"/>
  <c r="M248" i="1"/>
  <c r="L248" i="1"/>
  <c r="BA247" i="1"/>
  <c r="AZ247" i="1"/>
  <c r="AY247" i="1"/>
  <c r="AX247" i="1"/>
  <c r="AW247" i="1"/>
  <c r="AV247" i="1"/>
  <c r="AQ247" i="1"/>
  <c r="AP247" i="1"/>
  <c r="AR247" i="1" s="1"/>
  <c r="P247" i="1"/>
  <c r="M247" i="1"/>
  <c r="L247" i="1"/>
  <c r="AZ246" i="1"/>
  <c r="AY246" i="1"/>
  <c r="BA246" i="1" s="1"/>
  <c r="AX246" i="1"/>
  <c r="AW246" i="1"/>
  <c r="AV246" i="1"/>
  <c r="AQ246" i="1"/>
  <c r="AP246" i="1"/>
  <c r="AR246" i="1" s="1"/>
  <c r="P246" i="1"/>
  <c r="M246" i="1"/>
  <c r="L246" i="1"/>
  <c r="AZ245" i="1"/>
  <c r="AY245" i="1"/>
  <c r="BA245" i="1" s="1"/>
  <c r="AX245" i="1"/>
  <c r="AW245" i="1"/>
  <c r="AV245" i="1"/>
  <c r="AQ245" i="1"/>
  <c r="AP245" i="1"/>
  <c r="AR245" i="1" s="1"/>
  <c r="P245" i="1"/>
  <c r="M245" i="1"/>
  <c r="L245" i="1"/>
  <c r="AZ244" i="1"/>
  <c r="AY244" i="1"/>
  <c r="BA244" i="1" s="1"/>
  <c r="AX244" i="1"/>
  <c r="AW244" i="1"/>
  <c r="AV244" i="1"/>
  <c r="AQ244" i="1"/>
  <c r="AP244" i="1"/>
  <c r="AR244" i="1" s="1"/>
  <c r="P244" i="1"/>
  <c r="AZ243" i="1"/>
  <c r="AY243" i="1"/>
  <c r="BA243" i="1" s="1"/>
  <c r="AX243" i="1"/>
  <c r="AW243" i="1"/>
  <c r="AV243" i="1"/>
  <c r="AQ243" i="1"/>
  <c r="AP243" i="1"/>
  <c r="AR243" i="1" s="1"/>
  <c r="P243" i="1"/>
  <c r="M243" i="1"/>
  <c r="L243" i="1"/>
  <c r="AZ242" i="1"/>
  <c r="AY242" i="1"/>
  <c r="BA242" i="1" s="1"/>
  <c r="AX242" i="1"/>
  <c r="AW242" i="1"/>
  <c r="AV242" i="1"/>
  <c r="AQ242" i="1"/>
  <c r="AP242" i="1"/>
  <c r="AR242" i="1" s="1"/>
  <c r="P242" i="1"/>
  <c r="M242" i="1"/>
  <c r="L242" i="1"/>
  <c r="AZ241" i="1"/>
  <c r="AY241" i="1"/>
  <c r="BA241" i="1" s="1"/>
  <c r="AX241" i="1"/>
  <c r="AW241" i="1"/>
  <c r="AV241" i="1"/>
  <c r="AQ241" i="1"/>
  <c r="AP241" i="1"/>
  <c r="AR241" i="1" s="1"/>
  <c r="P241" i="1"/>
  <c r="M241" i="1"/>
  <c r="L241" i="1"/>
  <c r="AZ240" i="1"/>
  <c r="AY240" i="1"/>
  <c r="BA240" i="1" s="1"/>
  <c r="AX240" i="1"/>
  <c r="AW240" i="1"/>
  <c r="AV240" i="1"/>
  <c r="AQ240" i="1"/>
  <c r="AP240" i="1"/>
  <c r="AR240" i="1" s="1"/>
  <c r="P240" i="1"/>
  <c r="M240" i="1"/>
  <c r="L240" i="1"/>
  <c r="AZ239" i="1"/>
  <c r="AY239" i="1"/>
  <c r="BA239" i="1" s="1"/>
  <c r="AX239" i="1"/>
  <c r="AW239" i="1"/>
  <c r="AV239" i="1"/>
  <c r="AQ239" i="1"/>
  <c r="AP239" i="1"/>
  <c r="AR239" i="1" s="1"/>
  <c r="P239" i="1"/>
  <c r="M239" i="1"/>
  <c r="L239" i="1"/>
  <c r="AZ238" i="1"/>
  <c r="AY238" i="1"/>
  <c r="BA238" i="1" s="1"/>
  <c r="AX238" i="1"/>
  <c r="AW238" i="1"/>
  <c r="AV238" i="1"/>
  <c r="AQ238" i="1"/>
  <c r="AP238" i="1"/>
  <c r="AR238" i="1" s="1"/>
  <c r="P238" i="1"/>
  <c r="M238" i="1"/>
  <c r="L238" i="1"/>
  <c r="AZ237" i="1"/>
  <c r="AY237" i="1"/>
  <c r="BA237" i="1" s="1"/>
  <c r="AX237" i="1"/>
  <c r="AW237" i="1"/>
  <c r="AV237" i="1"/>
  <c r="AQ237" i="1"/>
  <c r="AP237" i="1"/>
  <c r="AR237" i="1" s="1"/>
  <c r="P237" i="1"/>
  <c r="M237" i="1"/>
  <c r="L237" i="1"/>
  <c r="AZ236" i="1"/>
  <c r="AY236" i="1"/>
  <c r="BA236" i="1" s="1"/>
  <c r="AX236" i="1"/>
  <c r="AW236" i="1"/>
  <c r="AV236" i="1"/>
  <c r="AQ236" i="1"/>
  <c r="AP236" i="1"/>
  <c r="AR236" i="1" s="1"/>
  <c r="P236" i="1"/>
  <c r="M236" i="1"/>
  <c r="L236" i="1"/>
  <c r="AZ235" i="1"/>
  <c r="AY235" i="1"/>
  <c r="BA235" i="1" s="1"/>
  <c r="AX235" i="1"/>
  <c r="AW235" i="1"/>
  <c r="AV235" i="1"/>
  <c r="AQ235" i="1"/>
  <c r="AP235" i="1"/>
  <c r="AR235" i="1" s="1"/>
  <c r="P235" i="1"/>
  <c r="M235" i="1"/>
  <c r="L235" i="1"/>
  <c r="AZ234" i="1"/>
  <c r="AY234" i="1"/>
  <c r="BA234" i="1" s="1"/>
  <c r="AX234" i="1"/>
  <c r="AW234" i="1"/>
  <c r="AV234" i="1"/>
  <c r="AQ234" i="1"/>
  <c r="AP234" i="1"/>
  <c r="AR234" i="1" s="1"/>
  <c r="P234" i="1"/>
  <c r="M234" i="1"/>
  <c r="L234" i="1"/>
  <c r="AZ233" i="1"/>
  <c r="AY233" i="1"/>
  <c r="BA233" i="1" s="1"/>
  <c r="AX233" i="1"/>
  <c r="AW233" i="1"/>
  <c r="AV233" i="1"/>
  <c r="AQ233" i="1"/>
  <c r="AP233" i="1"/>
  <c r="AR233" i="1" s="1"/>
  <c r="P233" i="1"/>
  <c r="M233" i="1"/>
  <c r="L233" i="1"/>
  <c r="AZ232" i="1"/>
  <c r="AY232" i="1"/>
  <c r="BA232" i="1" s="1"/>
  <c r="AX232" i="1"/>
  <c r="AW232" i="1"/>
  <c r="AV232" i="1"/>
  <c r="AQ232" i="1"/>
  <c r="AP232" i="1"/>
  <c r="AR232" i="1" s="1"/>
  <c r="P232" i="1"/>
  <c r="AZ231" i="1"/>
  <c r="AY231" i="1"/>
  <c r="BA231" i="1" s="1"/>
  <c r="AX231" i="1"/>
  <c r="AW231" i="1"/>
  <c r="AV231" i="1"/>
  <c r="AQ231" i="1"/>
  <c r="AP231" i="1"/>
  <c r="AR231" i="1" s="1"/>
  <c r="P231" i="1"/>
  <c r="M231" i="1"/>
  <c r="L231" i="1"/>
  <c r="AZ230" i="1"/>
  <c r="AY230" i="1"/>
  <c r="BA230" i="1" s="1"/>
  <c r="AX230" i="1"/>
  <c r="AW230" i="1"/>
  <c r="AV230" i="1"/>
  <c r="AQ230" i="1"/>
  <c r="AP230" i="1"/>
  <c r="AR230" i="1" s="1"/>
  <c r="P230" i="1"/>
  <c r="M230" i="1"/>
  <c r="L230" i="1"/>
  <c r="AZ229" i="1"/>
  <c r="AY229" i="1"/>
  <c r="BA229" i="1" s="1"/>
  <c r="AX229" i="1"/>
  <c r="AW229" i="1"/>
  <c r="AV229" i="1"/>
  <c r="AQ229" i="1"/>
  <c r="AP229" i="1"/>
  <c r="AR229" i="1" s="1"/>
  <c r="P229" i="1"/>
  <c r="M229" i="1"/>
  <c r="L229" i="1"/>
  <c r="AZ228" i="1"/>
  <c r="AY228" i="1"/>
  <c r="BA228" i="1" s="1"/>
  <c r="AX228" i="1"/>
  <c r="AW228" i="1"/>
  <c r="AV228" i="1"/>
  <c r="AQ228" i="1"/>
  <c r="AP228" i="1"/>
  <c r="AR228" i="1" s="1"/>
  <c r="P228" i="1"/>
  <c r="M228" i="1"/>
  <c r="L228" i="1"/>
  <c r="AZ227" i="1"/>
  <c r="AY227" i="1"/>
  <c r="BA227" i="1" s="1"/>
  <c r="AX227" i="1"/>
  <c r="AW227" i="1"/>
  <c r="AV227" i="1"/>
  <c r="AQ227" i="1"/>
  <c r="AP227" i="1"/>
  <c r="AR227" i="1" s="1"/>
  <c r="P227" i="1"/>
  <c r="M227" i="1"/>
  <c r="L227" i="1"/>
  <c r="AZ226" i="1"/>
  <c r="AY226" i="1"/>
  <c r="BA226" i="1" s="1"/>
  <c r="AX226" i="1"/>
  <c r="AW226" i="1"/>
  <c r="AV226" i="1"/>
  <c r="AQ226" i="1"/>
  <c r="AP226" i="1"/>
  <c r="AR226" i="1" s="1"/>
  <c r="P226" i="1"/>
  <c r="M226" i="1"/>
  <c r="L226" i="1"/>
  <c r="AZ225" i="1"/>
  <c r="AY225" i="1"/>
  <c r="BA225" i="1" s="1"/>
  <c r="AX225" i="1"/>
  <c r="AW225" i="1"/>
  <c r="AV225" i="1"/>
  <c r="AQ225" i="1"/>
  <c r="AP225" i="1"/>
  <c r="AR225" i="1" s="1"/>
  <c r="P225" i="1"/>
  <c r="M225" i="1"/>
  <c r="L225" i="1"/>
  <c r="AZ224" i="1"/>
  <c r="AY224" i="1"/>
  <c r="BA224" i="1" s="1"/>
  <c r="AX224" i="1"/>
  <c r="AW224" i="1"/>
  <c r="AV224" i="1"/>
  <c r="AQ224" i="1"/>
  <c r="AP224" i="1"/>
  <c r="AR224" i="1" s="1"/>
  <c r="P224" i="1"/>
  <c r="M224" i="1"/>
  <c r="L224" i="1"/>
  <c r="AZ223" i="1"/>
  <c r="AY223" i="1"/>
  <c r="BA223" i="1" s="1"/>
  <c r="AX223" i="1"/>
  <c r="AW223" i="1"/>
  <c r="AV223" i="1"/>
  <c r="AQ223" i="1"/>
  <c r="AP223" i="1"/>
  <c r="AR223" i="1" s="1"/>
  <c r="P223" i="1"/>
  <c r="M223" i="1"/>
  <c r="L223" i="1"/>
  <c r="AZ222" i="1"/>
  <c r="AY222" i="1"/>
  <c r="BA222" i="1" s="1"/>
  <c r="AX222" i="1"/>
  <c r="AW222" i="1"/>
  <c r="AV222" i="1"/>
  <c r="AQ222" i="1"/>
  <c r="AP222" i="1"/>
  <c r="AR222" i="1" s="1"/>
  <c r="P222" i="1"/>
  <c r="M222" i="1"/>
  <c r="L222" i="1"/>
  <c r="AZ221" i="1"/>
  <c r="AY221" i="1"/>
  <c r="BA221" i="1" s="1"/>
  <c r="AX221" i="1"/>
  <c r="AW221" i="1"/>
  <c r="AV221" i="1"/>
  <c r="AQ221" i="1"/>
  <c r="AP221" i="1"/>
  <c r="AR221" i="1" s="1"/>
  <c r="P221" i="1"/>
  <c r="M221" i="1"/>
  <c r="L221" i="1"/>
  <c r="AZ220" i="1"/>
  <c r="AY220" i="1"/>
  <c r="BA220" i="1" s="1"/>
  <c r="AX220" i="1"/>
  <c r="AW220" i="1"/>
  <c r="AV220" i="1"/>
  <c r="AQ220" i="1"/>
  <c r="AP220" i="1"/>
  <c r="AR220" i="1" s="1"/>
  <c r="P220" i="1"/>
  <c r="M220" i="1"/>
  <c r="L220" i="1"/>
  <c r="AZ219" i="1"/>
  <c r="AY219" i="1"/>
  <c r="BA219" i="1" s="1"/>
  <c r="AX219" i="1"/>
  <c r="AW219" i="1"/>
  <c r="AV219" i="1"/>
  <c r="AQ219" i="1"/>
  <c r="AP219" i="1"/>
  <c r="AR219" i="1" s="1"/>
  <c r="P219" i="1"/>
  <c r="AZ218" i="1"/>
  <c r="AY218" i="1"/>
  <c r="BA218" i="1" s="1"/>
  <c r="AX218" i="1"/>
  <c r="AW218" i="1"/>
  <c r="AV218" i="1"/>
  <c r="AQ218" i="1"/>
  <c r="AP218" i="1"/>
  <c r="AR218" i="1" s="1"/>
  <c r="P218" i="1"/>
  <c r="M218" i="1"/>
  <c r="L218" i="1"/>
  <c r="AZ217" i="1"/>
  <c r="AY217" i="1"/>
  <c r="BA217" i="1" s="1"/>
  <c r="AX217" i="1"/>
  <c r="AW217" i="1"/>
  <c r="AV217" i="1"/>
  <c r="AQ217" i="1"/>
  <c r="AP217" i="1"/>
  <c r="AR217" i="1" s="1"/>
  <c r="P217" i="1"/>
  <c r="M217" i="1"/>
  <c r="L217" i="1"/>
  <c r="AZ216" i="1"/>
  <c r="AY216" i="1"/>
  <c r="BA216" i="1" s="1"/>
  <c r="AX216" i="1"/>
  <c r="AW216" i="1"/>
  <c r="AV216" i="1"/>
  <c r="AQ216" i="1"/>
  <c r="AP216" i="1"/>
  <c r="AR216" i="1" s="1"/>
  <c r="P216" i="1"/>
  <c r="M216" i="1"/>
  <c r="L216" i="1"/>
  <c r="AZ215" i="1"/>
  <c r="AY215" i="1"/>
  <c r="BA215" i="1" s="1"/>
  <c r="AX215" i="1"/>
  <c r="AW215" i="1"/>
  <c r="AV215" i="1"/>
  <c r="AQ215" i="1"/>
  <c r="AP215" i="1"/>
  <c r="AR215" i="1" s="1"/>
  <c r="P215" i="1"/>
  <c r="M215" i="1"/>
  <c r="L215" i="1"/>
  <c r="AZ214" i="1"/>
  <c r="AY214" i="1"/>
  <c r="BA214" i="1" s="1"/>
  <c r="AX214" i="1"/>
  <c r="AW214" i="1"/>
  <c r="AV214" i="1"/>
  <c r="AQ214" i="1"/>
  <c r="AP214" i="1"/>
  <c r="AR214" i="1" s="1"/>
  <c r="P214" i="1"/>
  <c r="M214" i="1"/>
  <c r="L214" i="1"/>
  <c r="AZ213" i="1"/>
  <c r="AY213" i="1"/>
  <c r="BA213" i="1" s="1"/>
  <c r="AX213" i="1"/>
  <c r="AW213" i="1"/>
  <c r="AV213" i="1"/>
  <c r="AQ213" i="1"/>
  <c r="AP213" i="1"/>
  <c r="AR213" i="1" s="1"/>
  <c r="P213" i="1"/>
  <c r="M213" i="1"/>
  <c r="L213" i="1"/>
  <c r="AZ212" i="1"/>
  <c r="AY212" i="1"/>
  <c r="BA212" i="1" s="1"/>
  <c r="AX212" i="1"/>
  <c r="AW212" i="1"/>
  <c r="AV212" i="1"/>
  <c r="AQ212" i="1"/>
  <c r="AP212" i="1"/>
  <c r="AR212" i="1" s="1"/>
  <c r="P212" i="1"/>
  <c r="M212" i="1"/>
  <c r="L212" i="1"/>
  <c r="AZ211" i="1"/>
  <c r="AY211" i="1"/>
  <c r="BA211" i="1" s="1"/>
  <c r="AX211" i="1"/>
  <c r="AW211" i="1"/>
  <c r="AV211" i="1"/>
  <c r="AQ211" i="1"/>
  <c r="AP211" i="1"/>
  <c r="AR211" i="1" s="1"/>
  <c r="P211" i="1"/>
  <c r="M211" i="1"/>
  <c r="L211" i="1"/>
  <c r="AZ210" i="1"/>
  <c r="AY210" i="1"/>
  <c r="BA210" i="1" s="1"/>
  <c r="AX210" i="1"/>
  <c r="AW210" i="1"/>
  <c r="AV210" i="1"/>
  <c r="AQ210" i="1"/>
  <c r="AP210" i="1"/>
  <c r="AR210" i="1" s="1"/>
  <c r="P210" i="1"/>
  <c r="M210" i="1"/>
  <c r="L210" i="1"/>
  <c r="AZ209" i="1"/>
  <c r="AY209" i="1"/>
  <c r="BA209" i="1" s="1"/>
  <c r="AX209" i="1"/>
  <c r="AW209" i="1"/>
  <c r="AV209" i="1"/>
  <c r="AQ209" i="1"/>
  <c r="AP209" i="1"/>
  <c r="AR209" i="1" s="1"/>
  <c r="P209" i="1"/>
  <c r="M209" i="1"/>
  <c r="L209" i="1"/>
  <c r="AZ208" i="1"/>
  <c r="AY208" i="1"/>
  <c r="BA208" i="1" s="1"/>
  <c r="AX208" i="1"/>
  <c r="AW208" i="1"/>
  <c r="AV208" i="1"/>
  <c r="AQ208" i="1"/>
  <c r="AP208" i="1"/>
  <c r="AR208" i="1" s="1"/>
  <c r="P208" i="1"/>
  <c r="M208" i="1"/>
  <c r="L208" i="1"/>
  <c r="AZ207" i="1"/>
  <c r="AY207" i="1"/>
  <c r="BA207" i="1" s="1"/>
  <c r="AX207" i="1"/>
  <c r="AW207" i="1"/>
  <c r="AV207" i="1"/>
  <c r="AQ207" i="1"/>
  <c r="AP207" i="1"/>
  <c r="AR207" i="1" s="1"/>
  <c r="P207" i="1"/>
  <c r="M207" i="1"/>
  <c r="L207" i="1"/>
  <c r="AZ206" i="1"/>
  <c r="AY206" i="1"/>
  <c r="BA206" i="1" s="1"/>
  <c r="AX206" i="1"/>
  <c r="AW206" i="1"/>
  <c r="AV206" i="1"/>
  <c r="AQ206" i="1"/>
  <c r="AP206" i="1"/>
  <c r="AR206" i="1" s="1"/>
  <c r="P206" i="1"/>
  <c r="M206" i="1"/>
  <c r="L206" i="1"/>
  <c r="AZ205" i="1"/>
  <c r="AY205" i="1"/>
  <c r="BA205" i="1" s="1"/>
  <c r="AX205" i="1"/>
  <c r="AW205" i="1"/>
  <c r="AV205" i="1"/>
  <c r="AQ205" i="1"/>
  <c r="AP205" i="1"/>
  <c r="AR205" i="1" s="1"/>
  <c r="P205" i="1"/>
  <c r="M205" i="1"/>
  <c r="L205" i="1"/>
  <c r="AZ204" i="1"/>
  <c r="AY204" i="1"/>
  <c r="BA204" i="1" s="1"/>
  <c r="AX204" i="1"/>
  <c r="AW204" i="1"/>
  <c r="AV204" i="1"/>
  <c r="AQ204" i="1"/>
  <c r="AP204" i="1"/>
  <c r="AR204" i="1" s="1"/>
  <c r="P204" i="1"/>
  <c r="M204" i="1"/>
  <c r="L204" i="1"/>
  <c r="AZ203" i="1"/>
  <c r="AY203" i="1"/>
  <c r="BA203" i="1" s="1"/>
  <c r="AX203" i="1"/>
  <c r="AW203" i="1"/>
  <c r="AV203" i="1"/>
  <c r="AQ203" i="1"/>
  <c r="AP203" i="1"/>
  <c r="AR203" i="1" s="1"/>
  <c r="P203" i="1"/>
  <c r="M203" i="1"/>
  <c r="L203" i="1"/>
  <c r="AZ202" i="1"/>
  <c r="AY202" i="1"/>
  <c r="BA202" i="1" s="1"/>
  <c r="AX202" i="1"/>
  <c r="AW202" i="1"/>
  <c r="AV202" i="1"/>
  <c r="AQ202" i="1"/>
  <c r="AP202" i="1"/>
  <c r="AR202" i="1" s="1"/>
  <c r="P202" i="1"/>
  <c r="M202" i="1"/>
  <c r="L202" i="1"/>
  <c r="AZ201" i="1"/>
  <c r="AY201" i="1"/>
  <c r="BA201" i="1" s="1"/>
  <c r="AX201" i="1"/>
  <c r="AW201" i="1"/>
  <c r="AV201" i="1"/>
  <c r="AQ201" i="1"/>
  <c r="AP201" i="1"/>
  <c r="AR201" i="1" s="1"/>
  <c r="P201" i="1"/>
  <c r="M201" i="1"/>
  <c r="L201" i="1"/>
  <c r="AZ200" i="1"/>
  <c r="AY200" i="1"/>
  <c r="BA200" i="1" s="1"/>
  <c r="AX200" i="1"/>
  <c r="AW200" i="1"/>
  <c r="AV200" i="1"/>
  <c r="AQ200" i="1"/>
  <c r="AP200" i="1"/>
  <c r="AR200" i="1" s="1"/>
  <c r="P200" i="1"/>
  <c r="M200" i="1"/>
  <c r="L200" i="1"/>
  <c r="AZ199" i="1"/>
  <c r="AY199" i="1"/>
  <c r="BA199" i="1" s="1"/>
  <c r="AX199" i="1"/>
  <c r="AW199" i="1"/>
  <c r="AV199" i="1"/>
  <c r="AQ199" i="1"/>
  <c r="AP199" i="1"/>
  <c r="AR199" i="1" s="1"/>
  <c r="P199" i="1"/>
  <c r="M199" i="1"/>
  <c r="L199" i="1"/>
  <c r="AZ198" i="1"/>
  <c r="AY198" i="1"/>
  <c r="BA198" i="1" s="1"/>
  <c r="AX198" i="1"/>
  <c r="AW198" i="1"/>
  <c r="AV198" i="1"/>
  <c r="AQ198" i="1"/>
  <c r="AP198" i="1"/>
  <c r="AR198" i="1" s="1"/>
  <c r="P198" i="1"/>
  <c r="M198" i="1"/>
  <c r="L198" i="1"/>
  <c r="AZ197" i="1"/>
  <c r="AY197" i="1"/>
  <c r="BA197" i="1" s="1"/>
  <c r="AX197" i="1"/>
  <c r="AW197" i="1"/>
  <c r="AV197" i="1"/>
  <c r="AQ197" i="1"/>
  <c r="AP197" i="1"/>
  <c r="AR197" i="1" s="1"/>
  <c r="P197" i="1"/>
  <c r="M197" i="1"/>
  <c r="L197" i="1"/>
  <c r="AZ196" i="1"/>
  <c r="AY196" i="1"/>
  <c r="BA196" i="1" s="1"/>
  <c r="AX196" i="1"/>
  <c r="AW196" i="1"/>
  <c r="AV196" i="1"/>
  <c r="AQ196" i="1"/>
  <c r="AP196" i="1"/>
  <c r="AR196" i="1" s="1"/>
  <c r="P196" i="1"/>
  <c r="M196" i="1"/>
  <c r="L196" i="1"/>
  <c r="AZ195" i="1"/>
  <c r="AY195" i="1"/>
  <c r="BA195" i="1" s="1"/>
  <c r="AX195" i="1"/>
  <c r="AW195" i="1"/>
  <c r="AV195" i="1"/>
  <c r="AQ195" i="1"/>
  <c r="AP195" i="1"/>
  <c r="AR195" i="1" s="1"/>
  <c r="P195" i="1"/>
  <c r="M195" i="1"/>
  <c r="L195" i="1"/>
  <c r="AZ194" i="1"/>
  <c r="AY194" i="1"/>
  <c r="BA194" i="1" s="1"/>
  <c r="AX194" i="1"/>
  <c r="AW194" i="1"/>
  <c r="AV194" i="1"/>
  <c r="AQ194" i="1"/>
  <c r="AP194" i="1"/>
  <c r="AR194" i="1" s="1"/>
  <c r="P194" i="1"/>
  <c r="AZ193" i="1"/>
  <c r="AY193" i="1"/>
  <c r="BA193" i="1" s="1"/>
  <c r="AX193" i="1"/>
  <c r="AW193" i="1"/>
  <c r="AV193" i="1"/>
  <c r="AQ193" i="1"/>
  <c r="AP193" i="1"/>
  <c r="AR193" i="1" s="1"/>
  <c r="P193" i="1"/>
  <c r="M193" i="1"/>
  <c r="L193" i="1"/>
  <c r="AZ192" i="1"/>
  <c r="AY192" i="1"/>
  <c r="BA192" i="1" s="1"/>
  <c r="AX192" i="1"/>
  <c r="AW192" i="1"/>
  <c r="AV192" i="1"/>
  <c r="AQ192" i="1"/>
  <c r="AP192" i="1"/>
  <c r="AR192" i="1" s="1"/>
  <c r="P192" i="1"/>
  <c r="M192" i="1"/>
  <c r="L192" i="1"/>
  <c r="AZ191" i="1"/>
  <c r="AY191" i="1"/>
  <c r="BA191" i="1" s="1"/>
  <c r="AX191" i="1"/>
  <c r="AW191" i="1"/>
  <c r="AV191" i="1"/>
  <c r="AQ191" i="1"/>
  <c r="AP191" i="1"/>
  <c r="AR191" i="1" s="1"/>
  <c r="P191" i="1"/>
  <c r="M191" i="1"/>
  <c r="L191" i="1"/>
  <c r="AZ190" i="1"/>
  <c r="AY190" i="1"/>
  <c r="BA190" i="1" s="1"/>
  <c r="AX190" i="1"/>
  <c r="AW190" i="1"/>
  <c r="AV190" i="1"/>
  <c r="AQ190" i="1"/>
  <c r="AP190" i="1"/>
  <c r="AR190" i="1" s="1"/>
  <c r="P190" i="1"/>
  <c r="M190" i="1"/>
  <c r="L190" i="1"/>
  <c r="AZ189" i="1"/>
  <c r="AY189" i="1"/>
  <c r="BA189" i="1" s="1"/>
  <c r="AX189" i="1"/>
  <c r="AW189" i="1"/>
  <c r="AV189" i="1"/>
  <c r="AQ189" i="1"/>
  <c r="AP189" i="1"/>
  <c r="AR189" i="1" s="1"/>
  <c r="P189" i="1"/>
  <c r="M189" i="1"/>
  <c r="L189" i="1"/>
  <c r="AZ188" i="1"/>
  <c r="AY188" i="1"/>
  <c r="BA188" i="1" s="1"/>
  <c r="AX188" i="1"/>
  <c r="AW188" i="1"/>
  <c r="AV188" i="1"/>
  <c r="AQ188" i="1"/>
  <c r="AP188" i="1"/>
  <c r="AR188" i="1" s="1"/>
  <c r="P188" i="1"/>
  <c r="M188" i="1"/>
  <c r="L188" i="1"/>
  <c r="AZ187" i="1"/>
  <c r="AY187" i="1"/>
  <c r="BA187" i="1" s="1"/>
  <c r="AX187" i="1"/>
  <c r="AW187" i="1"/>
  <c r="AV187" i="1"/>
  <c r="AQ187" i="1"/>
  <c r="AP187" i="1"/>
  <c r="AR187" i="1" s="1"/>
  <c r="P187" i="1"/>
  <c r="M187" i="1"/>
  <c r="L187" i="1"/>
  <c r="AZ186" i="1"/>
  <c r="AY186" i="1"/>
  <c r="BA186" i="1" s="1"/>
  <c r="AX186" i="1"/>
  <c r="AW186" i="1"/>
  <c r="AV186" i="1"/>
  <c r="AQ186" i="1"/>
  <c r="AP186" i="1"/>
  <c r="AR186" i="1" s="1"/>
  <c r="P186" i="1"/>
  <c r="M186" i="1"/>
  <c r="L186" i="1"/>
  <c r="AZ185" i="1"/>
  <c r="AY185" i="1"/>
  <c r="BA185" i="1" s="1"/>
  <c r="AX185" i="1"/>
  <c r="AW185" i="1"/>
  <c r="AV185" i="1"/>
  <c r="AQ185" i="1"/>
  <c r="AP185" i="1"/>
  <c r="AR185" i="1" s="1"/>
  <c r="P185" i="1"/>
  <c r="AZ184" i="1"/>
  <c r="AY184" i="1"/>
  <c r="BA184" i="1" s="1"/>
  <c r="AX184" i="1"/>
  <c r="AW184" i="1"/>
  <c r="AV184" i="1"/>
  <c r="AQ184" i="1"/>
  <c r="AP184" i="1"/>
  <c r="AR184" i="1" s="1"/>
  <c r="P184" i="1"/>
  <c r="M184" i="1"/>
  <c r="L184" i="1"/>
  <c r="AZ183" i="1"/>
  <c r="AY183" i="1"/>
  <c r="BA183" i="1" s="1"/>
  <c r="AX183" i="1"/>
  <c r="AW183" i="1"/>
  <c r="AV183" i="1"/>
  <c r="AQ183" i="1"/>
  <c r="AP183" i="1"/>
  <c r="AR183" i="1" s="1"/>
  <c r="P183" i="1"/>
  <c r="M183" i="1"/>
  <c r="L183" i="1"/>
  <c r="AZ182" i="1"/>
  <c r="AY182" i="1"/>
  <c r="BA182" i="1" s="1"/>
  <c r="AX182" i="1"/>
  <c r="AW182" i="1"/>
  <c r="AV182" i="1"/>
  <c r="AQ182" i="1"/>
  <c r="AP182" i="1"/>
  <c r="AR182" i="1" s="1"/>
  <c r="P182" i="1"/>
  <c r="M182" i="1"/>
  <c r="L182" i="1"/>
  <c r="AZ181" i="1"/>
  <c r="AY181" i="1"/>
  <c r="BA181" i="1" s="1"/>
  <c r="AX181" i="1"/>
  <c r="AW181" i="1"/>
  <c r="AV181" i="1"/>
  <c r="AQ181" i="1"/>
  <c r="AP181" i="1"/>
  <c r="AR181" i="1" s="1"/>
  <c r="P181" i="1"/>
  <c r="M181" i="1"/>
  <c r="L181" i="1"/>
  <c r="AZ180" i="1"/>
  <c r="AY180" i="1"/>
  <c r="BA180" i="1" s="1"/>
  <c r="AX180" i="1"/>
  <c r="AW180" i="1"/>
  <c r="AV180" i="1"/>
  <c r="AQ180" i="1"/>
  <c r="AP180" i="1"/>
  <c r="AR180" i="1" s="1"/>
  <c r="P180" i="1"/>
  <c r="M180" i="1"/>
  <c r="L180" i="1"/>
  <c r="AZ179" i="1"/>
  <c r="AY179" i="1"/>
  <c r="BA179" i="1" s="1"/>
  <c r="AX179" i="1"/>
  <c r="AW179" i="1"/>
  <c r="AV179" i="1"/>
  <c r="AQ179" i="1"/>
  <c r="AP179" i="1"/>
  <c r="AR179" i="1" s="1"/>
  <c r="P179" i="1"/>
  <c r="M179" i="1"/>
  <c r="L179" i="1"/>
  <c r="AZ178" i="1"/>
  <c r="AY178" i="1"/>
  <c r="BA178" i="1" s="1"/>
  <c r="AX178" i="1"/>
  <c r="AW178" i="1"/>
  <c r="AV178" i="1"/>
  <c r="AQ178" i="1"/>
  <c r="AP178" i="1"/>
  <c r="AR178" i="1" s="1"/>
  <c r="P178" i="1"/>
  <c r="M178" i="1"/>
  <c r="L178" i="1"/>
  <c r="AZ177" i="1"/>
  <c r="AY177" i="1"/>
  <c r="BA177" i="1" s="1"/>
  <c r="AX177" i="1"/>
  <c r="AW177" i="1"/>
  <c r="AV177" i="1"/>
  <c r="AQ177" i="1"/>
  <c r="AP177" i="1"/>
  <c r="AR177" i="1" s="1"/>
  <c r="P177" i="1"/>
  <c r="M177" i="1"/>
  <c r="L177" i="1"/>
  <c r="AZ176" i="1"/>
  <c r="AY176" i="1"/>
  <c r="BA176" i="1" s="1"/>
  <c r="AX176" i="1"/>
  <c r="AW176" i="1"/>
  <c r="AV176" i="1"/>
  <c r="AQ176" i="1"/>
  <c r="AP176" i="1"/>
  <c r="AR176" i="1" s="1"/>
  <c r="P176" i="1"/>
  <c r="M176" i="1"/>
  <c r="L176" i="1"/>
  <c r="AZ175" i="1"/>
  <c r="AY175" i="1"/>
  <c r="BA175" i="1" s="1"/>
  <c r="AX175" i="1"/>
  <c r="AW175" i="1"/>
  <c r="AV175" i="1"/>
  <c r="AQ175" i="1"/>
  <c r="AP175" i="1"/>
  <c r="AR175" i="1" s="1"/>
  <c r="P175" i="1"/>
  <c r="M175" i="1"/>
  <c r="L175" i="1"/>
  <c r="AZ174" i="1"/>
  <c r="AY174" i="1"/>
  <c r="BA174" i="1" s="1"/>
  <c r="AX174" i="1"/>
  <c r="AW174" i="1"/>
  <c r="AV174" i="1"/>
  <c r="AQ174" i="1"/>
  <c r="AP174" i="1"/>
  <c r="AR174" i="1" s="1"/>
  <c r="P174" i="1"/>
  <c r="M174" i="1"/>
  <c r="L174" i="1"/>
  <c r="AZ173" i="1"/>
  <c r="AY173" i="1"/>
  <c r="BA173" i="1" s="1"/>
  <c r="AX173" i="1"/>
  <c r="AW173" i="1"/>
  <c r="AV173" i="1"/>
  <c r="AQ173" i="1"/>
  <c r="AP173" i="1"/>
  <c r="AR173" i="1" s="1"/>
  <c r="P173" i="1"/>
  <c r="M173" i="1"/>
  <c r="L173" i="1"/>
  <c r="AZ172" i="1"/>
  <c r="AY172" i="1"/>
  <c r="BA172" i="1" s="1"/>
  <c r="AX172" i="1"/>
  <c r="AW172" i="1"/>
  <c r="AV172" i="1"/>
  <c r="AQ172" i="1"/>
  <c r="AP172" i="1"/>
  <c r="AR172" i="1" s="1"/>
  <c r="P172" i="1"/>
  <c r="M172" i="1"/>
  <c r="L172" i="1"/>
  <c r="AZ171" i="1"/>
  <c r="AY171" i="1"/>
  <c r="BA171" i="1" s="1"/>
  <c r="AX171" i="1"/>
  <c r="AW171" i="1"/>
  <c r="AV171" i="1"/>
  <c r="AQ171" i="1"/>
  <c r="AP171" i="1"/>
  <c r="AR171" i="1" s="1"/>
  <c r="P171" i="1"/>
  <c r="M171" i="1"/>
  <c r="L171" i="1"/>
  <c r="AZ170" i="1"/>
  <c r="AY170" i="1"/>
  <c r="BA170" i="1" s="1"/>
  <c r="AX170" i="1"/>
  <c r="AW170" i="1"/>
  <c r="AV170" i="1"/>
  <c r="AQ170" i="1"/>
  <c r="AP170" i="1"/>
  <c r="AR170" i="1" s="1"/>
  <c r="P170" i="1"/>
  <c r="M170" i="1"/>
  <c r="L170" i="1"/>
  <c r="AZ169" i="1"/>
  <c r="AY169" i="1"/>
  <c r="BA169" i="1" s="1"/>
  <c r="AX169" i="1"/>
  <c r="AW169" i="1"/>
  <c r="AV169" i="1"/>
  <c r="AQ169" i="1"/>
  <c r="AP169" i="1"/>
  <c r="AR169" i="1" s="1"/>
  <c r="P169" i="1"/>
  <c r="M169" i="1"/>
  <c r="L169" i="1"/>
  <c r="AZ168" i="1"/>
  <c r="AY168" i="1"/>
  <c r="BA168" i="1" s="1"/>
  <c r="AX168" i="1"/>
  <c r="AW168" i="1"/>
  <c r="AV168" i="1"/>
  <c r="AQ168" i="1"/>
  <c r="AP168" i="1"/>
  <c r="AR168" i="1" s="1"/>
  <c r="P168" i="1"/>
  <c r="M168" i="1"/>
  <c r="L168" i="1"/>
  <c r="AZ167" i="1"/>
  <c r="AY167" i="1"/>
  <c r="BA167" i="1" s="1"/>
  <c r="AX167" i="1"/>
  <c r="AW167" i="1"/>
  <c r="AV167" i="1"/>
  <c r="AQ167" i="1"/>
  <c r="AP167" i="1"/>
  <c r="AR167" i="1" s="1"/>
  <c r="P167" i="1"/>
  <c r="M167" i="1"/>
  <c r="L167" i="1"/>
  <c r="AZ166" i="1"/>
  <c r="AY166" i="1"/>
  <c r="BA166" i="1" s="1"/>
  <c r="AX166" i="1"/>
  <c r="AW166" i="1"/>
  <c r="AV166" i="1"/>
  <c r="AQ166" i="1"/>
  <c r="AP166" i="1"/>
  <c r="AR166" i="1" s="1"/>
  <c r="P166" i="1"/>
  <c r="M166" i="1"/>
  <c r="L166" i="1"/>
  <c r="AZ165" i="1"/>
  <c r="AY165" i="1"/>
  <c r="BA165" i="1" s="1"/>
  <c r="AX165" i="1"/>
  <c r="AW165" i="1"/>
  <c r="AV165" i="1"/>
  <c r="AQ165" i="1"/>
  <c r="AP165" i="1"/>
  <c r="AR165" i="1" s="1"/>
  <c r="P165" i="1"/>
  <c r="M165" i="1"/>
  <c r="L165" i="1"/>
  <c r="AZ164" i="1"/>
  <c r="AY164" i="1"/>
  <c r="BA164" i="1" s="1"/>
  <c r="AX164" i="1"/>
  <c r="AW164" i="1"/>
  <c r="AV164" i="1"/>
  <c r="AQ164" i="1"/>
  <c r="AP164" i="1"/>
  <c r="AR164" i="1" s="1"/>
  <c r="P164" i="1"/>
  <c r="M164" i="1"/>
  <c r="L164" i="1"/>
  <c r="AZ163" i="1"/>
  <c r="AY163" i="1"/>
  <c r="BA163" i="1" s="1"/>
  <c r="AX163" i="1"/>
  <c r="AW163" i="1"/>
  <c r="AV163" i="1"/>
  <c r="AQ163" i="1"/>
  <c r="AP163" i="1"/>
  <c r="AR163" i="1" s="1"/>
  <c r="P163" i="1"/>
  <c r="AZ162" i="1"/>
  <c r="AY162" i="1"/>
  <c r="BA162" i="1" s="1"/>
  <c r="AX162" i="1"/>
  <c r="AW162" i="1"/>
  <c r="AV162" i="1"/>
  <c r="AQ162" i="1"/>
  <c r="AP162" i="1"/>
  <c r="AR162" i="1" s="1"/>
  <c r="P162" i="1"/>
  <c r="M162" i="1"/>
  <c r="L162" i="1"/>
  <c r="AZ161" i="1"/>
  <c r="AY161" i="1"/>
  <c r="BA161" i="1" s="1"/>
  <c r="AX161" i="1"/>
  <c r="AW161" i="1"/>
  <c r="AV161" i="1"/>
  <c r="AQ161" i="1"/>
  <c r="AP161" i="1"/>
  <c r="AR161" i="1" s="1"/>
  <c r="P161" i="1"/>
  <c r="M161" i="1"/>
  <c r="L161" i="1"/>
  <c r="AZ160" i="1"/>
  <c r="AY160" i="1"/>
  <c r="BA160" i="1" s="1"/>
  <c r="AX160" i="1"/>
  <c r="AW160" i="1"/>
  <c r="AV160" i="1"/>
  <c r="AQ160" i="1"/>
  <c r="AP160" i="1"/>
  <c r="AR160" i="1" s="1"/>
  <c r="P160" i="1"/>
  <c r="M160" i="1"/>
  <c r="L160" i="1"/>
  <c r="AZ159" i="1"/>
  <c r="AY159" i="1"/>
  <c r="BA159" i="1" s="1"/>
  <c r="AX159" i="1"/>
  <c r="AW159" i="1"/>
  <c r="AV159" i="1"/>
  <c r="AQ159" i="1"/>
  <c r="AP159" i="1"/>
  <c r="AR159" i="1" s="1"/>
  <c r="P159" i="1"/>
  <c r="M159" i="1"/>
  <c r="L159" i="1"/>
  <c r="AZ158" i="1"/>
  <c r="AY158" i="1"/>
  <c r="BA158" i="1" s="1"/>
  <c r="AX158" i="1"/>
  <c r="AW158" i="1"/>
  <c r="AV158" i="1"/>
  <c r="AQ158" i="1"/>
  <c r="AP158" i="1"/>
  <c r="AR158" i="1" s="1"/>
  <c r="P158" i="1"/>
  <c r="M158" i="1"/>
  <c r="L158" i="1"/>
  <c r="AZ157" i="1"/>
  <c r="AY157" i="1"/>
  <c r="BA157" i="1" s="1"/>
  <c r="AX157" i="1"/>
  <c r="AW157" i="1"/>
  <c r="AV157" i="1"/>
  <c r="AQ157" i="1"/>
  <c r="AP157" i="1"/>
  <c r="AR157" i="1" s="1"/>
  <c r="P157" i="1"/>
  <c r="AZ156" i="1"/>
  <c r="AY156" i="1"/>
  <c r="BA156" i="1" s="1"/>
  <c r="AX156" i="1"/>
  <c r="AW156" i="1"/>
  <c r="AV156" i="1"/>
  <c r="AQ156" i="1"/>
  <c r="AP156" i="1"/>
  <c r="AR156" i="1" s="1"/>
  <c r="P156" i="1"/>
  <c r="M156" i="1"/>
  <c r="L156" i="1"/>
  <c r="AZ155" i="1"/>
  <c r="AY155" i="1"/>
  <c r="BA155" i="1" s="1"/>
  <c r="AX155" i="1"/>
  <c r="AW155" i="1"/>
  <c r="AV155" i="1"/>
  <c r="AQ155" i="1"/>
  <c r="AP155" i="1"/>
  <c r="AR155" i="1" s="1"/>
  <c r="P155" i="1"/>
  <c r="M155" i="1"/>
  <c r="L155" i="1"/>
  <c r="AZ154" i="1"/>
  <c r="AY154" i="1"/>
  <c r="BA154" i="1" s="1"/>
  <c r="AX154" i="1"/>
  <c r="AW154" i="1"/>
  <c r="AV154" i="1"/>
  <c r="AQ154" i="1"/>
  <c r="AP154" i="1"/>
  <c r="AR154" i="1" s="1"/>
  <c r="P154" i="1"/>
  <c r="M154" i="1"/>
  <c r="L154" i="1"/>
  <c r="AZ153" i="1"/>
  <c r="AY153" i="1"/>
  <c r="BA153" i="1" s="1"/>
  <c r="AX153" i="1"/>
  <c r="AW153" i="1"/>
  <c r="AV153" i="1"/>
  <c r="AQ153" i="1"/>
  <c r="AP153" i="1"/>
  <c r="AR153" i="1" s="1"/>
  <c r="P153" i="1"/>
  <c r="M153" i="1"/>
  <c r="L153" i="1"/>
  <c r="AZ152" i="1"/>
  <c r="AY152" i="1"/>
  <c r="BA152" i="1" s="1"/>
  <c r="AX152" i="1"/>
  <c r="AW152" i="1"/>
  <c r="AV152" i="1"/>
  <c r="AQ152" i="1"/>
  <c r="AP152" i="1"/>
  <c r="AR152" i="1" s="1"/>
  <c r="P152" i="1"/>
  <c r="M152" i="1"/>
  <c r="L152" i="1"/>
  <c r="BA151" i="1"/>
  <c r="AZ151" i="1"/>
  <c r="AY151" i="1"/>
  <c r="AX151" i="1"/>
  <c r="AW151" i="1"/>
  <c r="AV151" i="1"/>
  <c r="AQ151" i="1"/>
  <c r="AP151" i="1"/>
  <c r="AR151" i="1" s="1"/>
  <c r="P151" i="1"/>
  <c r="M151" i="1"/>
  <c r="L151" i="1"/>
  <c r="AZ150" i="1"/>
  <c r="AY150" i="1"/>
  <c r="BA150" i="1" s="1"/>
  <c r="AX150" i="1"/>
  <c r="AW150" i="1"/>
  <c r="AV150" i="1"/>
  <c r="AQ150" i="1"/>
  <c r="AP150" i="1"/>
  <c r="AR150" i="1" s="1"/>
  <c r="P150" i="1"/>
  <c r="M150" i="1"/>
  <c r="L150" i="1"/>
  <c r="AZ149" i="1"/>
  <c r="AY149" i="1"/>
  <c r="BA149" i="1" s="1"/>
  <c r="AX149" i="1"/>
  <c r="AW149" i="1"/>
  <c r="AV149" i="1"/>
  <c r="AQ149" i="1"/>
  <c r="AP149" i="1"/>
  <c r="AR149" i="1" s="1"/>
  <c r="P149" i="1"/>
  <c r="M149" i="1"/>
  <c r="L149" i="1"/>
  <c r="AZ148" i="1"/>
  <c r="AY148" i="1"/>
  <c r="BA148" i="1" s="1"/>
  <c r="AX148" i="1"/>
  <c r="AW148" i="1"/>
  <c r="AV148" i="1"/>
  <c r="AQ148" i="1"/>
  <c r="AP148" i="1"/>
  <c r="AR148" i="1" s="1"/>
  <c r="P148" i="1"/>
  <c r="M148" i="1"/>
  <c r="L148" i="1"/>
  <c r="AZ147" i="1"/>
  <c r="AY147" i="1"/>
  <c r="BA147" i="1" s="1"/>
  <c r="AX147" i="1"/>
  <c r="AW147" i="1"/>
  <c r="AV147" i="1"/>
  <c r="AQ147" i="1"/>
  <c r="AP147" i="1"/>
  <c r="AR147" i="1" s="1"/>
  <c r="P147" i="1"/>
  <c r="M147" i="1"/>
  <c r="L147" i="1"/>
  <c r="AZ146" i="1"/>
  <c r="AY146" i="1"/>
  <c r="BA146" i="1" s="1"/>
  <c r="AX146" i="1"/>
  <c r="AW146" i="1"/>
  <c r="AV146" i="1"/>
  <c r="AQ146" i="1"/>
  <c r="AP146" i="1"/>
  <c r="AR146" i="1" s="1"/>
  <c r="P146" i="1"/>
  <c r="M146" i="1"/>
  <c r="L146" i="1"/>
  <c r="AZ145" i="1"/>
  <c r="AY145" i="1"/>
  <c r="BA145" i="1" s="1"/>
  <c r="AX145" i="1"/>
  <c r="AW145" i="1"/>
  <c r="AV145" i="1"/>
  <c r="AQ145" i="1"/>
  <c r="AP145" i="1"/>
  <c r="AR145" i="1" s="1"/>
  <c r="P145" i="1"/>
  <c r="M145" i="1"/>
  <c r="L145" i="1"/>
  <c r="AZ144" i="1"/>
  <c r="AY144" i="1"/>
  <c r="BA144" i="1" s="1"/>
  <c r="AX144" i="1"/>
  <c r="AW144" i="1"/>
  <c r="AV144" i="1"/>
  <c r="AQ144" i="1"/>
  <c r="AP144" i="1"/>
  <c r="AR144" i="1" s="1"/>
  <c r="P144" i="1"/>
  <c r="AZ143" i="1"/>
  <c r="AY143" i="1"/>
  <c r="BA143" i="1" s="1"/>
  <c r="AX143" i="1"/>
  <c r="AW143" i="1"/>
  <c r="AV143" i="1"/>
  <c r="AQ143" i="1"/>
  <c r="AP143" i="1"/>
  <c r="AR143" i="1" s="1"/>
  <c r="P143" i="1"/>
  <c r="AZ142" i="1"/>
  <c r="AY142" i="1"/>
  <c r="BA142" i="1" s="1"/>
  <c r="AX142" i="1"/>
  <c r="AW142" i="1"/>
  <c r="AV142" i="1"/>
  <c r="AQ142" i="1"/>
  <c r="AP142" i="1"/>
  <c r="AR142" i="1" s="1"/>
  <c r="P142" i="1"/>
  <c r="M142" i="1"/>
  <c r="L142" i="1"/>
  <c r="AZ141" i="1"/>
  <c r="AY141" i="1"/>
  <c r="BA141" i="1" s="1"/>
  <c r="AX141" i="1"/>
  <c r="AW141" i="1"/>
  <c r="AV141" i="1"/>
  <c r="AQ141" i="1"/>
  <c r="AP141" i="1"/>
  <c r="AR141" i="1" s="1"/>
  <c r="P141" i="1"/>
  <c r="M141" i="1"/>
  <c r="L141" i="1"/>
  <c r="AZ140" i="1"/>
  <c r="AY140" i="1"/>
  <c r="BA140" i="1" s="1"/>
  <c r="AX140" i="1"/>
  <c r="AW140" i="1"/>
  <c r="AV140" i="1"/>
  <c r="AQ140" i="1"/>
  <c r="AP140" i="1"/>
  <c r="AR140" i="1" s="1"/>
  <c r="P140" i="1"/>
  <c r="M140" i="1"/>
  <c r="L140" i="1"/>
  <c r="AZ139" i="1"/>
  <c r="AY139" i="1"/>
  <c r="BA139" i="1" s="1"/>
  <c r="AX139" i="1"/>
  <c r="AW139" i="1"/>
  <c r="AV139" i="1"/>
  <c r="AQ139" i="1"/>
  <c r="AP139" i="1"/>
  <c r="AR139" i="1" s="1"/>
  <c r="P139" i="1"/>
  <c r="M139" i="1"/>
  <c r="L139" i="1"/>
  <c r="AZ138" i="1"/>
  <c r="AY138" i="1"/>
  <c r="BA138" i="1" s="1"/>
  <c r="AX138" i="1"/>
  <c r="AW138" i="1"/>
  <c r="AV138" i="1"/>
  <c r="AQ138" i="1"/>
  <c r="AP138" i="1"/>
  <c r="AR138" i="1" s="1"/>
  <c r="P138" i="1"/>
  <c r="M138" i="1"/>
  <c r="L138" i="1"/>
  <c r="AZ137" i="1"/>
  <c r="AY137" i="1"/>
  <c r="BA137" i="1" s="1"/>
  <c r="AX137" i="1"/>
  <c r="AW137" i="1"/>
  <c r="AV137" i="1"/>
  <c r="AQ137" i="1"/>
  <c r="AP137" i="1"/>
  <c r="AR137" i="1" s="1"/>
  <c r="P137" i="1"/>
  <c r="M137" i="1"/>
  <c r="L137" i="1"/>
  <c r="AZ136" i="1"/>
  <c r="AY136" i="1"/>
  <c r="BA136" i="1" s="1"/>
  <c r="AX136" i="1"/>
  <c r="AW136" i="1"/>
  <c r="AV136" i="1"/>
  <c r="AQ136" i="1"/>
  <c r="AP136" i="1"/>
  <c r="AR136" i="1" s="1"/>
  <c r="P136" i="1"/>
  <c r="M136" i="1"/>
  <c r="L136" i="1"/>
  <c r="AZ135" i="1"/>
  <c r="AY135" i="1"/>
  <c r="BA135" i="1" s="1"/>
  <c r="AX135" i="1"/>
  <c r="AW135" i="1"/>
  <c r="AV135" i="1"/>
  <c r="AQ135" i="1"/>
  <c r="AP135" i="1"/>
  <c r="AR135" i="1" s="1"/>
  <c r="P135" i="1"/>
  <c r="M135" i="1"/>
  <c r="L135" i="1"/>
  <c r="BA134" i="1"/>
  <c r="AZ134" i="1"/>
  <c r="AY134" i="1"/>
  <c r="AX134" i="1"/>
  <c r="AW134" i="1"/>
  <c r="AV134" i="1"/>
  <c r="AQ134" i="1"/>
  <c r="AP134" i="1"/>
  <c r="AR134" i="1" s="1"/>
  <c r="P134" i="1"/>
  <c r="M134" i="1"/>
  <c r="L134" i="1"/>
  <c r="AZ133" i="1"/>
  <c r="AY133" i="1"/>
  <c r="BA133" i="1" s="1"/>
  <c r="AX133" i="1"/>
  <c r="AW133" i="1"/>
  <c r="AV133" i="1"/>
  <c r="AQ133" i="1"/>
  <c r="AP133" i="1"/>
  <c r="AR133" i="1" s="1"/>
  <c r="P133" i="1"/>
  <c r="M133" i="1"/>
  <c r="L133" i="1"/>
  <c r="AZ132" i="1"/>
  <c r="AY132" i="1"/>
  <c r="BA132" i="1" s="1"/>
  <c r="AX132" i="1"/>
  <c r="AW132" i="1"/>
  <c r="AV132" i="1"/>
  <c r="AQ132" i="1"/>
  <c r="AP132" i="1"/>
  <c r="AR132" i="1" s="1"/>
  <c r="P132" i="1"/>
  <c r="M132" i="1"/>
  <c r="L132" i="1"/>
  <c r="AZ131" i="1"/>
  <c r="AY131" i="1"/>
  <c r="BA131" i="1" s="1"/>
  <c r="AX131" i="1"/>
  <c r="AW131" i="1"/>
  <c r="AV131" i="1"/>
  <c r="AQ131" i="1"/>
  <c r="AP131" i="1"/>
  <c r="AR131" i="1" s="1"/>
  <c r="P131" i="1"/>
  <c r="AZ130" i="1"/>
  <c r="AY130" i="1"/>
  <c r="BA130" i="1" s="1"/>
  <c r="AX130" i="1"/>
  <c r="AW130" i="1"/>
  <c r="AV130" i="1"/>
  <c r="AQ130" i="1"/>
  <c r="AP130" i="1"/>
  <c r="AR130" i="1" s="1"/>
  <c r="P130" i="1"/>
  <c r="M130" i="1"/>
  <c r="L130" i="1"/>
  <c r="AZ129" i="1"/>
  <c r="AY129" i="1"/>
  <c r="BA129" i="1" s="1"/>
  <c r="AX129" i="1"/>
  <c r="AW129" i="1"/>
  <c r="AV129" i="1"/>
  <c r="AQ129" i="1"/>
  <c r="AP129" i="1"/>
  <c r="AR129" i="1" s="1"/>
  <c r="P129" i="1"/>
  <c r="M129" i="1"/>
  <c r="L129" i="1"/>
  <c r="AZ128" i="1"/>
  <c r="AY128" i="1"/>
  <c r="BA128" i="1" s="1"/>
  <c r="AX128" i="1"/>
  <c r="AW128" i="1"/>
  <c r="AV128" i="1"/>
  <c r="AQ128" i="1"/>
  <c r="AP128" i="1"/>
  <c r="AR128" i="1" s="1"/>
  <c r="P128" i="1"/>
  <c r="M128" i="1"/>
  <c r="L128" i="1"/>
  <c r="AZ127" i="1"/>
  <c r="AY127" i="1"/>
  <c r="BA127" i="1" s="1"/>
  <c r="AX127" i="1"/>
  <c r="AW127" i="1"/>
  <c r="AV127" i="1"/>
  <c r="AQ127" i="1"/>
  <c r="AP127" i="1"/>
  <c r="AR127" i="1" s="1"/>
  <c r="P127" i="1"/>
  <c r="M127" i="1"/>
  <c r="L127" i="1"/>
  <c r="AZ126" i="1"/>
  <c r="AY126" i="1"/>
  <c r="BA126" i="1" s="1"/>
  <c r="AX126" i="1"/>
  <c r="AW126" i="1"/>
  <c r="AV126" i="1"/>
  <c r="AQ126" i="1"/>
  <c r="AP126" i="1"/>
  <c r="AR126" i="1" s="1"/>
  <c r="P126" i="1"/>
  <c r="M126" i="1"/>
  <c r="L126" i="1"/>
  <c r="AZ125" i="1"/>
  <c r="AY125" i="1"/>
  <c r="BA125" i="1" s="1"/>
  <c r="AX125" i="1"/>
  <c r="AW125" i="1"/>
  <c r="AV125" i="1"/>
  <c r="AQ125" i="1"/>
  <c r="AP125" i="1"/>
  <c r="AR125" i="1" s="1"/>
  <c r="P125" i="1"/>
  <c r="M125" i="1"/>
  <c r="L125" i="1"/>
  <c r="AZ124" i="1"/>
  <c r="AY124" i="1"/>
  <c r="BA124" i="1" s="1"/>
  <c r="AX124" i="1"/>
  <c r="AW124" i="1"/>
  <c r="AV124" i="1"/>
  <c r="AQ124" i="1"/>
  <c r="AP124" i="1"/>
  <c r="AR124" i="1" s="1"/>
  <c r="P124" i="1"/>
  <c r="M124" i="1"/>
  <c r="L124" i="1"/>
  <c r="AZ123" i="1"/>
  <c r="AY123" i="1"/>
  <c r="BA123" i="1" s="1"/>
  <c r="AX123" i="1"/>
  <c r="AW123" i="1"/>
  <c r="AV123" i="1"/>
  <c r="AQ123" i="1"/>
  <c r="AP123" i="1"/>
  <c r="AR123" i="1" s="1"/>
  <c r="P123" i="1"/>
  <c r="M123" i="1"/>
  <c r="L123" i="1"/>
  <c r="AZ122" i="1"/>
  <c r="AY122" i="1"/>
  <c r="BA122" i="1" s="1"/>
  <c r="AX122" i="1"/>
  <c r="AW122" i="1"/>
  <c r="AV122" i="1"/>
  <c r="AQ122" i="1"/>
  <c r="AP122" i="1"/>
  <c r="AR122" i="1" s="1"/>
  <c r="P122" i="1"/>
  <c r="M122" i="1"/>
  <c r="L122" i="1"/>
  <c r="AZ121" i="1"/>
  <c r="AY121" i="1"/>
  <c r="BA121" i="1" s="1"/>
  <c r="AX121" i="1"/>
  <c r="AW121" i="1"/>
  <c r="AV121" i="1"/>
  <c r="AQ121" i="1"/>
  <c r="AP121" i="1"/>
  <c r="AR121" i="1" s="1"/>
  <c r="P121" i="1"/>
  <c r="M121" i="1"/>
  <c r="L121" i="1"/>
  <c r="AZ120" i="1"/>
  <c r="AY120" i="1"/>
  <c r="BA120" i="1" s="1"/>
  <c r="AX120" i="1"/>
  <c r="AW120" i="1"/>
  <c r="AV120" i="1"/>
  <c r="AQ120" i="1"/>
  <c r="AP120" i="1"/>
  <c r="AR120" i="1" s="1"/>
  <c r="P120" i="1"/>
  <c r="M120" i="1"/>
  <c r="L120" i="1"/>
  <c r="AZ119" i="1"/>
  <c r="AY119" i="1"/>
  <c r="BA119" i="1" s="1"/>
  <c r="AX119" i="1"/>
  <c r="AW119" i="1"/>
  <c r="AV119" i="1"/>
  <c r="AQ119" i="1"/>
  <c r="AP119" i="1"/>
  <c r="AR119" i="1" s="1"/>
  <c r="P119" i="1"/>
  <c r="M119" i="1"/>
  <c r="L119" i="1"/>
  <c r="AZ118" i="1"/>
  <c r="AY118" i="1"/>
  <c r="BA118" i="1" s="1"/>
  <c r="AX118" i="1"/>
  <c r="AW118" i="1"/>
  <c r="AV118" i="1"/>
  <c r="AQ118" i="1"/>
  <c r="AP118" i="1"/>
  <c r="AR118" i="1" s="1"/>
  <c r="P118" i="1"/>
  <c r="M118" i="1"/>
  <c r="L118" i="1"/>
  <c r="AZ117" i="1"/>
  <c r="AY117" i="1"/>
  <c r="BA117" i="1" s="1"/>
  <c r="AX117" i="1"/>
  <c r="AW117" i="1"/>
  <c r="AV117" i="1"/>
  <c r="AQ117" i="1"/>
  <c r="AP117" i="1"/>
  <c r="AR117" i="1" s="1"/>
  <c r="P117" i="1"/>
  <c r="M117" i="1"/>
  <c r="L117" i="1"/>
  <c r="AZ116" i="1"/>
  <c r="AY116" i="1"/>
  <c r="BA116" i="1" s="1"/>
  <c r="AX116" i="1"/>
  <c r="AW116" i="1"/>
  <c r="AV116" i="1"/>
  <c r="AQ116" i="1"/>
  <c r="AP116" i="1"/>
  <c r="AR116" i="1" s="1"/>
  <c r="P116" i="1"/>
  <c r="M116" i="1"/>
  <c r="L116" i="1"/>
  <c r="AZ115" i="1"/>
  <c r="AY115" i="1"/>
  <c r="BA115" i="1" s="1"/>
  <c r="AX115" i="1"/>
  <c r="AW115" i="1"/>
  <c r="AV115" i="1"/>
  <c r="AQ115" i="1"/>
  <c r="AP115" i="1"/>
  <c r="AR115" i="1" s="1"/>
  <c r="P115" i="1"/>
  <c r="M115" i="1"/>
  <c r="L115" i="1"/>
  <c r="AZ114" i="1"/>
  <c r="AY114" i="1"/>
  <c r="BA114" i="1" s="1"/>
  <c r="AX114" i="1"/>
  <c r="AW114" i="1"/>
  <c r="AV114" i="1"/>
  <c r="AQ114" i="1"/>
  <c r="AP114" i="1"/>
  <c r="AR114" i="1" s="1"/>
  <c r="P114" i="1"/>
  <c r="M114" i="1"/>
  <c r="L114" i="1"/>
  <c r="AZ113" i="1"/>
  <c r="AY113" i="1"/>
  <c r="BA113" i="1" s="1"/>
  <c r="AX113" i="1"/>
  <c r="AW113" i="1"/>
  <c r="AV113" i="1"/>
  <c r="AQ113" i="1"/>
  <c r="AP113" i="1"/>
  <c r="AR113" i="1" s="1"/>
  <c r="P113" i="1"/>
  <c r="M113" i="1"/>
  <c r="L113" i="1"/>
  <c r="AZ112" i="1"/>
  <c r="AY112" i="1"/>
  <c r="BA112" i="1" s="1"/>
  <c r="AX112" i="1"/>
  <c r="AW112" i="1"/>
  <c r="AV112" i="1"/>
  <c r="AQ112" i="1"/>
  <c r="AP112" i="1"/>
  <c r="AR112" i="1" s="1"/>
  <c r="P112" i="1"/>
  <c r="M112" i="1"/>
  <c r="L112" i="1"/>
  <c r="AZ111" i="1"/>
  <c r="AY111" i="1"/>
  <c r="BA111" i="1" s="1"/>
  <c r="AX111" i="1"/>
  <c r="AW111" i="1"/>
  <c r="AV111" i="1"/>
  <c r="AQ111" i="1"/>
  <c r="AP111" i="1"/>
  <c r="AR111" i="1" s="1"/>
  <c r="P111" i="1"/>
  <c r="M111" i="1"/>
  <c r="L111" i="1"/>
  <c r="AZ110" i="1"/>
  <c r="AY110" i="1"/>
  <c r="BA110" i="1" s="1"/>
  <c r="AX110" i="1"/>
  <c r="AW110" i="1"/>
  <c r="AV110" i="1"/>
  <c r="AQ110" i="1"/>
  <c r="AP110" i="1"/>
  <c r="AR110" i="1" s="1"/>
  <c r="P110" i="1"/>
  <c r="M110" i="1"/>
  <c r="L110" i="1"/>
  <c r="AZ109" i="1"/>
  <c r="AY109" i="1"/>
  <c r="BA109" i="1" s="1"/>
  <c r="AX109" i="1"/>
  <c r="AW109" i="1"/>
  <c r="AV109" i="1"/>
  <c r="AQ109" i="1"/>
  <c r="AP109" i="1"/>
  <c r="AR109" i="1" s="1"/>
  <c r="P109" i="1"/>
  <c r="M109" i="1"/>
  <c r="L109" i="1"/>
  <c r="AZ108" i="1"/>
  <c r="AY108" i="1"/>
  <c r="BA108" i="1" s="1"/>
  <c r="AX108" i="1"/>
  <c r="AW108" i="1"/>
  <c r="AV108" i="1"/>
  <c r="AQ108" i="1"/>
  <c r="AP108" i="1"/>
  <c r="AR108" i="1" s="1"/>
  <c r="P108" i="1"/>
  <c r="M108" i="1"/>
  <c r="L108" i="1"/>
  <c r="AZ107" i="1"/>
  <c r="AY107" i="1"/>
  <c r="BA107" i="1" s="1"/>
  <c r="AX107" i="1"/>
  <c r="AW107" i="1"/>
  <c r="AV107" i="1"/>
  <c r="AQ107" i="1"/>
  <c r="AP107" i="1"/>
  <c r="AR107" i="1" s="1"/>
  <c r="P107" i="1"/>
  <c r="M107" i="1"/>
  <c r="L107" i="1"/>
  <c r="AZ106" i="1"/>
  <c r="AY106" i="1"/>
  <c r="BA106" i="1" s="1"/>
  <c r="AX106" i="1"/>
  <c r="AW106" i="1"/>
  <c r="AV106" i="1"/>
  <c r="AQ106" i="1"/>
  <c r="AP106" i="1"/>
  <c r="AR106" i="1" s="1"/>
  <c r="P106" i="1"/>
  <c r="M106" i="1"/>
  <c r="L106" i="1"/>
  <c r="AZ105" i="1"/>
  <c r="AY105" i="1"/>
  <c r="BA105" i="1" s="1"/>
  <c r="AX105" i="1"/>
  <c r="AW105" i="1"/>
  <c r="AV105" i="1"/>
  <c r="AQ105" i="1"/>
  <c r="AP105" i="1"/>
  <c r="AR105" i="1" s="1"/>
  <c r="P105" i="1"/>
  <c r="M105" i="1"/>
  <c r="L105" i="1"/>
  <c r="AZ104" i="1"/>
  <c r="AY104" i="1"/>
  <c r="BA104" i="1" s="1"/>
  <c r="AX104" i="1"/>
  <c r="AW104" i="1"/>
  <c r="AV104" i="1"/>
  <c r="AQ104" i="1"/>
  <c r="AP104" i="1"/>
  <c r="AR104" i="1" s="1"/>
  <c r="P104" i="1"/>
  <c r="M104" i="1"/>
  <c r="L104" i="1"/>
  <c r="AZ103" i="1"/>
  <c r="AY103" i="1"/>
  <c r="BA103" i="1" s="1"/>
  <c r="AX103" i="1"/>
  <c r="AW103" i="1"/>
  <c r="AV103" i="1"/>
  <c r="AQ103" i="1"/>
  <c r="AP103" i="1"/>
  <c r="AR103" i="1" s="1"/>
  <c r="P103" i="1"/>
  <c r="M103" i="1"/>
  <c r="L103" i="1"/>
  <c r="BA102" i="1"/>
  <c r="AZ102" i="1"/>
  <c r="AY102" i="1"/>
  <c r="AX102" i="1"/>
  <c r="AW102" i="1"/>
  <c r="AV102" i="1"/>
  <c r="AQ102" i="1"/>
  <c r="AP102" i="1"/>
  <c r="AR102" i="1" s="1"/>
  <c r="P102" i="1"/>
  <c r="M102" i="1"/>
  <c r="L102" i="1"/>
  <c r="AZ101" i="1"/>
  <c r="AY101" i="1"/>
  <c r="BA101" i="1" s="1"/>
  <c r="AX101" i="1"/>
  <c r="AW101" i="1"/>
  <c r="AV101" i="1"/>
  <c r="AQ101" i="1"/>
  <c r="AP101" i="1"/>
  <c r="AR101" i="1" s="1"/>
  <c r="P101" i="1"/>
  <c r="M101" i="1"/>
  <c r="L101" i="1"/>
  <c r="AZ100" i="1"/>
  <c r="AY100" i="1"/>
  <c r="BA100" i="1" s="1"/>
  <c r="AX100" i="1"/>
  <c r="AW100" i="1"/>
  <c r="AV100" i="1"/>
  <c r="AQ100" i="1"/>
  <c r="AP100" i="1"/>
  <c r="AR100" i="1" s="1"/>
  <c r="P100" i="1"/>
  <c r="M100" i="1"/>
  <c r="L100" i="1"/>
  <c r="AZ99" i="1"/>
  <c r="AY99" i="1"/>
  <c r="BA99" i="1" s="1"/>
  <c r="AX99" i="1"/>
  <c r="AW99" i="1"/>
  <c r="AV99" i="1"/>
  <c r="AQ99" i="1"/>
  <c r="AP99" i="1"/>
  <c r="AR99" i="1" s="1"/>
  <c r="P99" i="1"/>
  <c r="M99" i="1"/>
  <c r="L99" i="1"/>
  <c r="AZ98" i="1"/>
  <c r="AY98" i="1"/>
  <c r="BA98" i="1" s="1"/>
  <c r="AX98" i="1"/>
  <c r="AW98" i="1"/>
  <c r="AV98" i="1"/>
  <c r="AQ98" i="1"/>
  <c r="AP98" i="1"/>
  <c r="AR98" i="1" s="1"/>
  <c r="P98" i="1"/>
  <c r="M98" i="1"/>
  <c r="L98" i="1"/>
  <c r="AZ97" i="1"/>
  <c r="AY97" i="1"/>
  <c r="BA97" i="1" s="1"/>
  <c r="AX97" i="1"/>
  <c r="AW97" i="1"/>
  <c r="AV97" i="1"/>
  <c r="AQ97" i="1"/>
  <c r="AP97" i="1"/>
  <c r="AR97" i="1" s="1"/>
  <c r="P97" i="1"/>
  <c r="M97" i="1"/>
  <c r="L97" i="1"/>
  <c r="AZ96" i="1"/>
  <c r="AY96" i="1"/>
  <c r="BA96" i="1" s="1"/>
  <c r="AX96" i="1"/>
  <c r="AW96" i="1"/>
  <c r="AV96" i="1"/>
  <c r="AQ96" i="1"/>
  <c r="AP96" i="1"/>
  <c r="AR96" i="1" s="1"/>
  <c r="P96" i="1"/>
  <c r="M96" i="1"/>
  <c r="L96" i="1"/>
  <c r="AZ95" i="1"/>
  <c r="AY95" i="1"/>
  <c r="BA95" i="1" s="1"/>
  <c r="AX95" i="1"/>
  <c r="AW95" i="1"/>
  <c r="AV95" i="1"/>
  <c r="AQ95" i="1"/>
  <c r="AP95" i="1"/>
  <c r="AR95" i="1" s="1"/>
  <c r="P95" i="1"/>
  <c r="M95" i="1"/>
  <c r="L95" i="1"/>
  <c r="AZ94" i="1"/>
  <c r="AY94" i="1"/>
  <c r="BA94" i="1" s="1"/>
  <c r="AX94" i="1"/>
  <c r="AW94" i="1"/>
  <c r="AV94" i="1"/>
  <c r="AQ94" i="1"/>
  <c r="AP94" i="1"/>
  <c r="AR94" i="1" s="1"/>
  <c r="P94" i="1"/>
  <c r="M94" i="1"/>
  <c r="L94" i="1"/>
  <c r="AZ93" i="1"/>
  <c r="AY93" i="1"/>
  <c r="BA93" i="1" s="1"/>
  <c r="AX93" i="1"/>
  <c r="AW93" i="1"/>
  <c r="AV93" i="1"/>
  <c r="AQ93" i="1"/>
  <c r="AP93" i="1"/>
  <c r="AR93" i="1" s="1"/>
  <c r="P93" i="1"/>
  <c r="M93" i="1"/>
  <c r="L93" i="1"/>
  <c r="AZ92" i="1"/>
  <c r="AY92" i="1"/>
  <c r="BA92" i="1" s="1"/>
  <c r="AX92" i="1"/>
  <c r="AW92" i="1"/>
  <c r="AV92" i="1"/>
  <c r="AQ92" i="1"/>
  <c r="AP92" i="1"/>
  <c r="AR92" i="1" s="1"/>
  <c r="P92" i="1"/>
  <c r="M92" i="1"/>
  <c r="L92" i="1"/>
  <c r="AZ91" i="1"/>
  <c r="AY91" i="1"/>
  <c r="BA91" i="1" s="1"/>
  <c r="AX91" i="1"/>
  <c r="AW91" i="1"/>
  <c r="AV91" i="1"/>
  <c r="AQ91" i="1"/>
  <c r="AP91" i="1"/>
  <c r="AR91" i="1" s="1"/>
  <c r="P91" i="1"/>
  <c r="M91" i="1"/>
  <c r="L91" i="1"/>
  <c r="AZ90" i="1"/>
  <c r="AY90" i="1"/>
  <c r="BA90" i="1" s="1"/>
  <c r="AX90" i="1"/>
  <c r="AW90" i="1"/>
  <c r="AV90" i="1"/>
  <c r="AQ90" i="1"/>
  <c r="AP90" i="1"/>
  <c r="AR90" i="1" s="1"/>
  <c r="P90" i="1"/>
  <c r="M90" i="1"/>
  <c r="L90" i="1"/>
  <c r="AZ89" i="1"/>
  <c r="AY89" i="1"/>
  <c r="BA89" i="1" s="1"/>
  <c r="AX89" i="1"/>
  <c r="AW89" i="1"/>
  <c r="AV89" i="1"/>
  <c r="AQ89" i="1"/>
  <c r="AP89" i="1"/>
  <c r="AR89" i="1" s="1"/>
  <c r="P89" i="1"/>
  <c r="M89" i="1"/>
  <c r="L89" i="1"/>
  <c r="AZ88" i="1"/>
  <c r="AY88" i="1"/>
  <c r="BA88" i="1" s="1"/>
  <c r="AX88" i="1"/>
  <c r="AW88" i="1"/>
  <c r="AV88" i="1"/>
  <c r="AQ88" i="1"/>
  <c r="AP88" i="1"/>
  <c r="AR88" i="1" s="1"/>
  <c r="P88" i="1"/>
  <c r="M88" i="1"/>
  <c r="L88" i="1"/>
  <c r="AZ87" i="1"/>
  <c r="AY87" i="1"/>
  <c r="BA87" i="1" s="1"/>
  <c r="AX87" i="1"/>
  <c r="AW87" i="1"/>
  <c r="AV87" i="1"/>
  <c r="AQ87" i="1"/>
  <c r="AP87" i="1"/>
  <c r="AR87" i="1" s="1"/>
  <c r="P87" i="1"/>
  <c r="AZ86" i="1"/>
  <c r="AY86" i="1"/>
  <c r="BA86" i="1" s="1"/>
  <c r="AX86" i="1"/>
  <c r="AW86" i="1"/>
  <c r="AV86" i="1"/>
  <c r="AQ86" i="1"/>
  <c r="AP86" i="1"/>
  <c r="AR86" i="1" s="1"/>
  <c r="P86" i="1"/>
  <c r="M86" i="1"/>
  <c r="L86" i="1"/>
  <c r="AZ85" i="1"/>
  <c r="AY85" i="1"/>
  <c r="BA85" i="1" s="1"/>
  <c r="AX85" i="1"/>
  <c r="AW85" i="1"/>
  <c r="AV85" i="1"/>
  <c r="AQ85" i="1"/>
  <c r="AP85" i="1"/>
  <c r="AR85" i="1" s="1"/>
  <c r="P85" i="1"/>
  <c r="M85" i="1"/>
  <c r="L85" i="1"/>
  <c r="AZ84" i="1"/>
  <c r="AY84" i="1"/>
  <c r="BA84" i="1" s="1"/>
  <c r="AX84" i="1"/>
  <c r="AW84" i="1"/>
  <c r="AV84" i="1"/>
  <c r="AQ84" i="1"/>
  <c r="AP84" i="1"/>
  <c r="AR84" i="1" s="1"/>
  <c r="P84" i="1"/>
  <c r="M84" i="1"/>
  <c r="L84" i="1"/>
  <c r="AZ83" i="1"/>
  <c r="AY83" i="1"/>
  <c r="BA83" i="1" s="1"/>
  <c r="AX83" i="1"/>
  <c r="AW83" i="1"/>
  <c r="AV83" i="1"/>
  <c r="AQ83" i="1"/>
  <c r="AP83" i="1"/>
  <c r="AR83" i="1" s="1"/>
  <c r="P83" i="1"/>
  <c r="M83" i="1"/>
  <c r="L83" i="1"/>
  <c r="AZ82" i="1"/>
  <c r="AY82" i="1"/>
  <c r="BA82" i="1" s="1"/>
  <c r="AX82" i="1"/>
  <c r="AW82" i="1"/>
  <c r="AV82" i="1"/>
  <c r="AQ82" i="1"/>
  <c r="AP82" i="1"/>
  <c r="AR82" i="1" s="1"/>
  <c r="P82" i="1"/>
  <c r="M82" i="1"/>
  <c r="L82" i="1"/>
  <c r="AZ81" i="1"/>
  <c r="AY81" i="1"/>
  <c r="BA81" i="1" s="1"/>
  <c r="AX81" i="1"/>
  <c r="AW81" i="1"/>
  <c r="AV81" i="1"/>
  <c r="AQ81" i="1"/>
  <c r="AP81" i="1"/>
  <c r="AR81" i="1" s="1"/>
  <c r="P81" i="1"/>
  <c r="L81" i="1"/>
  <c r="AZ80" i="1"/>
  <c r="AY80" i="1"/>
  <c r="BA80" i="1" s="1"/>
  <c r="AX80" i="1"/>
  <c r="AW80" i="1"/>
  <c r="AV80" i="1"/>
  <c r="AQ80" i="1"/>
  <c r="AP80" i="1"/>
  <c r="AR80" i="1" s="1"/>
  <c r="P80" i="1"/>
  <c r="M80" i="1"/>
  <c r="L80" i="1"/>
  <c r="AZ79" i="1"/>
  <c r="AY79" i="1"/>
  <c r="BA79" i="1" s="1"/>
  <c r="AX79" i="1"/>
  <c r="AW79" i="1"/>
  <c r="AV79" i="1"/>
  <c r="AQ79" i="1"/>
  <c r="AP79" i="1"/>
  <c r="AR79" i="1" s="1"/>
  <c r="P79" i="1"/>
  <c r="M79" i="1"/>
  <c r="L79" i="1"/>
  <c r="AZ78" i="1"/>
  <c r="AY78" i="1"/>
  <c r="BA78" i="1" s="1"/>
  <c r="AX78" i="1"/>
  <c r="AW78" i="1"/>
  <c r="AV78" i="1"/>
  <c r="AQ78" i="1"/>
  <c r="AP78" i="1"/>
  <c r="AR78" i="1" s="1"/>
  <c r="P78" i="1"/>
  <c r="M78" i="1"/>
  <c r="L78" i="1"/>
  <c r="AZ77" i="1"/>
  <c r="AY77" i="1"/>
  <c r="BA77" i="1" s="1"/>
  <c r="AX77" i="1"/>
  <c r="AW77" i="1"/>
  <c r="AV77" i="1"/>
  <c r="AQ77" i="1"/>
  <c r="AP77" i="1"/>
  <c r="AR77" i="1" s="1"/>
  <c r="P77" i="1"/>
  <c r="M77" i="1"/>
  <c r="L77" i="1"/>
  <c r="AZ76" i="1"/>
  <c r="AY76" i="1"/>
  <c r="BA76" i="1" s="1"/>
  <c r="AX76" i="1"/>
  <c r="AW76" i="1"/>
  <c r="AV76" i="1"/>
  <c r="AQ76" i="1"/>
  <c r="AP76" i="1"/>
  <c r="AR76" i="1" s="1"/>
  <c r="P76" i="1"/>
  <c r="M76" i="1"/>
  <c r="L76" i="1"/>
  <c r="AZ75" i="1"/>
  <c r="AY75" i="1"/>
  <c r="BA75" i="1" s="1"/>
  <c r="AX75" i="1"/>
  <c r="AW75" i="1"/>
  <c r="AV75" i="1"/>
  <c r="AQ75" i="1"/>
  <c r="AP75" i="1"/>
  <c r="AR75" i="1" s="1"/>
  <c r="P75" i="1"/>
  <c r="M75" i="1"/>
  <c r="L75" i="1"/>
  <c r="AZ74" i="1"/>
  <c r="AY74" i="1"/>
  <c r="BA74" i="1" s="1"/>
  <c r="AX74" i="1"/>
  <c r="AW74" i="1"/>
  <c r="AV74" i="1"/>
  <c r="AQ74" i="1"/>
  <c r="AP74" i="1"/>
  <c r="AR74" i="1" s="1"/>
  <c r="P74" i="1"/>
  <c r="M74" i="1"/>
  <c r="L74" i="1"/>
  <c r="AZ73" i="1"/>
  <c r="AY73" i="1"/>
  <c r="BA73" i="1" s="1"/>
  <c r="AX73" i="1"/>
  <c r="AW73" i="1"/>
  <c r="AV73" i="1"/>
  <c r="AQ73" i="1"/>
  <c r="AP73" i="1"/>
  <c r="AR73" i="1" s="1"/>
  <c r="P73" i="1"/>
  <c r="M73" i="1"/>
  <c r="L73" i="1"/>
  <c r="AZ72" i="1"/>
  <c r="AY72" i="1"/>
  <c r="BA72" i="1" s="1"/>
  <c r="AX72" i="1"/>
  <c r="AW72" i="1"/>
  <c r="AV72" i="1"/>
  <c r="AQ72" i="1"/>
  <c r="AP72" i="1"/>
  <c r="AR72" i="1" s="1"/>
  <c r="P72" i="1"/>
  <c r="M72" i="1"/>
  <c r="L72" i="1"/>
  <c r="AZ71" i="1"/>
  <c r="AY71" i="1"/>
  <c r="BA71" i="1" s="1"/>
  <c r="AX71" i="1"/>
  <c r="AW71" i="1"/>
  <c r="AV71" i="1"/>
  <c r="AQ71" i="1"/>
  <c r="AP71" i="1"/>
  <c r="AR71" i="1" s="1"/>
  <c r="P71" i="1"/>
  <c r="M71" i="1"/>
  <c r="L71" i="1"/>
  <c r="AZ70" i="1"/>
  <c r="AY70" i="1"/>
  <c r="BA70" i="1" s="1"/>
  <c r="AX70" i="1"/>
  <c r="AW70" i="1"/>
  <c r="AV70" i="1"/>
  <c r="AQ70" i="1"/>
  <c r="AP70" i="1"/>
  <c r="AR70" i="1" s="1"/>
  <c r="P70" i="1"/>
  <c r="M70" i="1"/>
  <c r="L70" i="1"/>
  <c r="AZ69" i="1"/>
  <c r="AY69" i="1"/>
  <c r="BA69" i="1" s="1"/>
  <c r="AX69" i="1"/>
  <c r="AW69" i="1"/>
  <c r="AV69" i="1"/>
  <c r="AQ69" i="1"/>
  <c r="AP69" i="1"/>
  <c r="AR69" i="1" s="1"/>
  <c r="P69" i="1"/>
  <c r="M69" i="1"/>
  <c r="L69" i="1"/>
  <c r="AZ68" i="1"/>
  <c r="AY68" i="1"/>
  <c r="BA68" i="1" s="1"/>
  <c r="AX68" i="1"/>
  <c r="AW68" i="1"/>
  <c r="AV68" i="1"/>
  <c r="AQ68" i="1"/>
  <c r="AP68" i="1"/>
  <c r="AR68" i="1" s="1"/>
  <c r="P68" i="1"/>
  <c r="AZ67" i="1"/>
  <c r="AY67" i="1"/>
  <c r="BA67" i="1" s="1"/>
  <c r="AX67" i="1"/>
  <c r="AW67" i="1"/>
  <c r="AV67" i="1"/>
  <c r="AQ67" i="1"/>
  <c r="AP67" i="1"/>
  <c r="AR67" i="1" s="1"/>
  <c r="P67" i="1"/>
  <c r="M67" i="1"/>
  <c r="L67" i="1"/>
  <c r="AZ66" i="1"/>
  <c r="AY66" i="1"/>
  <c r="BA66" i="1" s="1"/>
  <c r="AX66" i="1"/>
  <c r="AW66" i="1"/>
  <c r="AV66" i="1"/>
  <c r="AQ66" i="1"/>
  <c r="AP66" i="1"/>
  <c r="AR66" i="1" s="1"/>
  <c r="P66" i="1"/>
  <c r="M66" i="1"/>
  <c r="L66" i="1"/>
  <c r="AZ65" i="1"/>
  <c r="AY65" i="1"/>
  <c r="BA65" i="1" s="1"/>
  <c r="AX65" i="1"/>
  <c r="AW65" i="1"/>
  <c r="AV65" i="1"/>
  <c r="AQ65" i="1"/>
  <c r="AP65" i="1"/>
  <c r="AR65" i="1" s="1"/>
  <c r="P65" i="1"/>
  <c r="M65" i="1"/>
  <c r="L65" i="1"/>
  <c r="AZ64" i="1"/>
  <c r="AY64" i="1"/>
  <c r="BA64" i="1" s="1"/>
  <c r="AX64" i="1"/>
  <c r="AW64" i="1"/>
  <c r="AV64" i="1"/>
  <c r="AQ64" i="1"/>
  <c r="AP64" i="1"/>
  <c r="AR64" i="1" s="1"/>
  <c r="P64" i="1"/>
  <c r="M64" i="1"/>
  <c r="L64" i="1"/>
  <c r="AZ63" i="1"/>
  <c r="AY63" i="1"/>
  <c r="BA63" i="1" s="1"/>
  <c r="AX63" i="1"/>
  <c r="AW63" i="1"/>
  <c r="AV63" i="1"/>
  <c r="AQ63" i="1"/>
  <c r="AP63" i="1"/>
  <c r="AR63" i="1" s="1"/>
  <c r="P63" i="1"/>
  <c r="M63" i="1"/>
  <c r="L63" i="1"/>
  <c r="AZ62" i="1"/>
  <c r="AY62" i="1"/>
  <c r="BA62" i="1" s="1"/>
  <c r="AX62" i="1"/>
  <c r="AW62" i="1"/>
  <c r="AV62" i="1"/>
  <c r="AQ62" i="1"/>
  <c r="AP62" i="1"/>
  <c r="AR62" i="1" s="1"/>
  <c r="P62" i="1"/>
  <c r="M62" i="1"/>
  <c r="L62" i="1"/>
  <c r="AZ61" i="1"/>
  <c r="AY61" i="1"/>
  <c r="BA61" i="1" s="1"/>
  <c r="AX61" i="1"/>
  <c r="AW61" i="1"/>
  <c r="AV61" i="1"/>
  <c r="AQ61" i="1"/>
  <c r="AP61" i="1"/>
  <c r="AR61" i="1" s="1"/>
  <c r="P61" i="1"/>
  <c r="M61" i="1"/>
  <c r="L61" i="1"/>
  <c r="AZ60" i="1"/>
  <c r="AY60" i="1"/>
  <c r="BA60" i="1" s="1"/>
  <c r="AX60" i="1"/>
  <c r="AW60" i="1"/>
  <c r="AV60" i="1"/>
  <c r="AQ60" i="1"/>
  <c r="AP60" i="1"/>
  <c r="AR60" i="1" s="1"/>
  <c r="P60" i="1"/>
  <c r="M60" i="1"/>
  <c r="L60" i="1"/>
  <c r="AZ59" i="1"/>
  <c r="AY59" i="1"/>
  <c r="BA59" i="1" s="1"/>
  <c r="AX59" i="1"/>
  <c r="AW59" i="1"/>
  <c r="AV59" i="1"/>
  <c r="AQ59" i="1"/>
  <c r="AP59" i="1"/>
  <c r="AR59" i="1" s="1"/>
  <c r="P59" i="1"/>
  <c r="AZ58" i="1"/>
  <c r="AY58" i="1"/>
  <c r="BA58" i="1" s="1"/>
  <c r="AX58" i="1"/>
  <c r="AW58" i="1"/>
  <c r="AV58" i="1"/>
  <c r="AQ58" i="1"/>
  <c r="AP58" i="1"/>
  <c r="AR58" i="1" s="1"/>
  <c r="P58" i="1"/>
  <c r="M58" i="1"/>
  <c r="L58" i="1"/>
  <c r="AZ57" i="1"/>
  <c r="AY57" i="1"/>
  <c r="BA57" i="1" s="1"/>
  <c r="AX57" i="1"/>
  <c r="AW57" i="1"/>
  <c r="AV57" i="1"/>
  <c r="AQ57" i="1"/>
  <c r="AP57" i="1"/>
  <c r="AR57" i="1" s="1"/>
  <c r="P57" i="1"/>
  <c r="M57" i="1"/>
  <c r="L57" i="1"/>
  <c r="AZ56" i="1"/>
  <c r="AY56" i="1"/>
  <c r="BA56" i="1" s="1"/>
  <c r="AX56" i="1"/>
  <c r="AW56" i="1"/>
  <c r="AV56" i="1"/>
  <c r="AQ56" i="1"/>
  <c r="AP56" i="1"/>
  <c r="AR56" i="1" s="1"/>
  <c r="P56" i="1"/>
  <c r="M56" i="1"/>
  <c r="L56" i="1"/>
  <c r="AZ55" i="1"/>
  <c r="AY55" i="1"/>
  <c r="BA55" i="1" s="1"/>
  <c r="AX55" i="1"/>
  <c r="AW55" i="1"/>
  <c r="AV55" i="1"/>
  <c r="AQ55" i="1"/>
  <c r="AP55" i="1"/>
  <c r="AR55" i="1" s="1"/>
  <c r="P55" i="1"/>
  <c r="M55" i="1"/>
  <c r="L55" i="1"/>
  <c r="AZ54" i="1"/>
  <c r="AY54" i="1"/>
  <c r="BA54" i="1" s="1"/>
  <c r="AX54" i="1"/>
  <c r="AW54" i="1"/>
  <c r="AV54" i="1"/>
  <c r="AQ54" i="1"/>
  <c r="AP54" i="1"/>
  <c r="AR54" i="1" s="1"/>
  <c r="P54" i="1"/>
  <c r="M54" i="1"/>
  <c r="L54" i="1"/>
  <c r="AZ53" i="1"/>
  <c r="AY53" i="1"/>
  <c r="BA53" i="1" s="1"/>
  <c r="AX53" i="1"/>
  <c r="AW53" i="1"/>
  <c r="AV53" i="1"/>
  <c r="AQ53" i="1"/>
  <c r="AP53" i="1"/>
  <c r="AR53" i="1" s="1"/>
  <c r="P53" i="1"/>
  <c r="M53" i="1"/>
  <c r="L53" i="1"/>
  <c r="AZ52" i="1"/>
  <c r="AY52" i="1"/>
  <c r="BA52" i="1" s="1"/>
  <c r="AX52" i="1"/>
  <c r="AW52" i="1"/>
  <c r="AV52" i="1"/>
  <c r="AQ52" i="1"/>
  <c r="AP52" i="1"/>
  <c r="AR52" i="1" s="1"/>
  <c r="P52" i="1"/>
  <c r="M52" i="1"/>
  <c r="L52" i="1"/>
  <c r="AZ51" i="1"/>
  <c r="AY51" i="1"/>
  <c r="BA51" i="1" s="1"/>
  <c r="AX51" i="1"/>
  <c r="AW51" i="1"/>
  <c r="AV51" i="1"/>
  <c r="AQ51" i="1"/>
  <c r="AP51" i="1"/>
  <c r="AR51" i="1" s="1"/>
  <c r="P51" i="1"/>
  <c r="M51" i="1"/>
  <c r="L51" i="1"/>
  <c r="BA50" i="1"/>
  <c r="AZ50" i="1"/>
  <c r="AY50" i="1"/>
  <c r="AX50" i="1"/>
  <c r="AW50" i="1"/>
  <c r="AV50" i="1"/>
  <c r="AQ50" i="1"/>
  <c r="AP50" i="1"/>
  <c r="AR50" i="1" s="1"/>
  <c r="P50" i="1"/>
  <c r="M50" i="1"/>
  <c r="L50" i="1"/>
  <c r="AZ49" i="1"/>
  <c r="AY49" i="1"/>
  <c r="BA49" i="1" s="1"/>
  <c r="AX49" i="1"/>
  <c r="AW49" i="1"/>
  <c r="AV49" i="1"/>
  <c r="AQ49" i="1"/>
  <c r="AP49" i="1"/>
  <c r="AR49" i="1" s="1"/>
  <c r="P49" i="1"/>
  <c r="M49" i="1"/>
  <c r="L49" i="1"/>
  <c r="AZ48" i="1"/>
  <c r="AY48" i="1"/>
  <c r="BA48" i="1" s="1"/>
  <c r="AX48" i="1"/>
  <c r="AW48" i="1"/>
  <c r="AV48" i="1"/>
  <c r="AQ48" i="1"/>
  <c r="AP48" i="1"/>
  <c r="AR48" i="1" s="1"/>
  <c r="P48" i="1"/>
  <c r="M48" i="1"/>
  <c r="L48" i="1"/>
  <c r="AZ47" i="1"/>
  <c r="AY47" i="1"/>
  <c r="BA47" i="1" s="1"/>
  <c r="AX47" i="1"/>
  <c r="AW47" i="1"/>
  <c r="AV47" i="1"/>
  <c r="AQ47" i="1"/>
  <c r="AP47" i="1"/>
  <c r="AR47" i="1" s="1"/>
  <c r="P47" i="1"/>
  <c r="M47" i="1"/>
  <c r="L47" i="1"/>
  <c r="AZ46" i="1"/>
  <c r="AY46" i="1"/>
  <c r="BA46" i="1" s="1"/>
  <c r="AX46" i="1"/>
  <c r="AW46" i="1"/>
  <c r="AV46" i="1"/>
  <c r="AQ46" i="1"/>
  <c r="AP46" i="1"/>
  <c r="AR46" i="1" s="1"/>
  <c r="P46" i="1"/>
  <c r="M46" i="1"/>
  <c r="L46" i="1"/>
  <c r="AZ45" i="1"/>
  <c r="AY45" i="1"/>
  <c r="BA45" i="1" s="1"/>
  <c r="AX45" i="1"/>
  <c r="AW45" i="1"/>
  <c r="AV45" i="1"/>
  <c r="AQ45" i="1"/>
  <c r="AP45" i="1"/>
  <c r="AR45" i="1" s="1"/>
  <c r="P45" i="1"/>
  <c r="M45" i="1"/>
  <c r="L45" i="1"/>
  <c r="AZ44" i="1"/>
  <c r="AY44" i="1"/>
  <c r="BA44" i="1" s="1"/>
  <c r="AX44" i="1"/>
  <c r="AW44" i="1"/>
  <c r="AV44" i="1"/>
  <c r="AQ44" i="1"/>
  <c r="AP44" i="1"/>
  <c r="AR44" i="1" s="1"/>
  <c r="P44" i="1"/>
  <c r="AZ43" i="1"/>
  <c r="AY43" i="1"/>
  <c r="BA43" i="1" s="1"/>
  <c r="AX43" i="1"/>
  <c r="AW43" i="1"/>
  <c r="AV43" i="1"/>
  <c r="AQ43" i="1"/>
  <c r="AP43" i="1"/>
  <c r="AR43" i="1" s="1"/>
  <c r="P43" i="1"/>
  <c r="M43" i="1"/>
  <c r="L43" i="1"/>
  <c r="AZ42" i="1"/>
  <c r="AY42" i="1"/>
  <c r="BA42" i="1" s="1"/>
  <c r="AX42" i="1"/>
  <c r="AW42" i="1"/>
  <c r="AV42" i="1"/>
  <c r="AQ42" i="1"/>
  <c r="AP42" i="1"/>
  <c r="AR42" i="1" s="1"/>
  <c r="P42" i="1"/>
  <c r="M42" i="1"/>
  <c r="L42" i="1"/>
  <c r="AZ41" i="1"/>
  <c r="AY41" i="1"/>
  <c r="BA41" i="1" s="1"/>
  <c r="AX41" i="1"/>
  <c r="AW41" i="1"/>
  <c r="AV41" i="1"/>
  <c r="AQ41" i="1"/>
  <c r="AP41" i="1"/>
  <c r="AR41" i="1" s="1"/>
  <c r="P41" i="1"/>
  <c r="M41" i="1"/>
  <c r="L41" i="1"/>
  <c r="AZ40" i="1"/>
  <c r="AY40" i="1"/>
  <c r="BA40" i="1" s="1"/>
  <c r="AX40" i="1"/>
  <c r="AW40" i="1"/>
  <c r="AV40" i="1"/>
  <c r="AQ40" i="1"/>
  <c r="AP40" i="1"/>
  <c r="AR40" i="1" s="1"/>
  <c r="P40" i="1"/>
  <c r="M40" i="1"/>
  <c r="L40" i="1"/>
  <c r="AZ39" i="1"/>
  <c r="AY39" i="1"/>
  <c r="BA39" i="1" s="1"/>
  <c r="AX39" i="1"/>
  <c r="AW39" i="1"/>
  <c r="AV39" i="1"/>
  <c r="AQ39" i="1"/>
  <c r="AP39" i="1"/>
  <c r="AR39" i="1" s="1"/>
  <c r="P39" i="1"/>
  <c r="M39" i="1"/>
  <c r="L39" i="1"/>
  <c r="AZ38" i="1"/>
  <c r="AY38" i="1"/>
  <c r="BA38" i="1" s="1"/>
  <c r="AX38" i="1"/>
  <c r="AW38" i="1"/>
  <c r="AV38" i="1"/>
  <c r="AQ38" i="1"/>
  <c r="AP38" i="1"/>
  <c r="AR38" i="1" s="1"/>
  <c r="P38" i="1"/>
  <c r="M38" i="1"/>
  <c r="L38" i="1"/>
  <c r="AZ37" i="1"/>
  <c r="AY37" i="1"/>
  <c r="BA37" i="1" s="1"/>
  <c r="AX37" i="1"/>
  <c r="AW37" i="1"/>
  <c r="AV37" i="1"/>
  <c r="AQ37" i="1"/>
  <c r="AP37" i="1"/>
  <c r="AR37" i="1" s="1"/>
  <c r="P37" i="1"/>
  <c r="M37" i="1"/>
  <c r="L37" i="1"/>
  <c r="AZ36" i="1"/>
  <c r="AY36" i="1"/>
  <c r="BA36" i="1" s="1"/>
  <c r="AX36" i="1"/>
  <c r="AW36" i="1"/>
  <c r="AV36" i="1"/>
  <c r="AQ36" i="1"/>
  <c r="AP36" i="1"/>
  <c r="AR36" i="1" s="1"/>
  <c r="P36" i="1"/>
  <c r="M36" i="1"/>
  <c r="L36" i="1"/>
  <c r="AZ35" i="1"/>
  <c r="AY35" i="1"/>
  <c r="BA35" i="1" s="1"/>
  <c r="AX35" i="1"/>
  <c r="AW35" i="1"/>
  <c r="AV35" i="1"/>
  <c r="AQ35" i="1"/>
  <c r="AP35" i="1"/>
  <c r="AR35" i="1" s="1"/>
  <c r="P35" i="1"/>
  <c r="M35" i="1"/>
  <c r="L35" i="1"/>
  <c r="AZ34" i="1"/>
  <c r="AY34" i="1"/>
  <c r="BA34" i="1" s="1"/>
  <c r="AX34" i="1"/>
  <c r="AW34" i="1"/>
  <c r="AV34" i="1"/>
  <c r="AQ34" i="1"/>
  <c r="AP34" i="1"/>
  <c r="AR34" i="1" s="1"/>
  <c r="P34" i="1"/>
  <c r="M34" i="1"/>
  <c r="L34" i="1"/>
  <c r="AZ33" i="1"/>
  <c r="AY33" i="1"/>
  <c r="BA33" i="1" s="1"/>
  <c r="AX33" i="1"/>
  <c r="AW33" i="1"/>
  <c r="AV33" i="1"/>
  <c r="AQ33" i="1"/>
  <c r="AP33" i="1"/>
  <c r="AR33" i="1" s="1"/>
  <c r="P33" i="1"/>
  <c r="M33" i="1"/>
  <c r="L33" i="1"/>
  <c r="AZ32" i="1"/>
  <c r="AY32" i="1"/>
  <c r="BA32" i="1" s="1"/>
  <c r="AX32" i="1"/>
  <c r="AW32" i="1"/>
  <c r="AV32" i="1"/>
  <c r="AQ32" i="1"/>
  <c r="AP32" i="1"/>
  <c r="AR32" i="1" s="1"/>
  <c r="P32" i="1"/>
  <c r="M32" i="1"/>
  <c r="L32" i="1"/>
  <c r="AZ31" i="1"/>
  <c r="AY31" i="1"/>
  <c r="BA31" i="1" s="1"/>
  <c r="AX31" i="1"/>
  <c r="AW31" i="1"/>
  <c r="AV31" i="1"/>
  <c r="AQ31" i="1"/>
  <c r="AP31" i="1"/>
  <c r="AR31" i="1" s="1"/>
  <c r="P31" i="1"/>
  <c r="M31" i="1"/>
  <c r="L31" i="1"/>
  <c r="AZ30" i="1"/>
  <c r="AY30" i="1"/>
  <c r="BA30" i="1" s="1"/>
  <c r="AX30" i="1"/>
  <c r="AW30" i="1"/>
  <c r="AV30" i="1"/>
  <c r="AQ30" i="1"/>
  <c r="AP30" i="1"/>
  <c r="AR30" i="1" s="1"/>
  <c r="P30" i="1"/>
  <c r="M30" i="1"/>
  <c r="L30" i="1"/>
  <c r="AZ29" i="1"/>
  <c r="AY29" i="1"/>
  <c r="BA29" i="1" s="1"/>
  <c r="AX29" i="1"/>
  <c r="AW29" i="1"/>
  <c r="AV29" i="1"/>
  <c r="AQ29" i="1"/>
  <c r="AP29" i="1"/>
  <c r="AR29" i="1" s="1"/>
  <c r="P29" i="1"/>
  <c r="M29" i="1"/>
  <c r="L29" i="1"/>
  <c r="AZ28" i="1"/>
  <c r="AY28" i="1"/>
  <c r="BA28" i="1" s="1"/>
  <c r="AX28" i="1"/>
  <c r="AW28" i="1"/>
  <c r="AV28" i="1"/>
  <c r="AQ28" i="1"/>
  <c r="AP28" i="1"/>
  <c r="AR28" i="1" s="1"/>
  <c r="P28" i="1"/>
  <c r="AZ27" i="1"/>
  <c r="AY27" i="1"/>
  <c r="BA27" i="1" s="1"/>
  <c r="AX27" i="1"/>
  <c r="AW27" i="1"/>
  <c r="AV27" i="1"/>
  <c r="AQ27" i="1"/>
  <c r="AP27" i="1"/>
  <c r="AR27" i="1" s="1"/>
  <c r="P27" i="1"/>
  <c r="M27" i="1"/>
  <c r="L27" i="1"/>
  <c r="AZ26" i="1"/>
  <c r="AY26" i="1"/>
  <c r="BA26" i="1" s="1"/>
  <c r="AX26" i="1"/>
  <c r="AW26" i="1"/>
  <c r="AV26" i="1"/>
  <c r="AQ26" i="1"/>
  <c r="AP26" i="1"/>
  <c r="AR26" i="1" s="1"/>
  <c r="P26" i="1"/>
  <c r="M26" i="1"/>
  <c r="L26" i="1"/>
  <c r="AZ25" i="1"/>
  <c r="AY25" i="1"/>
  <c r="BA25" i="1" s="1"/>
  <c r="AX25" i="1"/>
  <c r="AW25" i="1"/>
  <c r="AV25" i="1"/>
  <c r="AQ25" i="1"/>
  <c r="AP25" i="1"/>
  <c r="AR25" i="1" s="1"/>
  <c r="P25" i="1"/>
  <c r="M25" i="1"/>
  <c r="L25" i="1"/>
  <c r="AZ24" i="1"/>
  <c r="AY24" i="1"/>
  <c r="BA24" i="1" s="1"/>
  <c r="AX24" i="1"/>
  <c r="AW24" i="1"/>
  <c r="AV24" i="1"/>
  <c r="AQ24" i="1"/>
  <c r="AP24" i="1"/>
  <c r="AR24" i="1" s="1"/>
  <c r="P24" i="1"/>
  <c r="M24" i="1"/>
  <c r="L24" i="1"/>
  <c r="AZ23" i="1"/>
  <c r="AY23" i="1"/>
  <c r="BA23" i="1" s="1"/>
  <c r="AX23" i="1"/>
  <c r="AW23" i="1"/>
  <c r="AV23" i="1"/>
  <c r="AQ23" i="1"/>
  <c r="AP23" i="1"/>
  <c r="AR23" i="1" s="1"/>
  <c r="P23" i="1"/>
  <c r="M23" i="1"/>
  <c r="L23" i="1"/>
  <c r="AZ22" i="1"/>
  <c r="AY22" i="1"/>
  <c r="BA22" i="1" s="1"/>
  <c r="AX22" i="1"/>
  <c r="AW22" i="1"/>
  <c r="AV22" i="1"/>
  <c r="AQ22" i="1"/>
  <c r="AP22" i="1"/>
  <c r="AR22" i="1" s="1"/>
  <c r="P22" i="1"/>
  <c r="M22" i="1"/>
  <c r="L22" i="1"/>
  <c r="AZ21" i="1"/>
  <c r="AY21" i="1"/>
  <c r="BA21" i="1" s="1"/>
  <c r="AX21" i="1"/>
  <c r="AW21" i="1"/>
  <c r="AV21" i="1"/>
  <c r="AQ21" i="1"/>
  <c r="AP21" i="1"/>
  <c r="AR21" i="1" s="1"/>
  <c r="P21" i="1"/>
  <c r="M21" i="1"/>
  <c r="L21" i="1"/>
  <c r="AZ20" i="1"/>
  <c r="AY20" i="1"/>
  <c r="BA20" i="1" s="1"/>
  <c r="AX20" i="1"/>
  <c r="AW20" i="1"/>
  <c r="AV20" i="1"/>
  <c r="AQ20" i="1"/>
  <c r="AP20" i="1"/>
  <c r="AR20" i="1" s="1"/>
  <c r="P20" i="1"/>
  <c r="M20" i="1"/>
  <c r="L20" i="1"/>
  <c r="AZ19" i="1"/>
  <c r="AY19" i="1"/>
  <c r="BA19" i="1" s="1"/>
  <c r="AX19" i="1"/>
  <c r="AW19" i="1"/>
  <c r="AV19" i="1"/>
  <c r="AQ19" i="1"/>
  <c r="AP19" i="1"/>
  <c r="AR19" i="1" s="1"/>
  <c r="P19" i="1"/>
  <c r="M19" i="1"/>
  <c r="L19" i="1"/>
  <c r="AZ18" i="1"/>
  <c r="AY18" i="1"/>
  <c r="BA18" i="1" s="1"/>
  <c r="AX18" i="1"/>
  <c r="AW18" i="1"/>
  <c r="AV18" i="1"/>
  <c r="AQ18" i="1"/>
  <c r="AP18" i="1"/>
  <c r="AR18" i="1" s="1"/>
  <c r="P18" i="1"/>
  <c r="M18" i="1"/>
  <c r="L18" i="1"/>
  <c r="AZ17" i="1"/>
  <c r="AY17" i="1"/>
  <c r="BA17" i="1" s="1"/>
  <c r="AX17" i="1"/>
  <c r="AW17" i="1"/>
  <c r="AV17" i="1"/>
  <c r="AQ17" i="1"/>
  <c r="AP17" i="1"/>
  <c r="AR17" i="1" s="1"/>
  <c r="P17" i="1"/>
  <c r="M17" i="1"/>
  <c r="L17" i="1"/>
  <c r="AZ16" i="1"/>
  <c r="AY16" i="1"/>
  <c r="BA16" i="1" s="1"/>
  <c r="AX16" i="1"/>
  <c r="AW16" i="1"/>
  <c r="AV16" i="1"/>
  <c r="AQ16" i="1"/>
  <c r="AP16" i="1"/>
  <c r="AR16" i="1" s="1"/>
  <c r="P16" i="1"/>
  <c r="M16" i="1"/>
  <c r="L16" i="1"/>
  <c r="AZ15" i="1"/>
  <c r="AY15" i="1"/>
  <c r="BA15" i="1" s="1"/>
  <c r="AX15" i="1"/>
  <c r="AW15" i="1"/>
  <c r="AV15" i="1"/>
  <c r="AQ15" i="1"/>
  <c r="AP15" i="1"/>
  <c r="AR15" i="1" s="1"/>
  <c r="P15" i="1"/>
  <c r="AZ14" i="1"/>
  <c r="AY14" i="1"/>
  <c r="BA14" i="1" s="1"/>
  <c r="AX14" i="1"/>
  <c r="AW14" i="1"/>
  <c r="AV14" i="1"/>
  <c r="AQ14" i="1"/>
  <c r="AP14" i="1"/>
  <c r="AR14" i="1" s="1"/>
  <c r="P14" i="1"/>
  <c r="M14" i="1"/>
  <c r="L14" i="1"/>
  <c r="AZ13" i="1"/>
  <c r="AY13" i="1"/>
  <c r="BA13" i="1" s="1"/>
  <c r="AX13" i="1"/>
  <c r="AW13" i="1"/>
  <c r="AV13" i="1"/>
  <c r="AQ13" i="1"/>
  <c r="AP13" i="1"/>
  <c r="AR13" i="1" s="1"/>
  <c r="P13" i="1"/>
  <c r="M13" i="1"/>
  <c r="L13" i="1"/>
  <c r="AZ12" i="1"/>
  <c r="AY12" i="1"/>
  <c r="BA12" i="1" s="1"/>
  <c r="AX12" i="1"/>
  <c r="AW12" i="1"/>
  <c r="AV12" i="1"/>
  <c r="AQ12" i="1"/>
  <c r="AP12" i="1"/>
  <c r="AR12" i="1" s="1"/>
  <c r="P12" i="1"/>
  <c r="M12" i="1"/>
  <c r="L12" i="1"/>
  <c r="AZ11" i="1"/>
  <c r="AY11" i="1"/>
  <c r="BA11" i="1" s="1"/>
  <c r="AX11" i="1"/>
  <c r="AW11" i="1"/>
  <c r="AV11" i="1"/>
  <c r="AQ11" i="1"/>
  <c r="AP11" i="1"/>
  <c r="AR11" i="1" s="1"/>
  <c r="P11" i="1"/>
  <c r="M11" i="1"/>
  <c r="L11" i="1"/>
  <c r="AZ10" i="1"/>
  <c r="AY10" i="1"/>
  <c r="BA10" i="1" s="1"/>
  <c r="AX10" i="1"/>
  <c r="AW10" i="1"/>
  <c r="AV10" i="1"/>
  <c r="AQ10" i="1"/>
  <c r="AP10" i="1"/>
  <c r="AR10" i="1" s="1"/>
  <c r="P10" i="1"/>
  <c r="AZ9" i="1"/>
  <c r="AY9" i="1"/>
  <c r="BA9" i="1" s="1"/>
  <c r="AX9" i="1"/>
  <c r="AW9" i="1"/>
  <c r="AV9" i="1"/>
  <c r="AQ9" i="1"/>
  <c r="AP9" i="1"/>
  <c r="AR9" i="1" s="1"/>
  <c r="P9" i="1"/>
  <c r="AZ8" i="1"/>
  <c r="AY8" i="1"/>
  <c r="BA8" i="1" s="1"/>
  <c r="AX8" i="1"/>
  <c r="AW8" i="1"/>
  <c r="AV8" i="1"/>
  <c r="AQ8" i="1"/>
  <c r="AP8" i="1"/>
  <c r="AR8" i="1" s="1"/>
  <c r="P8" i="1"/>
  <c r="M8" i="1"/>
  <c r="L8" i="1"/>
  <c r="AZ7" i="1"/>
  <c r="AY7" i="1"/>
  <c r="BA7" i="1" s="1"/>
  <c r="AX7" i="1"/>
  <c r="AW7" i="1"/>
  <c r="AV7" i="1"/>
  <c r="AQ7" i="1"/>
  <c r="AP7" i="1"/>
  <c r="AR7" i="1" s="1"/>
  <c r="P7" i="1"/>
  <c r="M7" i="1"/>
  <c r="L7" i="1"/>
  <c r="AZ6" i="1"/>
  <c r="AY6" i="1"/>
  <c r="BA6" i="1" s="1"/>
  <c r="AX6" i="1"/>
  <c r="AW6" i="1"/>
  <c r="AV6" i="1"/>
  <c r="AQ6" i="1"/>
  <c r="AP6" i="1"/>
  <c r="AR6" i="1" s="1"/>
  <c r="P6" i="1"/>
  <c r="M6" i="1"/>
  <c r="L6" i="1"/>
  <c r="AZ5" i="1"/>
  <c r="AY5" i="1"/>
  <c r="BA5" i="1" s="1"/>
  <c r="AX5" i="1"/>
  <c r="AW5" i="1"/>
  <c r="AV5" i="1"/>
  <c r="AQ5" i="1"/>
  <c r="AP5" i="1"/>
  <c r="AR5" i="1" s="1"/>
  <c r="P5" i="1"/>
  <c r="M5" i="1"/>
  <c r="L5" i="1"/>
  <c r="AZ4" i="1"/>
  <c r="AY4" i="1"/>
  <c r="BA4" i="1" s="1"/>
  <c r="AX4" i="1"/>
  <c r="AW4" i="1"/>
  <c r="AV4" i="1"/>
  <c r="AQ4" i="1"/>
  <c r="AP4" i="1"/>
  <c r="AR4" i="1" s="1"/>
  <c r="P4" i="1"/>
  <c r="M4" i="1"/>
  <c r="L4" i="1"/>
  <c r="AZ3" i="1"/>
  <c r="AY3" i="1"/>
  <c r="BA3" i="1" s="1"/>
  <c r="AX3" i="1"/>
  <c r="AW3" i="1"/>
  <c r="AV3" i="1"/>
  <c r="AQ3" i="1"/>
  <c r="AP3" i="1"/>
  <c r="AR3" i="1" s="1"/>
  <c r="P3" i="1"/>
  <c r="M3" i="1"/>
  <c r="L3" i="1"/>
  <c r="AZ2" i="1"/>
  <c r="AY2" i="1"/>
  <c r="BA2" i="1" s="1"/>
  <c r="AX2" i="1"/>
  <c r="AW2" i="1"/>
  <c r="AV2" i="1"/>
  <c r="AQ2" i="1"/>
  <c r="AP2" i="1"/>
  <c r="AR2" i="1" s="1"/>
  <c r="P2" i="1"/>
  <c r="M2" i="1"/>
  <c r="L2" i="1"/>
  <c r="AJ982" i="1" l="1"/>
  <c r="AJ935" i="1"/>
  <c r="AJ1002" i="1"/>
</calcChain>
</file>

<file path=xl/sharedStrings.xml><?xml version="1.0" encoding="utf-8"?>
<sst xmlns="http://schemas.openxmlformats.org/spreadsheetml/2006/main" count="25928" uniqueCount="6906">
  <si>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</si>
  <si>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</si>
  <si>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</si>
  <si>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</si>
  <si>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</si>
  <si>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</si>
  <si>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</si>
  <si>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</si>
  <si>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</si>
  <si>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</si>
  <si>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</si>
  <si>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</si>
  <si>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</si>
  <si>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</si>
  <si>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</si>
  <si>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</si>
  <si>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</si>
  <si>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</si>
  <si>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</si>
  <si>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</si>
  <si>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</si>
  <si>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</si>
  <si>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</si>
  <si>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</si>
  <si>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</si>
  <si>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</si>
  <si>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</si>
  <si>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</si>
  <si>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</si>
  <si>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</si>
  <si>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</si>
  <si>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</si>
  <si>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</si>
  <si>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</si>
  <si>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</si>
  <si>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</si>
  <si>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</si>
  <si>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</si>
  <si>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</si>
  <si>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</si>
  <si>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</si>
  <si>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Aging</t>
  </si>
  <si>
    <t>Aging_Inspection</t>
  </si>
  <si>
    <t>AgingStatus</t>
  </si>
  <si>
    <t>Mark</t>
  </si>
  <si>
    <t>Next Action</t>
  </si>
  <si>
    <t>PIC</t>
  </si>
  <si>
    <t>OnGoing_FUT</t>
  </si>
  <si>
    <t>OnGoing_Inspection</t>
  </si>
  <si>
    <t>Day</t>
  </si>
  <si>
    <t>Month</t>
  </si>
  <si>
    <t>BO Request</t>
  </si>
  <si>
    <t>Month Convert</t>
  </si>
  <si>
    <t>0042/MK.05/EN-01/I/2022</t>
  </si>
  <si>
    <t>Ready for Service (RFS) Implementasi Produk Paket MBJJ Retention 2022 - Scenario 1</t>
  </si>
  <si>
    <t>DONE</t>
  </si>
  <si>
    <t>OK with note</t>
  </si>
  <si>
    <t>0020/MK.05/BE-05/I/2022</t>
  </si>
  <si>
    <t>Pj. Mgr. Prepaid Sumatera and Pamasuka Development</t>
  </si>
  <si>
    <t>Raden Agung Yuga Dwitama</t>
  </si>
  <si>
    <t>Akan dilakukan penyesuaian deskripsi, T&amp;C dan detail paket pada My
Telkomsel saat live.
Diperlukan penyesuaian wording sukses notifikasi pembelian saat
live.
Disarankan untuk dilakukan proses inspection lebih lanjut untuk
consume kuota MBJJ pada beberapa aplikasi:
Masih terconsume kuota internet kurang lebih 6%: Teams,
Kipin,Rumah belajar,Bahaso, Google Meet,Google Classrom,
Masih terconsume kuota internet lebih dari 20%: Zoom, Cakap, Udemy.</t>
  </si>
  <si>
    <t>RFS</t>
  </si>
  <si>
    <t>021/MK.05/KC-02/XII/2021</t>
  </si>
  <si>
    <t>Standard</t>
  </si>
  <si>
    <t>BAU</t>
  </si>
  <si>
    <t>Data</t>
  </si>
  <si>
    <t>Prepaid</t>
  </si>
  <si>
    <t>Arief Nasrullah</t>
  </si>
  <si>
    <t>Partially Automation</t>
  </si>
  <si>
    <t>0054/MK.05/EN-01/I/2022</t>
  </si>
  <si>
    <t>Ready for Service (RFS) Permohonan Perubahan Spesifikasi Improving Ex-Java Acquisition Journey - Hot Promo InternetMAX HD Ex-Java</t>
  </si>
  <si>
    <t>0024/MK.05/BE-05/I/2022</t>
  </si>
  <si>
    <t>Akan dilakukan penyesuaian deskripsi, T&amp;C, dan detail paket pada
My Telkomsel saat live.
Disarankan menambahkan informasi jumlah kuota, harga paket, dan
validity yang didapat pada notifikasi sukses pembelian.</t>
  </si>
  <si>
    <t>0904/MK.05/EN-01/XII/2021</t>
  </si>
  <si>
    <t>Sarah Aura Nadienda</t>
  </si>
  <si>
    <t>Reguler</t>
  </si>
  <si>
    <t>0059/MK.05/EN-01/I/2022</t>
  </si>
  <si>
    <t>Ready for Service (RFS) Permohonan Perubahan Spesifikasi Improving Ex-Java Acquisition Journey - Hot Promo InternetMAX HD Ex-Java di Channel Digipos</t>
  </si>
  <si>
    <t>OK with notes</t>
  </si>
  <si>
    <t>0054/MK.05/BE-05/I/2022</t>
  </si>
  <si>
    <t>Disarankan menambahkan informasi jumlah kuota, harga paket, dan
validity yang didapat pada notifikasi sukses pembelian.
Beberapa paket dilakukan proses testing dengan FUT Simulator.</t>
  </si>
  <si>
    <t>Digipos</t>
  </si>
  <si>
    <t>Abdul Rochman</t>
  </si>
  <si>
    <t>(FUT Simulator)</t>
  </si>
  <si>
    <t>0060/MK.05/EN-01/I/2022</t>
  </si>
  <si>
    <t>Ready for Service (RFS) Permohonan Perubahan Spesifikasi Improving Ex-Java Acquisition Journey - Hot Promo InternetMAX HD Ex-Java WL Based</t>
  </si>
  <si>
    <t>OK with Note</t>
  </si>
  <si>
    <t>0039/MK.05/BE-05/I/2022</t>
  </si>
  <si>
    <t>Akan dilakukan penyesuaian deskripsi, T&amp;C, dan detail pembelian
paket pada My Telkomsel saat live.
Disarankan menambahkan informasi jumlah kuota, harga paket,
dan validity yang didapat pada notifikasi sukses pembelian.</t>
  </si>
  <si>
    <t>Rizky Primaningrum</t>
  </si>
  <si>
    <t>0001/MK.05/BE-32/I/2022</t>
  </si>
  <si>
    <t>RFS Update Konfigurasi Item Roblox di Channel Dunia Games</t>
  </si>
  <si>
    <t>0011/MK.05/BE-05/I/2022</t>
  </si>
  <si>
    <t>Mgr. Games Development</t>
  </si>
  <si>
    <t>Lutfi Seto Wirawan</t>
  </si>
  <si>
    <t>Dilakukan proses manual callback untuk menampilkan halaman pembayaran berhasil dan gagal</t>
  </si>
  <si>
    <t>0178/MK.05/ML-02/XII/2021</t>
  </si>
  <si>
    <t>Apps</t>
  </si>
  <si>
    <t>All</t>
  </si>
  <si>
    <t>Anisa Harasti</t>
  </si>
  <si>
    <t>0004/MK.05/BE-33/I/2022</t>
  </si>
  <si>
    <t>Pemberitahuan RFI untuk Support Konfigurasi Layanan Music &amp; Entertainment W1 Januari 2022</t>
  </si>
  <si>
    <t>Succes</t>
  </si>
  <si>
    <t>0030/MK.05/BE-05/I/2022</t>
  </si>
  <si>
    <t>Mgr. Music and VAS Development</t>
  </si>
  <si>
    <t>Saifuddin Noor Afifi</t>
  </si>
  <si>
    <t>RFI</t>
  </si>
  <si>
    <t>0041/MK.05/ML-64/XII/2021
0042/MK.05/ML-64/XII/2021</t>
  </si>
  <si>
    <t>VAS</t>
  </si>
  <si>
    <t>Ayu Mardiana</t>
  </si>
  <si>
    <t>0003/MK.05/BE-33/I/2022</t>
  </si>
  <si>
    <t>Pemberitahuan RFI untuk Support Konfigurasi Layanan VAS Content W1 Januari 2022</t>
  </si>
  <si>
    <t>OK</t>
  </si>
  <si>
    <t>0014/MK.05/BE-05/I/2022</t>
  </si>
  <si>
    <t>0219/MK.05/ML-63/XII/2021</t>
  </si>
  <si>
    <t>Alza Habi Ghalih</t>
  </si>
  <si>
    <t>0001/MK.05/BE-43/I/2022</t>
  </si>
  <si>
    <t>RFS Campaign Video Usecase BTL Product DMP2 - Group 12 Postpaid</t>
  </si>
  <si>
    <t>BA</t>
  </si>
  <si>
    <t>BA Defect</t>
  </si>
  <si>
    <t>Mgr. Consumer Campaign Development</t>
  </si>
  <si>
    <t>Bernard Liandie</t>
  </si>
  <si>
    <t>0085/MK.05/ML-01/XII/2021</t>
  </si>
  <si>
    <t>Campaign</t>
  </si>
  <si>
    <t>Postpaid</t>
  </si>
  <si>
    <t>Susi Sunarsih</t>
  </si>
  <si>
    <t>Rama Saputra</t>
  </si>
  <si>
    <t>0361/MK.05/EN-01/I/2022</t>
  </si>
  <si>
    <t>Request for Inspection (RFI) Implementasi Best Deal Madura Lombok Januari 2022</t>
  </si>
  <si>
    <t>BA Not Ready For Test</t>
  </si>
  <si>
    <t>Mgr. Prepaid Jawa and Bali Nusra Development</t>
  </si>
  <si>
    <t>Zaki Ahmad Fathoni</t>
  </si>
  <si>
    <t>0129/MK.05/EN-01/I/2022</t>
  </si>
  <si>
    <t>Viona Izrazanella</t>
  </si>
  <si>
    <t>0418/MK.05/EN-01/I/2022</t>
  </si>
  <si>
    <t>Ready for Service (RFS) Development Logic Dynamic Recurring Quota</t>
  </si>
  <si>
    <t>OK with Notes</t>
  </si>
  <si>
    <t>0106/MK.05/BE-05/I/2022</t>
  </si>
  <si>
    <t>Akan dilakukan penyesuaian nama, deskripsi, T&amp;C paket serta
notifikasi SMS pada saat live.
Akan dilakukan proses masking quota dynamic recurring pada W1
Feb 2022.
Scope FUT adalah melakukan testing untuk logic recurring sehingga
diperlukan inspection lebih lanjut khususnya mekanisme kuota
recurring, serta total charge saat pembelian awal dan renewal</t>
  </si>
  <si>
    <t>Sesi Vio Dira</t>
  </si>
  <si>
    <t>0416/MK.05/EN-01/I/2022</t>
  </si>
  <si>
    <t>Ready for Service (RFS) Implementasi Permohonan Perubahan Spesifikasi Paket (Test &amp; Learn) New BQSV untuk New Sales di Ex-Java 7 Days</t>
  </si>
  <si>
    <t>0033/MK.05/BE-05/I/2022</t>
  </si>
  <si>
    <t>Akan dilakukan penyesuaian deskripsi dan T&amp;C pada My Telkomsel
saat live.
Disarankan menambahkan informasi jumlah kuota, harga paket, dan
validity yang didapat pada notifikasi sukses pembelian.</t>
  </si>
  <si>
    <t>0836/MK.05/EN-01/XI/2021</t>
  </si>
  <si>
    <t>0415/MK.05/EN-01/I/2022</t>
  </si>
  <si>
    <t>Request for Inspection (RFI) Implementasi Best Deal Madura Lombok Januari 2022 - Revisi</t>
  </si>
  <si>
    <t>Success</t>
  </si>
  <si>
    <t>0019/MK.05/BE-05/I/2022</t>
  </si>
  <si>
    <t>0377/MK.05/EN-01/I/2022</t>
  </si>
  <si>
    <t>Muhamad Iqbal</t>
  </si>
  <si>
    <t>Dika Rizki Darmawan</t>
  </si>
  <si>
    <t>(Sigos Automation)</t>
  </si>
  <si>
    <t>0004/MK.05/BE-32/I/2022</t>
  </si>
  <si>
    <t>RFS Konfigurasi Program Flash Sale APK Website Dunia Games</t>
  </si>
  <si>
    <t>OK wit Note</t>
  </si>
  <si>
    <t>0037/MK.05/BE-05/I/2022</t>
  </si>
  <si>
    <t>Dilakukan proses manual callback untuk menampilkan halaman
pembayaran berhasil dan gagal, serta promo not available.
Tagihan belum termasuk PPN 10%.</t>
  </si>
  <si>
    <t>0001/MK.06/ML-25/I/2022</t>
  </si>
  <si>
    <t>Web</t>
  </si>
  <si>
    <t>Pryanka Candra</t>
  </si>
  <si>
    <t>0001/MK.05/BE-44/I/2022</t>
  </si>
  <si>
    <t>Permohonan RFS (Ready For Service) GIFT Reporting Enhancement</t>
  </si>
  <si>
    <t>BA Not Ready for Testing</t>
  </si>
  <si>
    <t>Mgr. Consumer Analytics and Reporting Development</t>
  </si>
  <si>
    <t>Made Mahendra Adyatman</t>
  </si>
  <si>
    <t>Normal</t>
  </si>
  <si>
    <t>Reporting</t>
  </si>
  <si>
    <t>0707/MK.05/EN-01/I/2022</t>
  </si>
  <si>
    <t>Pemberitahuan RFI Paket Surprise Deal Unlimited 8-9 Januari 2022</t>
  </si>
  <si>
    <t>0025/MK.05/BE-05/I/2022</t>
  </si>
  <si>
    <t>GM BSM Postpaid, Roaming and Interconnect</t>
  </si>
  <si>
    <t>Gatot Iswoyo</t>
  </si>
  <si>
    <t>0131/MK.05/EN-01/I/2022</t>
  </si>
  <si>
    <t>Fhary Hadiyan</t>
  </si>
  <si>
    <t>0710/MK.05/EN-01/I/2022</t>
  </si>
  <si>
    <t>Pemberitahuan RFS Feature Reservation for Roaming Package via UMB</t>
  </si>
  <si>
    <t>0055/MK.05/BE-05/I/2022</t>
  </si>
  <si>
    <t>Terdapat delay notifikasi SMS sukses reservasi maupun cancel
reservasi kurang lebih 10 menit.
Terdapat delay kurang lebih 4 jam untuk aktivasi paket dari jadwal reservasi (case : msisdn test).</t>
  </si>
  <si>
    <t>3379/MK.05/EN-01/IX/2021</t>
  </si>
  <si>
    <t>UMB</t>
  </si>
  <si>
    <t>Yitzhak Rabin Simamora</t>
  </si>
  <si>
    <t>0699/MK.05/EN-01/I/2022</t>
  </si>
  <si>
    <t>Request for Inspection (RFI) Implementasi Extend End Date Core Retention Java</t>
  </si>
  <si>
    <t>0034/MK.05/BE-05/I/2022</t>
  </si>
  <si>
    <t>0515/MK.06/EN-01/I/2022</t>
  </si>
  <si>
    <t>Erwan A. Andriansyah</t>
  </si>
  <si>
    <t>0700/MK.05/EN-01/I/2022</t>
  </si>
  <si>
    <t>Request for Inspection (RFI) Implementasi Surprise Deal Unlimited 8-9 Januari 2022</t>
  </si>
  <si>
    <t>0032/MK.05/BE-05/I/2022</t>
  </si>
  <si>
    <t>0753/MK.05/EN-01/I/2022</t>
  </si>
  <si>
    <t>RFS Paket Umroh 17 Day (Split Quota)</t>
  </si>
  <si>
    <t>0028/MK.05/BE-05/I/2022</t>
  </si>
  <si>
    <t>Mgr. Roaming and Interconnect Development</t>
  </si>
  <si>
    <t>Kamal</t>
  </si>
  <si>
    <t>Akan dilakukan penyesuaian nama, deskripsi, dan T&amp;C paket pada
My Telkomsel saat live.</t>
  </si>
  <si>
    <t>0005/MK.05/BE-32/I/2022</t>
  </si>
  <si>
    <t>RFI Perubahan Konfigurasi Subscription Period Layanan Telesat</t>
  </si>
  <si>
    <t>0036/MK.05/BE-05/I/2022</t>
  </si>
  <si>
    <t>Untuk Game Spaze, saat klik games apapun, yang terbuka adalah games
mahjong. On progress perbaikan di sisi CP.</t>
  </si>
  <si>
    <t>0175/MK.05/ML-02/XII/2021</t>
  </si>
  <si>
    <t>Item Games</t>
  </si>
  <si>
    <t>0868/MK.05/EN-01/I/2022</t>
  </si>
  <si>
    <t>Ready for Service (RFS) Implementasi Permohonan Perubahan Spesifikasi Paket (Test &amp; Learn) New BQSV untuk New Sales di Ex-Java 5 Days</t>
  </si>
  <si>
    <t>0049/MK.05/BE-05/I/2022</t>
  </si>
  <si>
    <t>Akan dilakukan penyesuaian deskripsi dan T&amp;C paket saat live.
Disarankan menambahkan informasi jumlah kuota, harga paket, dan
validity yang didapat pada notifikasi sukses pembelian.</t>
  </si>
  <si>
    <t>0909/MK.05/EN-01/I/2022</t>
  </si>
  <si>
    <t>Request for Inspection (RFI) Permohonan Penyesuaian Notifikasi Konfirmasi dan Sukses Pembelian Pada Paket Giganet</t>
  </si>
  <si>
    <t>0061/MK.05/BE-05/I/2022</t>
  </si>
  <si>
    <t>0668/MK.05/EN-01/I/2022</t>
  </si>
  <si>
    <t>Notifikasi</t>
  </si>
  <si>
    <t>Astheria Melliza M Palendeng</t>
  </si>
  <si>
    <t>0002/MK.05/BE-43/I/2022</t>
  </si>
  <si>
    <t>RFS Campaign Games Usecase BTL Product DMP2 - Group 11 Batch 3</t>
  </si>
  <si>
    <t>0082/MK.05/BE-05/I/2022</t>
  </si>
  <si>
    <t>Akan dilakukan penyesuaian deskripsi dan T&amp;C paket saat live.
Disarankan untuk melakukan penyesuaian notifikasi saat
menggunakan keyword yang tidak sesuai dan notifikasi sms
kode voucher.
Masih terconsume kuota internet kurang lebih 1-14% saat consume DPI Games.</t>
  </si>
  <si>
    <t>021/MK.05/DG-01/VI/2021</t>
  </si>
  <si>
    <t>0001/MK.05/BE-42/I/2022</t>
  </si>
  <si>
    <t>emberitahuan Ready for Service (RFS) for Web E-Commerce - Promo MROI, &amp; Account Page</t>
  </si>
  <si>
    <t>0038/MK.05/BE-05/I/2022</t>
  </si>
  <si>
    <t>Mgr. Consumer Channel Development</t>
  </si>
  <si>
    <t>Salman Teguh Pratista</t>
  </si>
  <si>
    <t>Dilakukan proses simulasi untuk menampilkan promo MROI
menggunakan deeplink yang sudah disediakan.
Dibutuhkan penyesuaian keterangan saat input wording OTP expired
dan invalid.
Diperlukan penyesuaian halaman gagal pembayaran untuk pengguna yang tidak cukup pulsa.</t>
  </si>
  <si>
    <t>3105/MK.05/EN-01/XII/2021</t>
  </si>
  <si>
    <t>0975/MK.05/EN-01/I/2022</t>
  </si>
  <si>
    <t>Request for Inspection (RFI) Implementasi Permohonan Penutupan Paket Akuisisi-Renewal MBJJ Phase 1</t>
  </si>
  <si>
    <t>0035/MK.05/BE-05/I/2022</t>
  </si>
  <si>
    <t>0185/MK.01/EN-01/I/2022</t>
  </si>
  <si>
    <t>0010/MK.05/BE-33/I/2022</t>
  </si>
  <si>
    <t>Pemberitahuan RFI untuk Support Konfigurasi Layanan VAS Content W2 Januari 2022</t>
  </si>
  <si>
    <t>Success with notes</t>
  </si>
  <si>
    <t>0043/MK.05/BE-05/I/2022</t>
  </si>
  <si>
    <t>Pada Content Program Tukar 1 Poin Free Content 7 hari Periode Q1 2022 (REG
ARIEL0 dan REG AURELIE1), poin tidak berkurang karena masih dalam tahap test
content, untuk test pengurangan poin akan melalui FUT.</t>
  </si>
  <si>
    <t>0990/MK.01/EN-01/I/2022</t>
  </si>
  <si>
    <t>Pemberitahuan RFS Program PSB WEB with Differentiate Payment Method based on Package</t>
  </si>
  <si>
    <t>9740/MK.05/EN-01/XI/2021</t>
  </si>
  <si>
    <t>0974/MK.05/EN-01/I/2022</t>
  </si>
  <si>
    <t>Ready for Service (RFS) Implementasi Skema Auto Renewal</t>
  </si>
  <si>
    <t>0109/MK.05/BE-05/II/2022</t>
  </si>
  <si>
    <t>Akan dilakukan penyesuaian nama dan deskripsi paket serta
notifikasi SMS pada saat live.
Scope FUT adalah melakukan testing untuk logic Auto Renewal
sehingga diperlukan inspection lebih lanjut khususnya mekanisme subscribe dan unsubscribe.</t>
  </si>
  <si>
    <t>096/MK.05/JB-01/IX/2021</t>
  </si>
  <si>
    <t>Auto Renewal</t>
  </si>
  <si>
    <t>0989/MK.05/EN-01/I/2022</t>
  </si>
  <si>
    <t>Ready for Inspection (RFI) Permohonan Pengubahan Spesifikasi Hot Promo Tier 1 Ex-Java</t>
  </si>
  <si>
    <t>0047/MK.05/BE-05/I/2022</t>
  </si>
  <si>
    <t>0783/MK.05/EN-01/I/2022</t>
  </si>
  <si>
    <t>0009/MK.05/BE-33/I/2022</t>
  </si>
  <si>
    <t>Pemberitahuan RFI untuk Support Konfigurasi Layanan Music &amp; Entertainment W2 Januari 2022</t>
  </si>
  <si>
    <t>0045/MK.05/BE-05/I/2022</t>
  </si>
  <si>
    <t>0008/MK.05/ML-64/VIII/2021</t>
  </si>
  <si>
    <t>0010/MK.05/BE-32/I/2022</t>
  </si>
  <si>
    <t>RFS Dunia Games Android (Sprint 12)</t>
  </si>
  <si>
    <t>0080/MK.05/BE-05/I/2022</t>
  </si>
  <si>
    <t>Dilakukan proses manual callback untuk menampilkan halaman
pembayaran berhasil dan gagal.
Menggunakan voucher dummy untuk item Garena.
Payment method QRIS: Perbedaan journey antara pembelian
menggunakan QRIS dan LinkAja ketika melakukan pembatalan
pembelian item.
Payment method LinkAja: Akan dilakukan proses inspection lebih
lanjut terutama ketika konfirmasi pembelian melebihi waktu yang
ditentukan.
Akan dilakukan proses fixing untuk tampilan pembayaran ketika
terjadi jeda dalam melakukan pembayaran pada 27 Jan.</t>
  </si>
  <si>
    <t>3226/MK.05/EN-01/IX/2021
0114/MK.05/ML-02/VIII/2021</t>
  </si>
  <si>
    <t>Teguh Setyo Febriyanto</t>
  </si>
  <si>
    <t>0011/MK.05/BE-32/I/2022</t>
  </si>
  <si>
    <t>RFS Dunia Games Web (Sprint 12)</t>
  </si>
  <si>
    <t>OK With Note</t>
  </si>
  <si>
    <t>0081/MK.05/BE-05/I/2022</t>
  </si>
  <si>
    <t>Dilakukan proses manual callback untuk menampilkan halaman
pembayaran berhasil dan gagal.
Payment method QRIS:
Terdapat perbedaan tampilan harga item Garena pada
dashboard dan konfirmasi pembelian.
Payment method LinkAja:
Akan dilakukan proses inspection lebih lanjut terutama ketika
konfirmasi pembelian melebihi waktu yang ditentukan.</t>
  </si>
  <si>
    <t>1176/MK.05/EN-01/I/2022</t>
  </si>
  <si>
    <t>Ready for Service (RFS) Implementasi VoLTE Landing Page Enhancement (BO_1013/MK.01/EN-01/I/2022)</t>
  </si>
  <si>
    <t>0040/MK.05/BE-05/I/2022</t>
  </si>
  <si>
    <t>Akan dilakukan penyesuaian deskripsi dan T&amp;C paket pada My
Telkomsel saat live.
Untuk kebutuhan FUT dilakukan setting eligibility product, dan akan di sesuaikan kembali saat live.</t>
  </si>
  <si>
    <t>1013/MK.01/EN-01/I/2022</t>
  </si>
  <si>
    <t>Joko Prayitno</t>
  </si>
  <si>
    <t>0009/MK.05/BE-32/I/2022</t>
  </si>
  <si>
    <t>RFS Konfigurasi Item Roblox di UMB</t>
  </si>
  <si>
    <t>0048/MK.05/BE-05/I/2022</t>
  </si>
  <si>
    <t xml:space="preserve"> 0003/MK.05/ML-02/I/2022</t>
  </si>
  <si>
    <t>0012/MK.05/BE-32/I/2022</t>
  </si>
  <si>
    <t>RFI Penambahan Whitelist Nimo TV Pada Profile DPI GamesMax</t>
  </si>
  <si>
    <t>0044/MK.05/BE-05/I/2022</t>
  </si>
  <si>
    <t>0131/MK.05/ML-02/X/2021</t>
  </si>
  <si>
    <t>BAJAU</t>
  </si>
  <si>
    <t>Full Automation</t>
  </si>
  <si>
    <t>(Prima Automation)</t>
  </si>
  <si>
    <t>0013/MK.05/BE-32/I/2022</t>
  </si>
  <si>
    <t>RFI Konfigurasi Item Roblox di Channel UPOINT.ID</t>
  </si>
  <si>
    <t>0046/MK.05/BE-05/I/2022</t>
  </si>
  <si>
    <t>0008/MK.05/BE-33/I/2022</t>
  </si>
  <si>
    <t>Pemberitahuan RFI untuk Support Channel Post Call USSD(PCU) untuk Update konfigurasi Layanan Periode W2 Januari 2022</t>
  </si>
  <si>
    <t>0060/MK.05/BE-05/I/2022</t>
  </si>
  <si>
    <t>0009/MK.05/ML-63/I/2022</t>
  </si>
  <si>
    <t>1289/MK.05/EN-01/I/2022</t>
  </si>
  <si>
    <t>Ready for Service (RFS) Implementasi Produk Paket MBJJ Retention 2022 - Cluster S2</t>
  </si>
  <si>
    <t>0058/MK.05/BE-05/I/2022</t>
  </si>
  <si>
    <t>Akan dilakukan penyesuaian deskripsi dan T&amp;C paket pada saat live.
Disarankan menambahkan informasi jumlah kuota, harga paket, dan
validity yang didapat pada notifikasi sukses pembelian.
Disarankan untuk dilakukan proses inspection lebih lanjut untuk
consume kuota MBJJ DPI Belajar pada beberapa aplikasi:
- Masih terconsume kuota internet kurang lebih 1%: Bahaso.
- Masih terconsume kuota internet lebih dari 20%: Cakap.</t>
  </si>
  <si>
    <t>1266/MK.05/EN-01/I/2022</t>
  </si>
  <si>
    <t>Request for Inspection (RFI) Implementasi Surprise Deal Nonton 15-17 Januari 2022 (BO_0917/MK.05/EN-01/I/2022)</t>
  </si>
  <si>
    <t>0059/MK.05/BE-05/I/2022</t>
  </si>
  <si>
    <t>0917/MK.05/EN-01/I/2022</t>
  </si>
  <si>
    <t>1297/MK.05/EN-01/I/2022</t>
  </si>
  <si>
    <t>Request for Inspection (RFI) Permohonan Perubahan Eligible Cities Paket Hot Promo BQSV Tier-1 Ex Java 7 Days dan 5 Days(BO_1007/MK.05/EN-01/I/2022)</t>
  </si>
  <si>
    <t>0108/MK.05/BE-05/I/2022</t>
  </si>
  <si>
    <t>0016/MK.05/BE-32/I/2022</t>
  </si>
  <si>
    <t>RFI Promo Code Postpaid (Januari 2022) di Dunia Games</t>
  </si>
  <si>
    <t>0062/MK.05/BE-05/I/2022</t>
  </si>
  <si>
    <t>0004/MK.01/ML-02/I/2022</t>
  </si>
  <si>
    <t>0015/MK.05/BE-32/I/2022</t>
  </si>
  <si>
    <t>RFI Promo Code Lapser Nasional (Januari 2022) di Dunia Games</t>
  </si>
  <si>
    <t>0067/MK.05/BE-05/I/2022</t>
  </si>
  <si>
    <t>0005/MK.01/ML-02/I/2022</t>
  </si>
  <si>
    <t>1491/MK.05/EN-01/I/2022</t>
  </si>
  <si>
    <t>Ready For Service (RFS) Implementasi New IMEI Bonus Ex-Java</t>
  </si>
  <si>
    <t>1462/MK.05/EN-01/I/2022</t>
  </si>
  <si>
    <t>RFS Kebijakan Discount Price via DigiPOS (32 BID)</t>
  </si>
  <si>
    <t>0079/MK.05/BE-05/I/2022</t>
  </si>
  <si>
    <t>Beberapa paket dilakukan pengetesan dengan FUT
simulator.
Terdapat delay notifikasi SMS sukses dari sender DIGIPOS
kurang lebih 10 menit.
Disarankan untuk dilakukan penyesuaian notifikasi SMS
untuk keterangan detail kuota dari sender 3636 pada B
Number dan notifikasi pada RS Number (menampilkan
nomor pelanggan, nomor seri, harga dan tanggal transaksi)</t>
  </si>
  <si>
    <t>005/IC-01/MO-03/IX/2021</t>
  </si>
  <si>
    <t>0018/MK.05/BE-32/I/2022</t>
  </si>
  <si>
    <t>RFS Konfigurasi Item Roblox di Digipos</t>
  </si>
  <si>
    <t>0093/MK.05/BE-05/I/2022</t>
  </si>
  <si>
    <t>Akan dilakukan proses inspection lebih lanjut terutama untuk
pembelian item roblox denom 550K saat live.</t>
  </si>
  <si>
    <t>0003/MK.05/ML-02/I/2022</t>
  </si>
  <si>
    <t>0017/MK.05/BE-32/I/2022</t>
  </si>
  <si>
    <t>RFI Perubahan Tipe Produk Rise of Nowlin di Dunia Games</t>
  </si>
  <si>
    <t>0157/MK.05/BE-05/II/2022</t>
  </si>
  <si>
    <t>Games RoN under maintenance sehingga gagal pada transaksi pembelian Voucher Diamond 
Rise of Nowlin melalui channel Dunia Games App, Balance tidak dikenakan biaya dan tidak 
ada notifikasi.</t>
  </si>
  <si>
    <t>0006/MK.06/ML-24/XII/2021</t>
  </si>
  <si>
    <t>0021/MK.05/BE-32/I/2022</t>
  </si>
  <si>
    <t>RFI Revamp GamesMax H2 2021 (Digipos)</t>
  </si>
  <si>
    <t>0088/MK.05/BE-05/I/2022</t>
  </si>
  <si>
    <t>Untuk paket unlimited, setelah kuota FUP habis akan terconsume kuota internet reguler</t>
  </si>
  <si>
    <t>1875/MK.05/EN-01/IX/2021</t>
  </si>
  <si>
    <t>0019/MK.05/BE-32/I/2022</t>
  </si>
  <si>
    <t>RFI Revamp GamesMax H2 2021 Postpaid (MyTelkomsel)</t>
  </si>
  <si>
    <t>0074/MK.05/BE-05/I/2022</t>
  </si>
  <si>
    <t>Terdapat kebocoran Kuota Internet reguler &gt;30% (on progress follow up
by development team) untuk:
Paket GamesMax Unlimited Weekly saat consume Freefire
Paket GamesMax Unlimited Silver saat consume Mobile Legend
Paket GamesMax Unlimited Gold saat consume Freefire dan Mobile legend</t>
  </si>
  <si>
    <t>0020/MK.05/BE-32/I/2022</t>
  </si>
  <si>
    <t>RFI Revamp GamesMax H2 2021 (UMB)</t>
  </si>
  <si>
    <t>0078/MK.05/BE-05/I/2022</t>
  </si>
  <si>
    <t>Terdapat kebocoran Kuota Internet reguler &gt;30% (on progress follow up by
development team) untuk:
Paket GamesMax Unlimited Silver – MLBB 28 diamond prepaid saat
consume AoV
Paket GamesMax Unlimited – MLBB 85 diamond prepaid saat
consume MLBB
Paket GamesMax Unlimited Weekly – MLBB 12 diamond postpaid saat
consume MLBB dan Shellfire
Paket GamesMax Unlimited Gold – MLBB 85 diamond postpaid saat
consume MLBB dan Shellfire Legend
Saat kuota FUP depleted, consume games akan memotong kuota internet</t>
  </si>
  <si>
    <t>0022/MK.05/BE-32/I/2022</t>
  </si>
  <si>
    <t>RFI Revamp GamesMax H2 2021 (Dunia Games)</t>
  </si>
  <si>
    <t>0087/MK.05/BE-05/I/2022</t>
  </si>
  <si>
    <t>Terdapat kebocoran Kuota Internet reguler &gt;30% (on
progress follow up by development team) untuk:
Paket GamesMax Unlimited Gold – MLBB 85
diamond prepaid saat consume MLBB
Paket GamesMax Unlimited Diamond – MLBB 85
diamond prepaid saat consume MLBB
Paket GamesMax Unlimited Weekly-12 diamond
postpaid saat consume Freefire
Paket GamesMax Unlimited Silver-28 diamond
postpaid saat consume RagnarokX dan Freefire</t>
  </si>
  <si>
    <t>0006/MK.05/BE-31/I/2022</t>
  </si>
  <si>
    <t>RFI (Ready for Inspection) Penyesuaian Notifikasi Disney+ Hotstar Mass Market</t>
  </si>
  <si>
    <t>0075/MK.05/BE-05/I/2022</t>
  </si>
  <si>
    <t>Mgr. Video Development</t>
  </si>
  <si>
    <t>Akhadi Yanuar Wahyono</t>
  </si>
  <si>
    <t>0053/MK.05/ML-04/XII/2021</t>
  </si>
  <si>
    <t>Video</t>
  </si>
  <si>
    <t>0007/MK.05/BE-31/I/2022</t>
  </si>
  <si>
    <t>RFI (Ready for Inspection) Pembukaan Pembayaran Fintech Paket Video</t>
  </si>
  <si>
    <t>0095/MK.05/BE-05/I/2022</t>
  </si>
  <si>
    <t>Pengambilan log splunk di mulai dari tanggal 20 Jan 2022 00:00 sampai 27 Jan
2022 09:30 dengan summary sbb.:
BID 32940, BID 32941, BID 35014, BID 39666, BID 40792, dan BID 40913
belum ada transaksi menggunakan fintech
BID 27133 MAXstream Gala Plus saat ini tidak di jual karena bersifat
eventual
BID 32096 dan BID 32097 MOLA Premium Entertainment belum tersedia
karena sedang review kontrak dengan partner
BID 40159 dan BID 40161 Cooking Daddy hanya di jual di maxstream
menggunakan payment method balance pulsa</t>
  </si>
  <si>
    <t>0043/MK.05/ML-45/XII/2021</t>
  </si>
  <si>
    <t>0007/MK.05/BE-24/I/2022</t>
  </si>
  <si>
    <t>RFI Test untuk Fixing Dynamic Menu T-Menu Enhancement</t>
  </si>
  <si>
    <t>0063/MK.05/BE-05/I/2022</t>
  </si>
  <si>
    <t>Mgr. Product Catalogue Management</t>
  </si>
  <si>
    <t>Anggi Kuspita Anggraeni</t>
  </si>
  <si>
    <t>2307/IS.01/EN-01/IX/2021</t>
  </si>
  <si>
    <t>T-Menu</t>
  </si>
  <si>
    <t>1625/MK.05/EN-01/I/2022</t>
  </si>
  <si>
    <t>Request for Inspection (RFI) Implementasi Pembukaan Paket Bulanan Kuota Belajar pada Omnichannel</t>
  </si>
  <si>
    <t>0094/MK.05/BE-05/I/2022</t>
  </si>
  <si>
    <t>1290/MK.01/EN-01/I/2022</t>
  </si>
  <si>
    <t>0011/MK.05/BE-33/I/2022</t>
  </si>
  <si>
    <t>Pemberitahuan RFI untuk Support Konfigurasi Layanan VAS Content W3 Januari 2022</t>
  </si>
  <si>
    <t>0077/MK.05/BE-05/I/2022</t>
  </si>
  <si>
    <t>1712/MK.05/EN-01/I/2022</t>
  </si>
  <si>
    <t>[Revisi] Ready For Service (RFS) Implementasi New IMEI Bonus in Bali</t>
  </si>
  <si>
    <t>0051/MK.05/BE-05/I/2022</t>
  </si>
  <si>
    <t>Akan dilakukan penyesuaian deskripsi paket dan T&amp;C saat live.
Akan dilakukan penyesuaian nama paket pada status pembayaran
khususnya utk paket Pre-requisite.
Disarankan menambahkan informasi redeem pada notifikasi sukses
pembelian paket bulanan dan informasi validity pada paket bonus
redeem.
Diperlukan Inspection lebih lanjut khususnya untuk validasi IMEI dan LOS saat Live.</t>
  </si>
  <si>
    <t>2333/MK.05/EN-01/XII/2021</t>
  </si>
  <si>
    <t>1754/MK.05/EN-01/I/2022</t>
  </si>
  <si>
    <t>Ready for Service (RFS) Implementasi New Capability Payment Method Grouping</t>
  </si>
  <si>
    <t>0068/MK.05/BE-05/I/2022</t>
  </si>
  <si>
    <t>Akan dilakukan penyesuaian deskripsi, T&amp;C, dan nama paket saat
live.
Akan dilakukan inspection lebih lanjut kushusnya untuk pembayaran menggunakan DANA.</t>
  </si>
  <si>
    <t>Payment</t>
  </si>
  <si>
    <t>1798/MK.05/EN-01/I/2022</t>
  </si>
  <si>
    <t>Ready For Service (RFS) Implementasi Pembukaan Paket GigaNet melalui channel DigiPOS, UMB 181</t>
  </si>
  <si>
    <t>1296/MK.05/EN-01/I/2022</t>
  </si>
  <si>
    <t>1796/MK.05/EN-01/I/2022</t>
  </si>
  <si>
    <t>Ready for Service (RFS) Permohonan Implementasi Weekly Combo Unlimited and Max di ExJava</t>
  </si>
  <si>
    <t>0085/MK.05/BE-05/I/2022</t>
  </si>
  <si>
    <t>Akan dilakukan penyesuaian deskripsi, T&amp;C, dan detail paket saat
live.
Beberapa paket dilakukan pengetesan dengan FUT simulator.</t>
  </si>
  <si>
    <t>1038/MK.01/EN-01/I/2022</t>
  </si>
  <si>
    <t>0003/MK.05/BE-42/I/2022</t>
  </si>
  <si>
    <t>Pemberitahuan Ready for Service (RFS) for Milestone End of Year 2021 on MyTelkomsel</t>
  </si>
  <si>
    <t>0091/MK.05/BE-05/I/2022</t>
  </si>
  <si>
    <t>Menggunakan data dummy untuk menampilkan slide “Milestone
End of Year”.
Disarankan dilakukan penyesuaian Bahasa dalam mode EN dan
kata pengantar pada halaman persetujuan.
Akan dilakukan penyesuaian konten pada slide POIN-Tier dan User
characteristic khususnya untuk Device iPhone 6 (ETA 29 Jan).</t>
  </si>
  <si>
    <t>3174/MK.05/EN-01/XII/2021</t>
  </si>
  <si>
    <t>0002/MK.05/BE-42/I/2022</t>
  </si>
  <si>
    <t>Pemberitahuan Ready for Service (RFS) for Web E-Commerce - Digital Products - Add Credit &amp; Paybill</t>
  </si>
  <si>
    <t>0069/MK.05/BE-05/I/2022</t>
  </si>
  <si>
    <t>Disarankan untuk dilakukan perbaikan fitur paybill untuk tampilan
input MSISDN (Intermittent reload).
Diperlukan penyesuaian deskripsi denom pulsa dan S&amp;K pada saat
live.
Diperlukan penyesuaian tampilan menu default bahasa EN (masih
nampil dalam mode bahasa ID).
Metode pembayaran OVO hanya tersedia untuk Denom 10K, dan
metode pembayaran LinkAja tersedia untuk Denom 10K dan 15K.</t>
  </si>
  <si>
    <t>5701/MK.01/EN-01/X/2021</t>
  </si>
  <si>
    <t>0010/MK.05/BE-24/I/2022</t>
  </si>
  <si>
    <t>RFI Test untuk Perubahanan Periode Masa Aktif Kartu AS &amp; LOOP Ketika Isi Ulang di Masa Tegang</t>
  </si>
  <si>
    <t>0071/MK.05/BE-05/I/2022</t>
  </si>
  <si>
    <t>0680/MK.01/EN-01/I/2022</t>
  </si>
  <si>
    <t>Masa Aktif</t>
  </si>
  <si>
    <t>1795/MK.05/EN-01/I/2022</t>
  </si>
  <si>
    <t>Request For Inspection (RFI) Permohonan Refresh Whitelist Multisim Januari 2022</t>
  </si>
  <si>
    <t>0070/MK.05/BE-05/I/2022</t>
  </si>
  <si>
    <t>1645/MK.05/EN-01/I/2022</t>
  </si>
  <si>
    <t>Whitelist</t>
  </si>
  <si>
    <t>1784/IS.01/EN-01/I/2022</t>
  </si>
  <si>
    <t>Ready For Service (RFS) Pembayaran Mandiri Direct Debit (include admin fee) via ELISA untuk support MyTelkomsel</t>
  </si>
  <si>
    <t>0057/MK.05/BE-05/I/2022</t>
  </si>
  <si>
    <t>Mgr. System Integration</t>
  </si>
  <si>
    <t>Noviwan Wicaksono</t>
  </si>
  <si>
    <t>Untuk transaksi pembelian pulsa hanya mendapatkan notifikasi sukses
SMS dan belum mendapatkan notifikasi Inbox MyTsel (ETA March’22).
Denom yang dibuka untuk payment direct mandiri adalah denom 20K
dan 50K.
Akan dilakukan proses penyesuaian notifikasi SMS kosong untuk A# saat melakukan transaksi gift (ETA 21 Jan'22).</t>
  </si>
  <si>
    <t>7147/MK.05/EN-01/VIII/2021</t>
  </si>
  <si>
    <t>1870/MK.05/EN-01/I/2022</t>
  </si>
  <si>
    <t>Request For Inspection (RFI) Implementasi Pembukaan Paket GigaNet melalui channel DigiPOS</t>
  </si>
  <si>
    <t>0112/MK.05/BE-05/II/2022</t>
  </si>
  <si>
    <t>1913/MK.05/EN-01/I/2022</t>
  </si>
  <si>
    <t>Ready for Service (RFS) Permohonan Implementasi Weekly Combo Unlimited and Max di ExJava - Combo MAX</t>
  </si>
  <si>
    <t>0084/MK.05/BE-05/I/2022</t>
  </si>
  <si>
    <t>Akan dilakukan penyesuaian nama, deskripsi paket dan T&amp;C saat live
Beberapa paket dilakukan pengetesan dengan FUT Simulator</t>
  </si>
  <si>
    <t>1937/MK.05/EN-01/I/2022</t>
  </si>
  <si>
    <t>Ready For Service (RFS) Implementasi Telkomsel Prabayar Tourist for G20 Summit</t>
  </si>
  <si>
    <t>4176/MK.05/EN-01/XII/2021</t>
  </si>
  <si>
    <t>1878/MK.05/EN-01/I/2022</t>
  </si>
  <si>
    <t>Pemberitahuan RFS Paket Granular Batch 6 RC Add On (Restriction Group)</t>
  </si>
  <si>
    <t>0102/MK.05/BE-05/I/2022</t>
  </si>
  <si>
    <t>Akan dilakukan penyesuaian deskripsi, dan T&amp;C pada details
paket, konfirmasi pembayaran, status pembayaran saat live.
Disarankan menambahkan infromasi harga paket dan
penyesuaian nama paket pada notifikasi sukses subscribe dan
unsubscribe.
Masih terconsume kuota internet kurang lebih 2 % saat consume DPI Chat Sosmed.</t>
  </si>
  <si>
    <t>Project</t>
  </si>
  <si>
    <t>0023/MK.05/BE-32/I/2022</t>
  </si>
  <si>
    <t>RFI Perpanjangan Masa Aktif Keyword Push Service Layanan Games</t>
  </si>
  <si>
    <t>0188/MK.05/BE-05/II/2022</t>
  </si>
  <si>
    <t>Layanan CP GL_3YAKOM Gameloft hanya dapat diaktivasi dengan device
tertentu (layanan bundling).
Layanan CP NAZARA under maintenance.
Layanan tidak tersedia untuk keyword PLAYWING dan REG PLAYZONE
Beberapa Keyword tidak memunculkan push USSD, namun mendapatkan
SMS konfirmasi berlangganan layanan games.</t>
  </si>
  <si>
    <t>0002/MK.05/ML-02/I/2022</t>
  </si>
  <si>
    <t>0012/MK.05/BE-33/I/2022</t>
  </si>
  <si>
    <t>Pemberitahuan RFS untuk Support Support Development Maxstream Subscription Layanan Jonathan Liandi</t>
  </si>
  <si>
    <t>0090/MK.05/BE-05/I/2022</t>
  </si>
  <si>
    <t>Akan dilakukan penyesuaian pada deskripsi paket di Mytelkomsel
pada saat live.
Disarankan untuk menambahkan tanggal expired pada notifikasi
inbox Mytelkomsel.
Untuk keperluan FUT menggunakan konten diluar Jonathan liandi
dan akan disesuaikan saat live.
Tagihan yang bertambah belum termasuk PPN 10 %</t>
  </si>
  <si>
    <t>0005/MK.05/ML-06/I/2022</t>
  </si>
  <si>
    <t>0024/MK.05/BE-32/I/2022</t>
  </si>
  <si>
    <t>RFI Dunia Games Flash Sale Diskon 50 % 20 - 21 Januari 2022</t>
  </si>
  <si>
    <t>0064/MK.05/BE-05/I/2022</t>
  </si>
  <si>
    <t>0010/MK.05/ML-02/I/2022
0003/MK.06/ML-25/I/2022</t>
  </si>
  <si>
    <t>2039/MK.05/EN-01/I/2022</t>
  </si>
  <si>
    <t>Ready for Service (RFS) Permohonan Implementasi Special Data Gimmick for MyTelkomsel New Users</t>
  </si>
  <si>
    <t>0056/MK.05/BE-05/I/2022</t>
  </si>
  <si>
    <t>Akan dilakukan penyesuaian deskripsi dan T&amp;C paket saat live.</t>
  </si>
  <si>
    <t>1064/MK.05/EN-01/XII/2021</t>
  </si>
  <si>
    <t>2065/MK.05/EN-01/I/2022</t>
  </si>
  <si>
    <t>Ready for Service (RFS) Implementasi Voice Package BTL Offer</t>
  </si>
  <si>
    <t>0072/MK.05/BE-05/I/2022</t>
  </si>
  <si>
    <t>1963/MK.01/EN-01/I/2022</t>
  </si>
  <si>
    <t>Voice</t>
  </si>
  <si>
    <t>0014/MK.05/BE-33/I/2022</t>
  </si>
  <si>
    <t>Pemberitahuan RFI untuk Halodoc Postpaid Addon</t>
  </si>
  <si>
    <t>0097/MK.05/BE-05/I/2022</t>
  </si>
  <si>
    <t>0061/MK.05/ML-01/X/2020
1411/MK.05/EN-01/XI/2020</t>
  </si>
  <si>
    <t>2201/MK.05/EN-01/I/2022</t>
  </si>
  <si>
    <t>Ready for Service (RFS) Implementasi New Blacklist Whitelist Capability</t>
  </si>
  <si>
    <t>0129/MK.05/BE-05/II/2022</t>
  </si>
  <si>
    <t>Akan dilakukan penyesuaian nama dan deskripsi paket serta
notifikasi SMS pada saat live.
Scope FUT adalah melakukan testing untuk logic Blacklist dan
Whitelist schema sehingga diperlukan inspection lebih lanjut
khususnya mekanisme eligibility product pada saat live.</t>
  </si>
  <si>
    <t>2225/MK.05/EN-01/I/2022</t>
  </si>
  <si>
    <t>Ready for Service (RFS) Implementasi Skema Product Grouping</t>
  </si>
  <si>
    <t xml:space="preserve"> 0117/MK.05/BE-05/II/2022</t>
  </si>
  <si>
    <t>Akan dilakukan penyesuaian nama dan deskripsi paket serta
notifikasi SMS saat live.
Scope FUT adalah melakukan testing untuk logic grouping schema
sehingga diperlukan inspection lebih lanjut khususnya mekanisme eligibility product group.</t>
  </si>
  <si>
    <t>2191/MK.05/EN-01/I/2022</t>
  </si>
  <si>
    <t>Ready for Service (RFS) Implementasi Permohonan Perubahan Spesifikasi Paket (Test &amp; Learn) New BQSV untuk New Sales di Ex-Java 3 Days</t>
  </si>
  <si>
    <t>0083/MK.05/BE-05/I/2022</t>
  </si>
  <si>
    <t>Akan dilakukan penyesuaian deskripsi maupun T&amp;C paket pada
halaman pembelian, metode pembayaran, dan status pembayaran saat live.</t>
  </si>
  <si>
    <t>2202/MK.05/EN-01/I/2022</t>
  </si>
  <si>
    <t>Request For Inspection (RFI) Implementasi New IMEI Bonus in Bali</t>
  </si>
  <si>
    <t>0101/MK.05/BE-05/I/2022</t>
  </si>
  <si>
    <t>Belum ditemukan transaksi aktivasi untuk BID 42678, 42682, 42683, 42684, 42685 selama periode 21-27 Januari 2022.</t>
  </si>
  <si>
    <t>0034/MK.05/BE-32/I/2022</t>
  </si>
  <si>
    <t>RFS Dunia Games Web (Sprint 13)</t>
  </si>
  <si>
    <t>0160/MK.05/BE-05/II/2022</t>
  </si>
  <si>
    <t>Dilakukan proses manual callback untuk menampilkan halaman pembayaran berhasil
dan kode promo expired dan limit.
Diperlukan inspection lebih lanjut khususnya untuk skema promo code metrics, dan
journey pengecekan API ke NBP.
Pada fitur extra Data (Data Rewards) mendapatkan bonus kuota dari campaign lain.</t>
  </si>
  <si>
    <t>0148/MK.01/ML-02/XI/2021</t>
  </si>
  <si>
    <t>0033/MK.05/BE-32/I/2022</t>
  </si>
  <si>
    <t>RFS Dunia Games Android (Sprint 13)</t>
  </si>
  <si>
    <t>0161/MK.05/BE-05/II/2022</t>
  </si>
  <si>
    <t>Dilakukan proses manual callback untuk menampilkan halaman pembayaran
berhasil dan kode promo expired dan limit.
Diperlukan inspection lebih lanjut khususnya untuk skema promo code
metrics, dan journey pengecekan API ke NBP.
Pada fitur extra Data (Data Rewards) mendapatkan bonus kuota dari campaign
lain.</t>
  </si>
  <si>
    <t>2302/MK.05/EN-01/I/2022</t>
  </si>
  <si>
    <t>Ready for Service (RFS) Implementasi Collaboration Telkomsel-OVO Data Package - Revisi (BO_1816/MK.05/EN-01/XII/2021)</t>
  </si>
  <si>
    <t>0073/MK.05/BE-05/I/2022</t>
  </si>
  <si>
    <t>Akan dilakukan penyesuaian deskripsi dan T&amp;C paket saat live.
Masih terconsume kuota internet kurang lebih 7-15% saat
consume DPI OMG.
Beberapa paket dilakukan pengetesan dengan FUT Simulator.
Akan dilakukan proses inspection lebih lanjut khususnya untuk paket zoning.</t>
  </si>
  <si>
    <t>1816/MK.05/EN-01/XII/2021
2271/MK.06/EN-01/I/2022</t>
  </si>
  <si>
    <t>0015/MK.05/BE-33/I/2022</t>
  </si>
  <si>
    <t>Pemberitahuan RFI untuk Support Konfigurasi Layanan VAS Content W4 Januari 2022</t>
  </si>
  <si>
    <t>0076/MK.05/BE-05/I/2022</t>
  </si>
  <si>
    <t>0012/MK.05/ML-63/I/2022</t>
  </si>
  <si>
    <t>0016/MK.05/BE-33/I/2022</t>
  </si>
  <si>
    <t>Pemberitahuan RFS untuk Layanan Content pada Program 1 POIN Free 7 days Periode Q1 2022</t>
  </si>
  <si>
    <t>0114/MK.05/BE-05/II/2022</t>
  </si>
  <si>
    <t>0007/MK.05/ML-63/I/2022</t>
  </si>
  <si>
    <t>Ery Dwi Wijayanto</t>
  </si>
  <si>
    <t>2394/MK.05/EN-01/I/2022</t>
  </si>
  <si>
    <t>Ready for Service (RFS) Permohonan Implementasi BID Cloning Program Special Data Gimmick For MyTelkomsel New Users</t>
  </si>
  <si>
    <t>0099/MK.05/BE-05/I/2022</t>
  </si>
  <si>
    <t>Diperlukan penambahan informasi subs Disney pada detail paket.
Dilakukan proses sampling per kategori paket, dan diperlukan
proses inspection lebih lanjut khususnya untuk paket price zoning</t>
  </si>
  <si>
    <t>1696/MK.05/EN-01/I/2022</t>
  </si>
  <si>
    <t>0018/MK.05/BE-33/I/2022</t>
  </si>
  <si>
    <t>Pemberitahuan RFS untuk Support Penambahan Product Communication Paket Telkomsel Zoom Postpaid Recurring</t>
  </si>
  <si>
    <t>0127/MK.05/BE-05/II/2022</t>
  </si>
  <si>
    <t>Akan dilakukan penyesuaian deskripsi dan T&amp;C saat live.
Masih terconsume kuota internet kurang lebih 1 % saat consume DPI
zoom.
Diperlukan inspection lebih lanjut khususnya untuk case renewal pada bulan selanjutnya.</t>
  </si>
  <si>
    <t xml:space="preserve">0084/MK.05/ML-01/XII/2021 </t>
  </si>
  <si>
    <t>0005/MK.05/BE-44/I/2022</t>
  </si>
  <si>
    <t>Permohonan RFS (Ready For Service) Complaint Prediction – Product Ineligible and Inactive Subscriber.</t>
  </si>
  <si>
    <t>Subscribe</t>
  </si>
  <si>
    <t>2471/MK.05/EN-01/I/2022</t>
  </si>
  <si>
    <t>Ready for Service (RFS) Permohonan Implementasi Weekly Combo Unlimited and Max di ExJava - Exclude Youtube</t>
  </si>
  <si>
    <t>0118/MK.05/BE-05/II/2022</t>
  </si>
  <si>
    <t>Akan dilakukan penyesuaian deskripsi, T&amp;C dan nama paket pada
saat live.
Disarankan dilakukan penyesuain informasi kuota utama dan kuota
FUP pada notifikasi sukses pembelian.
Beberapa paket dilakukan pengetesan dengan FUT simulator.</t>
  </si>
  <si>
    <t>0004/MK.05/BE-44/I/2022</t>
  </si>
  <si>
    <t>Permohonan RFS (Ready For Service) Complaint Prediction – Insufficient Balance</t>
  </si>
  <si>
    <t>0128/MK.05/BE-05/II/2022</t>
  </si>
  <si>
    <t>Disarankan untuk dilakukan proses penambahan informasi tampilan
pulsa tidak cukup (not enough balance) saat pembelian paket pada
channel Maxstream.
Notifikasi informasi tambahan hanya terkirim ketika transaksi gagal
sampai ke backend system.
Dalam pengetesan ini channel Maxstream dan TP mendapatkan
notifikasi campaign prediction, disarankan untuk dilakukan proses
inspection atau RFS lanjutan khususnya untuk channel MyTsel dan
UMB.</t>
  </si>
  <si>
    <t>Insufficient Balance</t>
  </si>
  <si>
    <t>2513/MK.05/EN-01/I/2022</t>
  </si>
  <si>
    <t>Request for Inspection (RFI) Implementasi Collaboration Telkomsel-OVO Data Package (BO_1816/MK.05/EN-01/XII/2021)</t>
  </si>
  <si>
    <t>0107/MK.05/BE-05/I/2022</t>
  </si>
  <si>
    <t>0037/MK.05/BE-32/I/2022</t>
  </si>
  <si>
    <t>RFS Konfigurasi UMB Gift Ximpay</t>
  </si>
  <si>
    <t>0149/MK.05/BE-05/II/2022</t>
  </si>
  <si>
    <t>Akan dilakukan penyesuaian contoh penulisan nomor tujuan (62)
pada konfirmasi pembelian UMB.
Disarankan memberikan notifikasi sukses SMS pada #A number.</t>
  </si>
  <si>
    <t>0007/MK.05/ML-02/I/2022</t>
  </si>
  <si>
    <t>0038/MK.05/BE-32/I/2022</t>
  </si>
  <si>
    <t>RFS Konfigurasi UMB Gift Upoint</t>
  </si>
  <si>
    <t>0132/MK.05/BE-05/II/2022</t>
  </si>
  <si>
    <t>Akan dilakukan penyesuaian contoh penulisan nomor tujuan (62)
dan jumlah item Garena 66 shell pada konfirmasi pembelian
UMB.
Disarankan memberikan notifikasi sukses SMS pada #A number.
Disarankan dilakukan penyesuaian jumlah item pada halaman convert roblox.</t>
  </si>
  <si>
    <t>0041/MK.05/BE-32/I/2022</t>
  </si>
  <si>
    <t>RFI Dunia Games Web (Sprint 12)</t>
  </si>
  <si>
    <t>0105/MK.05/BE-05/I/2022</t>
  </si>
  <si>
    <t>2548/MK.05/EN-01/I/2022</t>
  </si>
  <si>
    <t>RFI Program Undi Undi Hepi Q1 2022 Periode 1</t>
  </si>
  <si>
    <t>0086/MK.05/BE-05/I/2022</t>
  </si>
  <si>
    <t>GM Business Architecture and Service Integration</t>
  </si>
  <si>
    <t>Mast Muhammad Rasyid</t>
  </si>
  <si>
    <t>2212/MK.06/EN-01/I/2022</t>
  </si>
  <si>
    <t>POIN</t>
  </si>
  <si>
    <t>0040/MK.05/BE-32/I/2022</t>
  </si>
  <si>
    <t>RFI Dunia Games Flash Sale Diskon 50% 27-28 Januari 2022</t>
  </si>
  <si>
    <t>0096/MK.05/BE-05/I/2022</t>
  </si>
  <si>
    <t>0006/MK.06/ML-25/I/2022</t>
  </si>
  <si>
    <t>0003/MK.05/BE-43/I/2022]</t>
  </si>
  <si>
    <t>RFS Paket Voice Package BTL Offer</t>
  </si>
  <si>
    <t>0092/MK.05/BE-05/I/2022</t>
  </si>
  <si>
    <t>Akan dilakukan penyesuaian deskripsi dan T&amp;C pada detail paket
saat live.</t>
  </si>
  <si>
    <t>2577/MK.05/EN-01/I/2022</t>
  </si>
  <si>
    <t>Ready for Service (RFS) Implementasi Modify Old Core Package Modern Channel (BO_1537/MK.01/EN-01/I/2022)</t>
  </si>
  <si>
    <t>0122/MK.05/BE-05/II/2022</t>
  </si>
  <si>
    <t>Akan dilakukan penyesuaian deskripsi, T&amp;C, dan nama paket saat
live.
Beberapa paket dilakukan pengetesan dengan FUT simulator.
Diperlukan proses inspection lebih lanjut khususnya untuk paket price zoning</t>
  </si>
  <si>
    <t>1537/MK.01/EN-01/I/2022
2118/MK.05/EN-01/I/2022</t>
  </si>
  <si>
    <t>0017/MK.05/BE-33/I/2022</t>
  </si>
  <si>
    <t>Pemberitahuan RFS untuk Implementasi Pengembangan Enhancement Wap Opt in SMS Content</t>
  </si>
  <si>
    <t>0123/MK.05/BE-05/II/2022</t>
  </si>
  <si>
    <t>Tagihan pada MSISDN Postpaid belum termasuk PPN 10%.
Diperlukan inspection lebih lanjut khususnya untuk case renewal konten per 2 hari.</t>
  </si>
  <si>
    <t>0201/MK.05/BE-33/X/2021</t>
  </si>
  <si>
    <t>2818/MK.05/EN-01/I/2022</t>
  </si>
  <si>
    <t>Request For Inspection (RFI) Remove Informasi Notifikasi Sukses Validity Paket pada Mekanisme PengecekanStatus Voucher Fisik (BO_2405/SV.05/EN-01/I/2022)</t>
  </si>
  <si>
    <t xml:space="preserve"> 0120/MK.05/BE-05/II/2022</t>
  </si>
  <si>
    <t>Belum ditemukan transaksi pada periode 26 Januari - 4 Februari 2022 
untuk BID 00042253, 00042738, 00042739, 00042597, 00042599, 
00042601, 00042572, 00042580, 00042591, 00042592.</t>
  </si>
  <si>
    <t>2405/SV.05/EN-01/I/2022</t>
  </si>
  <si>
    <t>Voucher Fisik</t>
  </si>
  <si>
    <t>0045/MK.05/BE-32/I/2022</t>
  </si>
  <si>
    <t>RFS Dunia Games Web Sprint 12 (Payment OVO)</t>
  </si>
  <si>
    <t>0103/MK.05/BE-05/I/2022</t>
  </si>
  <si>
    <t>3226/MK.05/EN-01/IX/2021</t>
  </si>
  <si>
    <t>0046/MK.05/BE-32/I/2022</t>
  </si>
  <si>
    <t>RFS Dunia Games Android Sprint 12 (Payment OVO)</t>
  </si>
  <si>
    <t>0104/MK.05/BE-05/I/2022</t>
  </si>
  <si>
    <t>2663/MK.05/EN-01/I/2022</t>
  </si>
  <si>
    <t>Pemberitahuan RFS Program Kejutan POIN Januari 2022</t>
  </si>
  <si>
    <t>0089/MK.05/BE-05/I/2022</t>
  </si>
  <si>
    <t>Akan dilakukan penyesuaian notifikasi dan informasi S&amp;K batasan
redeem 1x untuk msisdn Prepaid saat live.
Diperlukan inspection lebih lanjut khususnya untuk negative test
msisdn Postpaid dengan kondisi tagihan limit dan POIN yang mencukupi</t>
  </si>
  <si>
    <t>2561/MK.03/EN-01/I/2022</t>
  </si>
  <si>
    <t>2717/MK.05/EN-01/I/2022</t>
  </si>
  <si>
    <t>Pemberitahuan RFI Paket VIP Akses</t>
  </si>
  <si>
    <t>0098/MK.05/BE-05/I/2022</t>
  </si>
  <si>
    <t>2665/MK.05/EN-01/I/2022</t>
  </si>
  <si>
    <t>0042/MK.05/BE-32/I/2022</t>
  </si>
  <si>
    <t>RFI Google DCB Jajan Online Periode 2</t>
  </si>
  <si>
    <t>0138/MK.05/BE-05/II/2022</t>
  </si>
  <si>
    <t>0001/MK.05/ML-02/I/2022</t>
  </si>
  <si>
    <t>2764/MK.05/EN-01/I/2022</t>
  </si>
  <si>
    <t>RFI Paket Roaming Border Comsak</t>
  </si>
  <si>
    <t>0209/MK.05/BE-05/II/2022</t>
  </si>
  <si>
    <t>0620/MK.05/EN-01/IX/2021</t>
  </si>
  <si>
    <t>2771/MK.05/EN-01/I/2022</t>
  </si>
  <si>
    <t>Ready for Inspection (RFI) Permohonan Price Adjustment Paket Combo Sakti Ecommerce dan Combo Sakti Bundling Vidio</t>
  </si>
  <si>
    <t>0155/MK.05/BE-05/II/2022</t>
  </si>
  <si>
    <t xml:space="preserve">1. Akan dilakukan fixing di sisi Tokopedia untuk konfirmasi pembelian paket yang belum sesuai
(BID 00036850 dan 00036860)
2. Tidak ditemukan log transaksi dari tanggal 1 -14 Feb 2022 untuk aktivasi BID 00036856, 
00036849, 00036854 dan 00036857 </t>
  </si>
  <si>
    <t>2523/MK.05/EN-01/I/2022</t>
  </si>
  <si>
    <t>Bundling</t>
  </si>
  <si>
    <t>0005/MK.05/BE-42/I/2022</t>
  </si>
  <si>
    <t>Pemberitahuan Ready for Service (RFS) Fitur Aplikasi MyTelkomsel App Sprint 40 &amp; 41 (Android)</t>
  </si>
  <si>
    <t>0169/MK.05/BE-05/II/2022</t>
  </si>
  <si>
    <t>Redesign Account Management – Account Main Page Redesign
Menu edit masih dalam bahasa EN ketika dalam mode ID.
Status tidak terdaftar masih dalam bahasa EN ketika dalam
mode ID.
Otomatis berubah menjadi mode ID ketika berhasil connect
FB
Target Fixing: Sprint 42; Level: Low; PIC: BSM Dev.
Redesign Account Management – My Payment Redesign:
CTA button hanya menampilkan icon (x) saat proses binding
debit card.
Input kartu dan button masih berbahasa indonesia pada
mode EN.
Tidak otomatis kembali ke halaman pembayaran setelah
remove Credit Card seperti pada iOS.
Target Fixing: Sprint 42; Level: Medium; PIC: BSM Dev.</t>
  </si>
  <si>
    <t>1685/MK.05/EN-01/I/2022</t>
  </si>
  <si>
    <t>0006/MK.05/BE-42/I/2022</t>
  </si>
  <si>
    <t>Pemberitahuan Ready for Service (RFS) Fitur Aplikasi MyTelkomsel App Sprint 40 &amp; 41 (iOS)</t>
  </si>
  <si>
    <t>0168/MK.05/BE-05/II/2022</t>
  </si>
  <si>
    <t>Redesign Account Management – My Payment Redesign:
CTA button hanya menampilkan icon (x) saat proses binding debit
card.
Input kartu dan button masih berbahasa ID pada mode EN
Target Fixing: Sprint 42; Level: Medium; PIC: BSM Dev.
Add +62 Validation as Valid Send Gift Number:
Button “Lanjutkan” tetap berjalan ketika ada penambahan karakter
(+) pada akhir nomor dan menuju halaman err (seharusnya tombol
tidak bisa di klik).
Button “Lanjutkan” tetap berjalan ketika input invalid number 13
digit.
Target Fixing: Sprint 42; Level: Low; PIC: BSM Dev.
Deeplink Package Subcategory Fixing:
Detail paket tertutup oleh gambar tidak seperti pada Android
Target Fixing: Sprint 42; Level: Medium; PIC: BSM Dev.
Self-Care Enhancement VA Notification Badge:
Font pada chat otomatis “zoom in” setelah kembali dari halaman
lain.
Keaslian E-Nodin ini dapat diperiksa
dengan memindai (scan) gambar QR
Code di sebelah kiri
Page Number 2 of 3
Mendapat balasan sistem sedang sibuk/blank ketika chat dengan veronica khusus pada
use case magic link page.
Target Fixing: Sprint 42; Level: Low; PIC: BSM Dev.</t>
  </si>
  <si>
    <t>2819/MK.05/EN-01/I/2022</t>
  </si>
  <si>
    <t>Ready for Service (RFS) Implementasi Simplification Core Zone in Ex-Java (BO_1532/MK.01/EN-01/I/2022)</t>
  </si>
  <si>
    <t>0135/MK.05/BE-05/II/2022</t>
  </si>
  <si>
    <t>Akan dilakukan proses penyesuaian deskripsi paket dan T&amp;C saat
live.
Beberapa paket dilakukan pengetesan melalui FUT Simulator.
Diperlukan inspection lebih lanjut khususnya terkait perubahan harga di masing-masing kota.</t>
  </si>
  <si>
    <t>1532/MK.01/EN-01/I/2022</t>
  </si>
  <si>
    <t>0004/MK.05/BE-43/I/2022</t>
  </si>
  <si>
    <t>RFS Perubahan Wording Notification Monbal Product</t>
  </si>
  <si>
    <t xml:space="preserve"> 0113/MK.05/BE-05/II/2022</t>
  </si>
  <si>
    <t>Terdapat wording tambahan “Rp NaN” ketika check kuota monetary
balance, terkait hal ini akan dilakukan tracing secara terpisah oleh team development.</t>
  </si>
  <si>
    <t>2710/MK.06/EN-01/I/2022</t>
  </si>
  <si>
    <t>0050/MK.05/BE-32/I/2022</t>
  </si>
  <si>
    <t>RFS Update Konfigurasi Program Flash Sale APK Website Dunia Games</t>
  </si>
  <si>
    <t>0116/MK.05/BE-05/II/2022</t>
  </si>
  <si>
    <t>Dilakukan proses manual callback untuk menampilkan halaman
pembayaran berhasil.
Tagihan yang bertambah belum termasuk PPN 10 %.</t>
  </si>
  <si>
    <t>0020/MK.05/BE-33/I/2022</t>
  </si>
  <si>
    <t>Pemberitahuan RFI untuk Support Konfigurasi Layanan VAS Content W5 Januari 2022</t>
  </si>
  <si>
    <t>0156/MK.05/BE-05/II/2022</t>
  </si>
  <si>
    <t>• Untuk aktivasi layanan MAXstream kenboo lewat SMS, link content yang direct pada aplikasi 
MAXstream masih terkunci. Sedangkan pada Maxstream paket Kenboo sedang diturunkan 
(tidak dijual). 
• Untuk layanan SMS polling Idola MAXstream sudah ditutup.</t>
  </si>
  <si>
    <t>0021/MK.05/BE-33/I/2022</t>
  </si>
  <si>
    <t>Pemberitahuan RFI untuk Support Konfigurasi Layanan Music &amp; Entertainment W5 Januari 2022</t>
  </si>
  <si>
    <t>0119/MK.05/BE-05/II/2022</t>
  </si>
  <si>
    <t>0002/MK.05/ML-64/I/2022</t>
  </si>
  <si>
    <t>0018/MK.05/BE-24/II/2022</t>
  </si>
  <si>
    <t>RFI Rollback to Normal from Voice PAYU Cluster Adjustment NARU 2021</t>
  </si>
  <si>
    <t>0171/MK.05/BE-05/II/2022</t>
  </si>
  <si>
    <t>211/MK.05/KC-01/XII/2021
2096/MK.05/EN-01/XII/2021</t>
  </si>
  <si>
    <t>PAYU</t>
  </si>
  <si>
    <t>0005/MK.05/BE-43/II/2022</t>
  </si>
  <si>
    <t>RFS Campaign NDU HVC Usecase BTL Product DMP2 - Group 13</t>
  </si>
  <si>
    <t>0126/MK.05/BE-05/II/2022</t>
  </si>
  <si>
    <t>Akan dilakukan penyesuaian deskripsi dan T&amp;C paket saat live</t>
  </si>
  <si>
    <t>0052/MK.05/BE-32/II/2022</t>
  </si>
  <si>
    <t>RFS New Denom Dunia Games Payment OVO (CoD Mobile, Roblox, PUBG Voucher)</t>
  </si>
  <si>
    <t>0147/MK.05/BE-05/II/2022</t>
  </si>
  <si>
    <t>Dilakukan proses manual callback untuk menampilkan halaman
pembayaran berhasil.
Disarankan dilakukan penyesuaian jumlah item pada halaman convert roblox.</t>
  </si>
  <si>
    <t>0014/MK.05/ML-02/I/2022</t>
  </si>
  <si>
    <t>3146/MK.05/EN-01/II/2022</t>
  </si>
  <si>
    <t>Ready for Service (RFS) Implementasi Perubahan Spesifikasi Paket (Test &amp; Learn) New BQSV untuk New Sales di Ex-Java 1 Days</t>
  </si>
  <si>
    <t>0137/MK.05/BE-05/II/2022</t>
  </si>
  <si>
    <t>Akan dilakukan penyesuaian deskripsi, T&amp;C dan detail paket saat live.
Beberapa paket dilakukan pengetesan melalui FUT Simulator.</t>
  </si>
  <si>
    <t>0053/MK.05/BE-32/II/2022</t>
  </si>
  <si>
    <t>RFS New Denom Dunia Games Payment QRIS (CoD Mobile, Roblox, PUBG Voucher)</t>
  </si>
  <si>
    <t>0148/MK.05/BE-05/II/2022</t>
  </si>
  <si>
    <t>3175/MK.05/EN-01/II/2022</t>
  </si>
  <si>
    <t>RFI Program Undi Undi Hepi Q1 2022 Periode 2</t>
  </si>
  <si>
    <t>0115/MK.05/BE-05/II/2022</t>
  </si>
  <si>
    <t>0023/MK.05/BE-33/II/2022</t>
  </si>
  <si>
    <t>Pemberitahuan RFI untuk Support Implementasi Transfer Pulsa Pricing Adjustment Januari 2022</t>
  </si>
  <si>
    <t>0121/MK.05/BE-05/II/2022</t>
  </si>
  <si>
    <t>0016/MK.05/ML-01/I/2022</t>
  </si>
  <si>
    <t>3240/MK.05/EN-01/II/2022</t>
  </si>
  <si>
    <t>Ready for Service (RFS) Implementasi Core Package Alignment di Modern Channel - Local Quota Alignment (BO_1962/MK.01/EN-01/I/2022)</t>
  </si>
  <si>
    <t>0165/MK.05/BE-05/II/2022</t>
  </si>
  <si>
    <t>Akan dilakukan penyesuaian deskripsi paket dan T&amp;C saat live.
Beberapa paket dilakukan pengetesan dengan FUT Simulator</t>
  </si>
  <si>
    <t>1962/MK.01/EN-01/I/2022
2687/MK.05/EN-01/I/2022</t>
  </si>
  <si>
    <t>0058/MK.05/BE-32/II/2022</t>
  </si>
  <si>
    <t>RFS Dunia Games Flash Sale Valentine</t>
  </si>
  <si>
    <t>0133/MK.05/BE-05/II/2022</t>
  </si>
  <si>
    <t>Dilakukan proses manual callback untuk menampilkan halaman
pembayaran berhasil.
Dilakukan setting manual untuk tampilan stok voucher habis, dan display banner melewati batas periode.</t>
  </si>
  <si>
    <t>0023/MK.05/ML-02/I/2022</t>
  </si>
  <si>
    <t>0059/MK.05/BE-32/II/2022</t>
  </si>
  <si>
    <t>RFS Konfigurasi Item Ragnarok X di Dunia Games</t>
  </si>
  <si>
    <t>0134/MK.05/BE-05/II/2022</t>
  </si>
  <si>
    <t>Dilakukan proses manual callback untuk menampilkan halaman
pembayaran berhasil dan gagal.
Tagihan yang bertambah belum termasuk PPN 10 %.</t>
  </si>
  <si>
    <t>0025/MK.05/ML-02/I/2022</t>
  </si>
  <si>
    <t>3462/MK.05/EN-01/II/2022</t>
  </si>
  <si>
    <t>[Revisi] Ready For Service (RFS) Implementasi New IMEI Bonus Ex-Java</t>
  </si>
  <si>
    <t>0136/MK.05/BE-05/II/2022</t>
  </si>
  <si>
    <t>Akan dilakukan penyesuaian deskripsi paket dan T&amp;C saat live.
Akan dilakukan proses masking kuota bonus internet lokal untuk BID
00043349 dan 00043350 pada W1 Feb 2022.
Akan dilakukan Inspection lebih lanjut khususnya untuk validasi IMEI dan LOS saat live.</t>
  </si>
  <si>
    <t>0060/MK.05/BE-32/II/2022</t>
  </si>
  <si>
    <t>RFI Dunia Games Sprint 12 (Payment OVO)</t>
  </si>
  <si>
    <t>0163/MK.05/BE-05/II/2022</t>
  </si>
  <si>
    <t>3321/MK.05/EN-01/II/2022</t>
  </si>
  <si>
    <t>Request For Inspection (RFI) Implementasi Paket Imlek (3070/MK.05/EN-01/I/2022)</t>
  </si>
  <si>
    <t>0124/MK.05/BE-05/II/2022</t>
  </si>
  <si>
    <t>3070/MK.05/EN-01/I/2022</t>
  </si>
  <si>
    <t>3337/MK.05/EN-01/II/2022</t>
  </si>
  <si>
    <t>Request for Inspection (RFI) Rollback Implementasi Seasonal Core Adjustment di Ex-Java - Zone Down NARU (BO_3319/MK.01/EN-01/II/2022)</t>
  </si>
  <si>
    <t>0144/MK.05/BE-05/II/2022</t>
  </si>
  <si>
    <t>3319/MK.01/EN-01/II/2022</t>
  </si>
  <si>
    <t>3339/MK.05/EN-01/II/2022</t>
  </si>
  <si>
    <t>Request for Inspection (RFI) Rollback Implementasi Seasonal Core Adjustment di Ex-Java - Price Down NARU (BO_3319/MK.01/EN-01/II/2022)</t>
  </si>
  <si>
    <t>0183/MK.05/BE-05/II/2022</t>
  </si>
  <si>
    <t>3392/MK.05/EN-01/II/2022</t>
  </si>
  <si>
    <t>Request for Inspection (RFI) Implementasi Core Package Alignment di Modern Channel - Open Omnichannel (BO_1962/MK.01/EN-01/I/2022)</t>
  </si>
  <si>
    <t>0191/MK.05/BE-05/II/2022</t>
  </si>
  <si>
    <t>1962/MK.01/EN-01/I/2022</t>
  </si>
  <si>
    <t>0024/MK.05/BE-33/II/2022</t>
  </si>
  <si>
    <t>Pemberitahuan RFI untuk Support Channel Post Call USSD(PCU) untuk Update konfigurasi Layanan Periode W1 Februari 2022</t>
  </si>
  <si>
    <t>0125/MK.05/BE-05/II/2022</t>
  </si>
  <si>
    <t>2611/MK.05/EN-01/I/2022</t>
  </si>
  <si>
    <t>3607/MK.05/EN-01/II/2022</t>
  </si>
  <si>
    <t>RFI Paket Roaming Omnichannel</t>
  </si>
  <si>
    <t>BA Not Ready to Test</t>
  </si>
  <si>
    <t>0001/MK.05/MO-03/I/2022</t>
  </si>
  <si>
    <t>0063/MK.05/BE-32/II/2022</t>
  </si>
  <si>
    <t>RFI Dunia Games Android Sprint 12 (Payment LinkAja)</t>
  </si>
  <si>
    <t>Partially Success</t>
  </si>
  <si>
    <t>0190/MK.05/BE-05/II/2022</t>
  </si>
  <si>
    <t>Tidak mendapatkan kode voucher saat melakukan pembelian voucher
Google Play dan voucher Wave Game. Saat ini pembelian keduanya dengan
pembayaran Linkaja di Dunia Games sudah ditutup.
Harga yang tertera untuk voucher Speed Drifters 282 diamond tidak sesuai.
Game Three Kingdom dan Call of Duty Mobile dengan denom 7656 CP tidak
tersedia di Dunia Game apps maupun web (update lineup product by CP).
Voucher Steam sedang dalam kondisi under maintenance.</t>
  </si>
  <si>
    <t>3489/MK.05/EN-01/II/2022</t>
  </si>
  <si>
    <t>Request for Inspection (RFI) Permohonan Implementasi Pembukaan Internet Sakti di 11 Kota Regional PUMA</t>
  </si>
  <si>
    <t>0215/MK.05/BE-05/II/2022</t>
  </si>
  <si>
    <t>Belum terdapat transaksi untuk area Puncak Jaya di periode Februari
2022.
Belum terdapat transaksi untuk BID 37905, 37906, 37907, 37908, 37909,
37910, 37911, dan 37914 di periode Februari 2022.</t>
  </si>
  <si>
    <t>3270/MK.01/EN-01/II/2022</t>
  </si>
  <si>
    <t>0006/MK.05/BE-43/II/2022</t>
  </si>
  <si>
    <t>Pemberitahuan RFS Template campaign consent</t>
  </si>
  <si>
    <t>0182/MK.05/BE-05/II/2022</t>
  </si>
  <si>
    <t>Terdapat delay SMS Campaign dari 5111 kurang lebih 1-2 jam setelah
pelanggan recharge atau purchase package.
Terdapat potential overlap penawaran dari campaign yang di trigger
oleh masing – masing kriteria ketika event trigger berjalan
berdekatan dibawah 5 menit.
Ketika terdapat overlap penawaran, bonus yang diterima akan
diambil dari salah satu campaign.
Diperlukan inspection lebih lanjut khususnya untuk potential double
bonus dari event trigger yang berdekatan.</t>
  </si>
  <si>
    <t>2709/MK.01/EN-01/I/2022</t>
  </si>
  <si>
    <t>3614/MK.05/EN-01/II/2022</t>
  </si>
  <si>
    <t>Request For Inspection (RFI) Rollback Implementasi kenaikan harga paket nelpon pada NARU 2021 Part 1 - Price Down NARU (BO_211/MK.05/KC-01/XII/2021)</t>
  </si>
  <si>
    <t>0259/MK.05/BE-05/III/2022</t>
  </si>
  <si>
    <t>211/MK.05/KC-01/XII/2021</t>
  </si>
  <si>
    <t>3841/MK.05/EN-01/II/2022</t>
  </si>
  <si>
    <t>[REVISI]Ready For Service (RFS) Implementasi Telkomsel Prabayar Tourist for G20 Summit</t>
  </si>
  <si>
    <t>0146/MK.05/BE-05/II/2022</t>
  </si>
  <si>
    <t>Akan dilakukan penyesuaian nama dan deskripsi paket pada
digipos saat live.
Akan dilakukan proses masking “hide” kuota flag di ESB pada 11
Feb.
Terkait dengan capability system (quickwin) terdapat perbedaan
validity setelah first pdp antara kuota data dan voice (beda 1 hari)
Validity paket berubah pada H+7 setelah ARP berhasil.
Akan dilakukan perubahan notifikasi greeting welcome (first PDP)
11 Feb atau sebelum live ke market.
Akan dilakukan inspection lebih lanjut untuk proses end2end ARP saat live.</t>
  </si>
  <si>
    <t>0064/MK.05/BE-32/II/2022</t>
  </si>
  <si>
    <t>RFI Dunia Games Android Sprint 12 (Payment QRIS)</t>
  </si>
  <si>
    <t>0143/MK.05/BE-05/II/2022</t>
  </si>
  <si>
    <t>3708/MK.05/EN-01/II/2022</t>
  </si>
  <si>
    <t>Ready for Service (RFS) Implementasi Surprise Deal Unlimited New Product Scheme (BO_3681/MK.05/EN-01/II/2022)</t>
  </si>
  <si>
    <t>0130/MK.05/BE-05/II/2022</t>
  </si>
  <si>
    <t>Akan dilakukan penyesuaian deskripsi, detail FUP dan T&amp;C paket saat
live.
Untuk kebutuhan FUT paket Surprise Deal Unlimited dibuka untuk All ARPU dan akan di sesuaikan saat Live.</t>
  </si>
  <si>
    <t>3681/MK.05/EN-01/II/2022</t>
  </si>
  <si>
    <t>3720/MK.05/EN-01/II/2022</t>
  </si>
  <si>
    <t>Pemberitahuan RFS Paket Surprise Deal Unlimited 10-11 Feb 2022</t>
  </si>
  <si>
    <t>0131/MK.05/BE-05/II/2022</t>
  </si>
  <si>
    <t>Akan dilakukan penyesuaian deskripsi, detail FUP dan T&amp;C paket
saat live.
Beberapa paket dilakukan pengetesan dengan FUT simulator.
Tagihan yang bertambah belum termasuk PPN 10 %</t>
  </si>
  <si>
    <t>0026/MK.05/BE-33/II/2022</t>
  </si>
  <si>
    <t>Pemberitahuan RFI untuk Support Konfigurasi Layanan VAS Content W1 Februari 2022</t>
  </si>
  <si>
    <t>0184/MK.05/BE-05/II/2022</t>
  </si>
  <si>
    <t>3778/MK.05/EN-01/II/2022</t>
  </si>
  <si>
    <t>Request for Inspection (RFI) Implementasi Penutupan Gift Paket Core Retention (BO_3722/MK.06/EN-01/II/2022)</t>
  </si>
  <si>
    <t>0153/MK.05/BE-05/II/2022</t>
  </si>
  <si>
    <t>3722/MK.06/EN-01/II/2022</t>
  </si>
  <si>
    <t>3721/MK.05/EN-01/II/2022</t>
  </si>
  <si>
    <t>Pemberitahuan RFS Paket Internet 4G</t>
  </si>
  <si>
    <t>0151/MK.05/BE-05/II/2022</t>
  </si>
  <si>
    <t>Disarankan dilakukan penyesuaian notifikasi pembelian gagal karena
mencapai maksimal counter.</t>
  </si>
  <si>
    <t>3615/MK.05/EN-01/II/2022</t>
  </si>
  <si>
    <t>3888/MK.01/EN-01/II/2022</t>
  </si>
  <si>
    <t>Pemberitahuan RFS Referral Agent Management System – Release 2</t>
  </si>
  <si>
    <t>010/IC.01/MO-01/II/2021</t>
  </si>
  <si>
    <t>3923/MK.05/EN-01/II/2022</t>
  </si>
  <si>
    <t>Pemberitahuan RFS Implementasi Pembelian Paket Bundling via Modern Channel</t>
  </si>
  <si>
    <t>GM BSM Prepaid</t>
  </si>
  <si>
    <t>Agus Wahyu Widodo</t>
  </si>
  <si>
    <t>0008/MK.05/PC-01/II/2022</t>
  </si>
  <si>
    <t>Dara &amp; Kiki</t>
  </si>
  <si>
    <t>0065/MK.05/BE-32/II/2022</t>
  </si>
  <si>
    <t>RFS Dunia Games Sprint 12 (Payment ShopeePay)</t>
  </si>
  <si>
    <t>0177/MK.05/BE-05/II/2022</t>
  </si>
  <si>
    <t>Dilakukan proses proses callback untuk mendapatkan notifikasi via
email.
Masih menggunakan dummy voucher untuk aktivasi item roblox dan
akan disesuaikan saat live.
Proses FUT dilakukan proses sampling per kategori paket, iperlukan
inspection lebih lanjut khususnya untuk aktivasi di all denom.</t>
  </si>
  <si>
    <t>0114/MK.05/ML-02/VIII/2021</t>
  </si>
  <si>
    <t>0007/MK.05/BE-42/II/2022</t>
  </si>
  <si>
    <t>Ready for Service (RFS) Web E-Commerce - Voucher Fisik</t>
  </si>
  <si>
    <t>0145/MK.05/BE-05/II/2022</t>
  </si>
  <si>
    <t>2919/MK.05/EN-01/I/2022</t>
  </si>
  <si>
    <t>3902/MK.05/EN-01/II/2022</t>
  </si>
  <si>
    <t>Request for Inspection (RFI) Implementasi Core Zone Up Fase-2 di 12 Kota Region Puma (BO_3319/MK.01/EN-01/II/2022)</t>
  </si>
  <si>
    <t>0278/MK.05/BE-05/III/2022</t>
  </si>
  <si>
    <t>Tidak ditemukan transaksi untuk BID 00015857, 00027204, 00032172,
dan 00037759 pada periode 8 Februari 2022 - 9 Maret 2022.</t>
  </si>
  <si>
    <t>3907/MK.05/EN-01/II/2022</t>
  </si>
  <si>
    <t>RFI Program Undi Undi Hepi Q1 2022 Periode 3</t>
  </si>
  <si>
    <t>0142/MK.05/BE-05/II/2022</t>
  </si>
  <si>
    <t>0008/MK.05/BE-42/II/2022</t>
  </si>
  <si>
    <t>Pemberitahuan Ready for Service Daily Check In Periode 31 - Postpaid</t>
  </si>
  <si>
    <t>0158/MK.05/BE-05/II/2022</t>
  </si>
  <si>
    <t>Dilakukan proses simulasi counter untuk mendapatkan reward.
Terdapat double notifikasi sms untuk reward 5 POIN Telkomsel.
Akan dilakukan penyesuaian link claim voucher pada notifikasi SMS dan
tampilan snack bar notifikasi manual Daily Check in saat live.
Untuk tagihan claim product telco belum termasuk PPN 10%.
Diperlukan inspection lebih lanjut khususnya untuk reward 5 POIN Telkomsel.</t>
  </si>
  <si>
    <t>3677/MK.03/EN-01/II/2022</t>
  </si>
  <si>
    <t>0009/MK.05/BE-42/II/2022</t>
  </si>
  <si>
    <t>Pemberitahuan Ready for Service Daily Check In Periode 31 - Prepaid</t>
  </si>
  <si>
    <t>0159/MK.05/BE-05/II/2022</t>
  </si>
  <si>
    <t>Dilakukan proses simulasi counter untuk mendapatkan
reward.
Mendapatkan double notifikasi berhasil setelah sukses claim
produk telco dari 777.
Menggunakan voucher dummy untuk claim product non
telco.
Akan dilakukan penyesuaian informasi program dan tanggal
DCI saat live.</t>
  </si>
  <si>
    <t>Muhammad Zulfahmi</t>
  </si>
  <si>
    <t>0025/MK.05/BE-24/II/2022</t>
  </si>
  <si>
    <t>RFI Test untuk Implementasi New PAYU Capped Tiering</t>
  </si>
  <si>
    <t>0166/MK.05/BE-05/II/2022</t>
  </si>
  <si>
    <t>Terdapat intermittent notifikasi SMS tidak diterima di MSISDN test.</t>
  </si>
  <si>
    <t>02/MK.05/CJ-01/I/2022</t>
  </si>
  <si>
    <t>4046/MK.05/EN-01/II/2022</t>
  </si>
  <si>
    <t>Request For Inspection (RFI) Implementasi Perubahan Notifikasi Physical Voucher - Region (BO_021/MK.05/JB-01/I/2022)</t>
  </si>
  <si>
    <t>0196/MK.05/BE-05/II/2022</t>
  </si>
  <si>
    <t>021/MK.05/JB-01/I/2022</t>
  </si>
  <si>
    <t>4047/MK.05/EN-01/II/2022</t>
  </si>
  <si>
    <t>Request for Inspection (RFI) Implementasi Surprise Deal Unlimited 10-11 Februari 2022 (BO_3681/MK.05/EN-01/II/2022)</t>
  </si>
  <si>
    <t>0185/MK.05/BE-05/II/2022</t>
  </si>
  <si>
    <t>Untuk Surprise Deal UL New City List, paket 22GB (50K) tidak tampil 
pada ARPU &lt; 40000</t>
  </si>
  <si>
    <t>4093/MK.05/EN-01/II/2022</t>
  </si>
  <si>
    <t>Pemberitahuan RFS Program Kejutan POIN Februari 2022</t>
  </si>
  <si>
    <t>0150/MK.05/BE-05/II/2022</t>
  </si>
  <si>
    <t>Dilakukan proses simulasi untuk program berakhir.
Diperlukan penyesuaian validity pada notifikasi sukses, inbox dan My
package My Telkomsel.
Tagihan yang bertambah belum termasuk PPN 10 %.
Diperlukan penyesuaian notifikasi gagal saat mencapai maksimum counter.</t>
  </si>
  <si>
    <t>3815/MK.06/EN-01/II/2022</t>
  </si>
  <si>
    <t>4180/MK.05/EN-01/II/2022</t>
  </si>
  <si>
    <t>Request For Inspection (RFI) Rollback Implementasi Voice Package Adjustment (Voice Perso) - Price Down Naru (BO_3285/MK.05/EN-01/XII/2021)</t>
  </si>
  <si>
    <t>0162/MK.05/BE-05/II/2022</t>
  </si>
  <si>
    <t>3285/MK.05/EN-01/XII/2021</t>
  </si>
  <si>
    <t>0028/MK.05/BE-33/II/2022</t>
  </si>
  <si>
    <t>Pemberitahuan RFI untuk Support Penambahan Product Communication Paket Telkomsel Zoom Postpaid Recurring</t>
  </si>
  <si>
    <t>0152/MK.05/BE-05/II/2022</t>
  </si>
  <si>
    <t>0084/MK.05/ML-01/XII/2021</t>
  </si>
  <si>
    <t>4332/MK.05/EN-01/II/2022</t>
  </si>
  <si>
    <t>Ready for Service (RFS) Permohonan Implementasi Monetization CVM Java in Q1 2022 - Price Up Internet Sakti</t>
  </si>
  <si>
    <t>4017/MK.05/EN-01/II/2022</t>
  </si>
  <si>
    <t>4268/MK.01/EN-01/II/2022</t>
  </si>
  <si>
    <t>Pemberitahuan RFI Referral Agent Management System – Release 2</t>
  </si>
  <si>
    <t>0176/MK.05/BE-05/II/2022</t>
  </si>
  <si>
    <t>4278/MK.05/EN-01/II/2022</t>
  </si>
  <si>
    <t>Request For Inspection (RFI) Implementasi Pembukaan Combo Sakti E-commerce secara Nasional</t>
  </si>
  <si>
    <t>0174/MK.05/BE-05/II/2022</t>
  </si>
  <si>
    <t>Belum terdapat transaksi di periode 10-16 Feb 2022 untuk BID
00036856, 00036849, 00036854, 00036857, 00036855, 00036840,
00036842, 00036844, dan 00036851.</t>
  </si>
  <si>
    <t>3744/MK.01/EN-01/II/2022</t>
  </si>
  <si>
    <t>4321/MK.05/EN-01/II/2022</t>
  </si>
  <si>
    <t>Request For Inspection (RFI) Implementasi New IMEI Bonus in Ex-Java</t>
  </si>
  <si>
    <t>0227/MK.05/BE-05/III/2022</t>
  </si>
  <si>
    <t>Hanya terdapat 1 transaksi selama periode Februari 2022 (BID 43347)</t>
  </si>
  <si>
    <t>Rizky MR</t>
  </si>
  <si>
    <t>4383/MK.05/EN-01/II/2022</t>
  </si>
  <si>
    <t>Request For Inspection (RFI) Implementasi Perubahan Notifikasi Physical Voucher - Enrichment (BO_021/MK.05/JB-01/I/2022)</t>
  </si>
  <si>
    <t>0213/MK.05/BE-05/II/2022</t>
  </si>
  <si>
    <t>0034/MK.05/BE-33/II/2022</t>
  </si>
  <si>
    <t>Pemberitahuan RFI untuk Support Channel Post Call USSD(PCU) untuk Update konfigurasi Layanan Periode W2 Februari 2022</t>
  </si>
  <si>
    <t>0154/MK.05/BE-05/II/2022</t>
  </si>
  <si>
    <t>0023/MK.05/ML-63/II/2022</t>
  </si>
  <si>
    <t>4388/MK.05/EN-01/II/2022</t>
  </si>
  <si>
    <t>Ready for Service (RFS) Implementasi UMB Opt Out ANPS &amp; Direct UMB Check Price Plan Priority 1</t>
  </si>
  <si>
    <t>3704/MK.05/EN-01/II/2022</t>
  </si>
  <si>
    <t>4481/MK.05/EN-01/II/2022</t>
  </si>
  <si>
    <t>Ready for Service (RFS) Permohonan Implementasi Price Adjustment of ULMAX &amp; InternetMAX in Java - WL Based</t>
  </si>
  <si>
    <t>0179/MK.05/BE-05/II/2022</t>
  </si>
  <si>
    <t>Akan dilakukan penyesuaian penyesuaian deskripsi, T&amp;C dan
detail paket saat live.
Beberapa paket dilakukan pengetesan dengan FUT simulator.</t>
  </si>
  <si>
    <t>4018/MK.05/EN-01/II/2022</t>
  </si>
  <si>
    <t>4382/MK.05/EN-01/II/2022</t>
  </si>
  <si>
    <t>Request for Inspection (RFI) Implementasi Penambahan Informasi Benefit Welcome Data Roaming untuk Paket Monthly Core (BO_3922/MK.05/EN-01/II/2022)</t>
  </si>
  <si>
    <t>0251/MK.05/BE-05/III/2022</t>
  </si>
  <si>
    <t>3922/MK.05/EN-01/II/2022</t>
  </si>
  <si>
    <t>4397/MK.05/EN-01/II/2022</t>
  </si>
  <si>
    <t>Pemberitahuan RFS Paket Main Package Reguler Granular</t>
  </si>
  <si>
    <t>0231/MK.05/BE-05/III/2022</t>
  </si>
  <si>
    <t>Akan dilakukan penyesuaian deskripsi, dan T&amp;C paket pada saat
live.
Disarankan dilakukan penyesuaian pada nofikasi SMS sukses pada
BID 42211 dan memberikan notifikasi SMS ketika unsubs paket
berhasil.
Beberapa paket dilakukan pengetesan dengan FUT simulator.
Diperlukan inspection lebih lanjut khususnya untuk upgrade ke
granular melalui channel UMB.</t>
  </si>
  <si>
    <t>0001/IS.05/IL-05/II/2022</t>
  </si>
  <si>
    <t>4386/MK.05/EN-01/II/2022</t>
  </si>
  <si>
    <t>Request for Inspection (RFI) Implementasi Telkomsel Prabayar Tourist for G20 Summit</t>
  </si>
  <si>
    <t>0235/MK.05/BE-05/III/2022</t>
  </si>
  <si>
    <t>Notifikasi SMS 2 hari setelah first PDP hanya menampilkan Voice Local
Calls saja, tidak menampilkan kuota voice IDD.
Pengecekkan kuota melalui UMB, kuota voice lokal dan IDD tidak
berkurang setelah dilakukan consume, namun di aplikasi MyTelkomsel sudah berkurang.</t>
  </si>
  <si>
    <t>4387/MK.05/EN-01/II/2022</t>
  </si>
  <si>
    <t>Request for Inspection (RFI) Permohonan Penyesuaian Notifikasi Sukses Pembelian Pada Paket Combo Sakti Unlimited</t>
  </si>
  <si>
    <t>0189/MK.05/BE-05/II/2022</t>
  </si>
  <si>
    <t>4166/MK.05/EN-01/II/2022</t>
  </si>
  <si>
    <t>0067/MK.05/BE-32/II/2022</t>
  </si>
  <si>
    <t>RFI Layanan Games Kusuka</t>
  </si>
  <si>
    <t>0164/MK.05/BE-05/II/2022</t>
  </si>
  <si>
    <t>Subscribe layanan lewat link wap belum dapat dilakukan karena
diperlukan user dan password (on progress follow up by partner)</t>
  </si>
  <si>
    <t>0084/MK.05/ML-02/VII/2021</t>
  </si>
  <si>
    <t>4380/MK.05/EN-01/II/2022</t>
  </si>
  <si>
    <t>Request for Inspection (RFI) Implementasi Surprise Deal Nonton 14-16 Februari 2022 (BO_4070/MK.05/EN-01/II/2022)</t>
  </si>
  <si>
    <t>0173/MK.05/BE-05/II/2022</t>
  </si>
  <si>
    <t>4070/MK.05/EN-01/II/2022</t>
  </si>
  <si>
    <t>4480/MK.05/EN-01/II/2022</t>
  </si>
  <si>
    <t>Request for Inspection (RFI) Permohonan Insert Whitelist untuk Paket Combo Sakti Februari 2022</t>
  </si>
  <si>
    <t>0187/MK.05/BE-05/II/2022</t>
  </si>
  <si>
    <t>4231/MK.05/EN-01/II/2022</t>
  </si>
  <si>
    <t>4479/MK.05/EN-01/II/2022</t>
  </si>
  <si>
    <t>Request for Inspection (RFI) Implementasi Test and Learn Paket ATL MBJJ Retention 2022</t>
  </si>
  <si>
    <t>0208/MK.05/BE-05/II/2022</t>
  </si>
  <si>
    <t>004/MK.05/KC-02/II/2022</t>
  </si>
  <si>
    <t>4478/MK.05/EN-01/II/2022</t>
  </si>
  <si>
    <t>Request for Inspection (RFI) Permohonan Penambahan Whitelist Paket InternetMAX Zone-1 WL Based</t>
  </si>
  <si>
    <t>0217/MK.05/BE-05/II/2022</t>
  </si>
  <si>
    <t>Belum terdapat transaksi AP&gt;180 dengan BID berikut
(00038894,00038888,00038889,00038871,00038872,00038873)
dikarenakan layanan live di Oktober 2021, sehingga belum mencapai
180 hari.</t>
  </si>
  <si>
    <t>.4263/MK.05/EN-01/II/2022</t>
  </si>
  <si>
    <t>4623/MK.05/EN-01/II/2022</t>
  </si>
  <si>
    <t>Ready for Service (RFS) Implementasi Price Adjustment of ULMAX &amp; InternetMAX in Java - Create New Hot Promo</t>
  </si>
  <si>
    <t>0167/MK.05/BE-05/II/2022</t>
  </si>
  <si>
    <t>Akan dilakukan penyesuaian deskripsi paket dan T&amp;C saat live</t>
  </si>
  <si>
    <t>4681/MK.05/EN-01/II/2022</t>
  </si>
  <si>
    <t>[REVISI] Ready for Service (RFS) Permohonan Implementasi Monetization CVM Java in Q1 2022 - Price Up Internet Sakti</t>
  </si>
  <si>
    <t>0181/MK.05/BE-05/II/2022</t>
  </si>
  <si>
    <t>Akan dilakukan penyesuaian deskripsi, T&amp;C dan detail paket saat
live.
Beberapa paket dilakukan pengetesan dengan FUT Simulator.</t>
  </si>
  <si>
    <t>4630/MK.05/EN-01/II/2022</t>
  </si>
  <si>
    <t>0036/MK.05/BE-33/II/2022</t>
  </si>
  <si>
    <t>Pemberitahuan RFI untuk Support Konfigurasi Layanan VAS Content W2 Februari 2022</t>
  </si>
  <si>
    <t>0186/MK.05/BE-05/II/2022</t>
  </si>
  <si>
    <t xml:space="preserve">
0022/MK.05/ML-63/II/2022
0011/MK.05/ML-63/I/2022</t>
  </si>
  <si>
    <t>0037/MK.05/BE-33/II/2022</t>
  </si>
  <si>
    <t>Pemberitahuan RFS untuk Layanan Content pada Program 1 POIN Free 7 days Periode Q1 2022 Postpaid</t>
  </si>
  <si>
    <t>0178/MK.05/BE-05/II/2022</t>
  </si>
  <si>
    <t>Akan dilakukan penyesuaian pada notifikasi sukses sms dan
inbox MyTelkomsel.
Diperlukan penyesuaian judul notifikasi sms untuk konten keyword VASATATUMPOS.</t>
  </si>
  <si>
    <t>4708/MK.05/EN-01/II/2022</t>
  </si>
  <si>
    <t>Request For Inspection (RFI) Implementasi Price Adjustment Voucher Fisik Java &amp; ExJava (BO_031/MK-05/JB.01/II/2022)</t>
  </si>
  <si>
    <t>0192/MK.05/BE-05/II/2022</t>
  </si>
  <si>
    <t>031/MK-05/JB.01/II/2022</t>
  </si>
  <si>
    <t>0071/MK.05/BE-32/II/2022</t>
  </si>
  <si>
    <t>RFI Dunia Games Promo Code Higgs Domino</t>
  </si>
  <si>
    <t>0172/MK.05/BE-05/II/2022</t>
  </si>
  <si>
    <t>0034/MK.01/ML-02/II/2022</t>
  </si>
  <si>
    <t>4853/MK.05/EN-01/II/2022</t>
  </si>
  <si>
    <t>Request for Inspection (RFI) Implementasi MyTelkomsel Price Adjustment - Core Vidio &amp; BQSV (BO_4075/MK.05/EN-01/II/2022)</t>
  </si>
  <si>
    <t>0261/MK.05/BE-05/III/2022</t>
  </si>
  <si>
    <t>Berdasarkan log splunk tanggal 2 Maret – 7 Maret 2022, untuk zona
9,10,11,12,dan 12” ditemukan 78637 transaksi BQSV 500MB melalui
Mytelkomsel, dimana 32196 (40,94%) transaksi dengan harga sesuai spek
dan 46441 (59,06%) transaksi memiliki harga yang belum sesuai. Root
cause: backend issue di tanggal 1 Maret yang menyebabkan harga paket
kembali ke harga sebelum adjustment (price up). On progress follow up by
development team.</t>
  </si>
  <si>
    <t>4075/MK.05/EN-01/II/2022</t>
  </si>
  <si>
    <t>4951/MK.05/EN-01/II/2022</t>
  </si>
  <si>
    <t>RFI Program Undi Undi Hepi Q1 2022 Periode 4</t>
  </si>
  <si>
    <t>0175/MK.05/BE-05/II/2022</t>
  </si>
  <si>
    <t xml:space="preserve">2212/MK.06/EN-01/I/2022 </t>
  </si>
  <si>
    <t>4989/MK.05/EN-01/II/2022</t>
  </si>
  <si>
    <t>Request for Inspection (RFI) Implementasi Modify Old Core Package Modern Channel</t>
  </si>
  <si>
    <t>0236/MK.05/BE-05/III/2022</t>
  </si>
  <si>
    <t>4988/MK.05/EN-01/II/2022</t>
  </si>
  <si>
    <t>Request for Inspection (RFI) Implementasi Permohonan Program Test &amp; Learn Paket Voice Monthly Unlimited</t>
  </si>
  <si>
    <t>0222/MK.05/BE-05/III/2022</t>
  </si>
  <si>
    <t>3823/MK.01/EN-01/II/2022</t>
  </si>
  <si>
    <t>0042/MK.05/BE-33/II/2022</t>
  </si>
  <si>
    <t>Pemberitahuan RFI untuk Support Channel Post Call USSD(PCU) untuk Update konfigurasi Layanan Periode W3 Februari 2022</t>
  </si>
  <si>
    <t>0195/MK.05/BE-05/II/2022</t>
  </si>
  <si>
    <t>0034/MK.05/ML-63/II/2022</t>
  </si>
  <si>
    <t>5218/MK.05/EN-01/II/2022</t>
  </si>
  <si>
    <t>Ready for Service (RFS) Implementasi UMB Opt Out ANPS &amp; Direct UMB Check Price Plan Priority 2 - Priority 5</t>
  </si>
  <si>
    <t>5108/MK.05/EN-01/II/2022</t>
  </si>
  <si>
    <t>Ready for Service (RFS) Permohonan Implementasi New Archetype Adjustment Q1 2022 - New Internet Sakti</t>
  </si>
  <si>
    <t>0210/MK.05/BE-05/II/2022</t>
  </si>
  <si>
    <t>Diperlukan penyesuaian deskripsi, T&amp;C dan detail paket saat live.
Diperlukan inspection lebih lanjut khususnya pengecekan
berakhirnya validity renewal setelah 30 hari.</t>
  </si>
  <si>
    <t>4541/MK.05/EN-01/II/2022</t>
  </si>
  <si>
    <t>4995/MK.05/EN-01/II/2022</t>
  </si>
  <si>
    <t>RFI Program Kejutan Poin 17-18 Februari 2022</t>
  </si>
  <si>
    <t>0194/MK.05/BE-05/II/2022</t>
  </si>
  <si>
    <t>0016/MK.05/BE-31/II/2022</t>
  </si>
  <si>
    <t>RFI (Ready for Inspection) DCB Indibox di aplikasi UseeTVGo</t>
  </si>
  <si>
    <t>0193/MK.05/BE-05/II/2022</t>
  </si>
  <si>
    <t>0027/MK.05/ML-04/VII/2021</t>
  </si>
  <si>
    <t>0017/MK.05/BE-31/II/2022</t>
  </si>
  <si>
    <t>RFI (Ready for Inspection) DPI Maxstream Update 17 Februari 2022</t>
  </si>
  <si>
    <t>0239/MK.05/BE-05/III/2022</t>
  </si>
  <si>
    <t>0008/MK.05/ML-45/II/2022</t>
  </si>
  <si>
    <t>5058/MK.05/EN-01/II/2022</t>
  </si>
  <si>
    <t>Request for Inspection (RFI) Implementasi Rasionalisasi SMS untuk Mengurangi Spammer - Fase 1 (BO_4485/MK.01/EN-01/II/2022)</t>
  </si>
  <si>
    <t>0283/MK.05/BE-05/III/2022</t>
  </si>
  <si>
    <t>4485/MK.01/EN-01/II/2022</t>
  </si>
  <si>
    <t>SMS</t>
  </si>
  <si>
    <t>5057/MK.05/EN-01/II/2022</t>
  </si>
  <si>
    <t>Request for Inspection (RFI) Implementasi Core Package Alignment di Modern Channel - Local Quota Alignment (BO_1962/MK.01/EN-01/I/2022)</t>
  </si>
  <si>
    <t>0234/MK.05/BE-05/III/2022</t>
  </si>
  <si>
    <t>Belum terdapat transaksi pembelian New Core untuk BID 37760 dan BID 
37761 dikarenakan belum adanya penjualan untuk BID tersebut</t>
  </si>
  <si>
    <t>0018/MK.05/BE-31/II/2022</t>
  </si>
  <si>
    <t>Ready for Service (RFS) Layanan Video Vidio Platinum Mobile</t>
  </si>
  <si>
    <t>0180/MK.05/BE-05/II/2022</t>
  </si>
  <si>
    <t>Akan dilakukan penyesuaian deskripsi, T&amp;C dan detail paket saat
live.
Terdapat delay notifikasi SMS sukses pembelian dari sender 97080 kurang lebih 5 menit.</t>
  </si>
  <si>
    <t>0007/MK.05/ML-04/II/2022</t>
  </si>
  <si>
    <t>0008/MK.05/BE-44/II/2022</t>
  </si>
  <si>
    <t>Permohonan RFI (Ready For Inspection) Complaint Prediction – Insufficient Balance</t>
  </si>
  <si>
    <t>0281/MK.05/BE-05/III/2022</t>
  </si>
  <si>
    <t>0011/MK.05/BE-42/II/2022</t>
  </si>
  <si>
    <t>Pemberitahuan Ready for Service (RFS) Fitur Aplikasi MyTelkomsel App Sprint 42 (Android)</t>
  </si>
  <si>
    <t>BA Change Requirement</t>
  </si>
  <si>
    <t>4996/MK.05/EN-01/II/2022</t>
  </si>
  <si>
    <t>0075/MK.05/BE-32/II/2022</t>
  </si>
  <si>
    <t>RFS Konfigurasi Fitur Top Up Dunia Games di MyTelkomsel</t>
  </si>
  <si>
    <t>0205/MK.05/BE-05/II/2022</t>
  </si>
  <si>
    <t>Dilakukan callback manual untuk mendapatkan notifikasi sukses
email.
Diperlukan inspection lebih lanjut terutama tampilan iframe
setelah klik banner product dunia games pada My Telkomsel.</t>
  </si>
  <si>
    <t>0033/MK.01/ML-02/II/2022</t>
  </si>
  <si>
    <t>0076/MK.05/BE-32/II/2022</t>
  </si>
  <si>
    <t>RFI Konfigurasi MSISDN Forwarding di Halaman Pembayaran Dunia Games</t>
  </si>
  <si>
    <t>0199/MK.05/BE-05/II/2022</t>
  </si>
  <si>
    <t>Konfirmasi dari team development, MSISDN forwarding belum 
berhasil di aplikasi Dunia Games, dikarenakan fitur baru akan dirilis 
pada versi aplikasi terbaru di W4 Maret 2022.</t>
  </si>
  <si>
    <t>0021/MK.01/ML-02/I/2022</t>
  </si>
  <si>
    <t>0074/MK.05/BE-32/II/2022</t>
  </si>
  <si>
    <t>RFI Konfigurasi Item Ragnarok X di Upoint Store</t>
  </si>
  <si>
    <t>0240/MK.05/BE-05/III/2022</t>
  </si>
  <si>
    <t>5273/MK.05/EN-01/II/2022</t>
  </si>
  <si>
    <t>Request for Inspection (RFI) Permohonan Implementasi Price Adjustment of ULMAX &amp; InternetMAX in Java - Price Up Acq Unlimited MAX</t>
  </si>
  <si>
    <t>0289/MK.05/BE-05/III/2022</t>
  </si>
  <si>
    <t>0007/MK.05/BE-43/II/2022</t>
  </si>
  <si>
    <t>RFS Campaign HVC Usecase BTL Product DMP2 - Group 14</t>
  </si>
  <si>
    <t>0216/MK.05/BE-05/II/2022</t>
  </si>
  <si>
    <t>Akan dilakukan penyesuaian deskripsi dan T&amp;C paket saat live.
Terdapat delay notifikasi SMS sukses pembelian dari sender
3636 untuk beberapa BID selama 3-15 menit.</t>
  </si>
  <si>
    <t>5313/MK.05/EN-01/II/2022</t>
  </si>
  <si>
    <t>RFI Program VAS Content-POIN Periode Q1 2022</t>
  </si>
  <si>
    <t>0225/MK.05/BE-05/III/2022</t>
  </si>
  <si>
    <t>2134/MK.06/EN-01/I/2022</t>
  </si>
  <si>
    <t>0012/MK.05/BE-42/II/2022</t>
  </si>
  <si>
    <t>Pemberitahuan Ready for Service (RFS) WEC - WNA Registration</t>
  </si>
  <si>
    <t>0201/MK.05/BE-05/II/2022</t>
  </si>
  <si>
    <t>Akan dilakukan penyesuaian konfigurasi user-channel Telkomsel Web
untuk submit order ke CRM backend pada 22 Feb 2022.
Akan dilakukan validasi data yang di input pada Gerai telkomsel
terdekat.
Diperlukan inspection lebih lanjut khususnya untuk proses end to end Pre-Order.</t>
  </si>
  <si>
    <t>5318/MK.05/EN-01/II/2022</t>
  </si>
  <si>
    <t>0077/MK.05/BE-32/II/2022</t>
  </si>
  <si>
    <t>RFI Promo Code Elasticity di Dunia Games</t>
  </si>
  <si>
    <t>0211/MK.05/BE-05/II/2022</t>
  </si>
  <si>
    <t>0037/MK.01/ML-02/II/2022</t>
  </si>
  <si>
    <t>5467/MK.05/EN-01/II/2022</t>
  </si>
  <si>
    <t>Pemberitahuan RFS Paket 126 GB Untuk Pelanggan 5G Telkomsel Halo</t>
  </si>
  <si>
    <t>0198/MK.05/BE-05/II/2022</t>
  </si>
  <si>
    <t>Disarankan dilakukan penyesuaian notifikasi saat pembelian gagal karena mencapai maksimal counter.</t>
  </si>
  <si>
    <t>5435/MK.05/EN-01/II/2022</t>
  </si>
  <si>
    <t>0021/MK.05/BE-31/II/2022</t>
  </si>
  <si>
    <t>Ready for Service (RFS) Layanan Video New Bundling Premium Genflix Prepaid</t>
  </si>
  <si>
    <t>0204/MK.05/BE-05/II/2022</t>
  </si>
  <si>
    <t>Terdapat delay notifikasi SMS sukses pembelian dari sender 99714 untuk item Genflix selama 10 menit.</t>
  </si>
  <si>
    <t>0020/MK.05/ML-01/II/2022</t>
  </si>
  <si>
    <t>0020/MK.05/BE-31/II/2022</t>
  </si>
  <si>
    <t>Ready for Service (RFS) Layanan Video Paket TVOD 2.0 MAXstream Prepaid</t>
  </si>
  <si>
    <t>0228/MK.05/BE-05/III/2022</t>
  </si>
  <si>
    <t>Akan dilakukan proses masking “hide” kuota flag di ESB pada 02
Maret 2022
Masih terconsume kuota internet kurang lebih 10 % ketika consume kuota Maxstream.</t>
  </si>
  <si>
    <t>0006/MK.05/ML-04/II/2022</t>
  </si>
  <si>
    <t>0023/MK.05/BE-31/II/2022</t>
  </si>
  <si>
    <t>Ready for Service (RFS) Layanan Video New Bundling Premium Genflix Postpaid</t>
  </si>
  <si>
    <t>0203/MK.05/BE-05/II/2022</t>
  </si>
  <si>
    <t>Tagihan yang bertambah belum termasuk PPN 10 %.
Diperlukan penyesuaian notifikasi pada Inbox MyTsel khusus item Genflix 30 hari.</t>
  </si>
  <si>
    <t>0024/MK.05/BE-31/II/2022</t>
  </si>
  <si>
    <t>Ready for Service (RFS) Layanan Video Paket TVOD 2.0 MAXstream Postpaid</t>
  </si>
  <si>
    <t>0229/MK.05/BE-05/III/2022</t>
  </si>
  <si>
    <t>Diperlukan penyesuaian deskripsi dan konten pada saat live.
Pembelian paket belum termasuk PPN 10%
Akan dilakukan proses masking kuota hide khusus bonus flag
maxstream pada 2 Maret 2022
Masih terconsume kuota internet kurang lebih 7% saat mengkonsumsi kuota Maxstream.</t>
  </si>
  <si>
    <t>0022/MK.05/BE-31/II/2022</t>
  </si>
  <si>
    <t>Ready for Service (RFS) Layanan Web Opt untuk Layanan Sushiroll</t>
  </si>
  <si>
    <t>0212/MK.05/BE-05/II/2022</t>
  </si>
  <si>
    <t>Tagihan pada postpaid yang belum termasuk PPN 10 %.</t>
  </si>
  <si>
    <t>0004/MK.05/ML-04/I/2022</t>
  </si>
  <si>
    <t>0044/MK.05/BE-33/II/2022</t>
  </si>
  <si>
    <t>Pemberitahuan RFI untuk Support Konfigurasi Layanan VAS Content W3 Februari 2022</t>
  </si>
  <si>
    <t>0223/MK.05/BE-05/III/2022</t>
  </si>
  <si>
    <t>0025/MK.05/BE-31/II/2022</t>
  </si>
  <si>
    <t>Ready for Service (RFS) MAXstream Enhancement 2022 - MAXstream Web (Drop1)</t>
  </si>
  <si>
    <t>0200/MK.05/BE-05/II/2022</t>
  </si>
  <si>
    <t>0009/MK.05/BE-44/II/2022</t>
  </si>
  <si>
    <t>Permohonan RFS (Ready For Service) Complaint Prediction – Product Ineligible and Inactive Subscriber</t>
  </si>
  <si>
    <t>0249/MK.05/BE-05/III/2022</t>
  </si>
  <si>
    <t>Dilakukan trigger log manual pada log analyst untuk mendapatkan
SMS notifikasi gagal transaksi terkait product ineligible dan inactive
subs.
Diperlukan inspection lebih lanjut khususnya untuk SMS yang
didapat pelanggan maupun log analyst yang muncul dari trigger
event.</t>
  </si>
  <si>
    <t>0078/MK.05/BE-32/II/2022</t>
  </si>
  <si>
    <t>RFS Digipos DTU Games Higgs Domino</t>
  </si>
  <si>
    <t>0206/MK.05/BE-05/II/2022</t>
  </si>
  <si>
    <t>Terdapat delay transaksi pada Digipos Preprod kurang lebih 8
menit.
Beberapa paket dilakukan pengetesan dengan FUT simulator.</t>
  </si>
  <si>
    <t>0142/MK.05/ML-02/XI/2021</t>
  </si>
  <si>
    <t>5597/MK.05/EN-01/II/2022</t>
  </si>
  <si>
    <t>Pemberitahuan RFI Untuk Support DB PRO Activity to Prevent Locking Session</t>
  </si>
  <si>
    <t>0214/MK.05/BE-05/II/2022</t>
  </si>
  <si>
    <t>untuk notifikasi sukses
pada Parents mendapatkan double sms notifikasi sukses.
Untuk pembelian paket Halo Unlimited hanya mendapatkan
push notifikasi SMS, tidak mendapatkan notifikasi inbox</t>
  </si>
  <si>
    <t>0015/IS.01/IO-01/II/2022</t>
  </si>
  <si>
    <t>5654/MK.05/EN-01/II/2022</t>
  </si>
  <si>
    <t>Ready for Service (RFS) Permohonan Implementasi Area 4 Request Assessment and Action Plan February 2022 - ARP</t>
  </si>
  <si>
    <t>0247/MK.05/BE-05/III/2022</t>
  </si>
  <si>
    <t>Akan dilakukan proses inspection dan penyesuaian nama serta
deskripsi paket saat live.
Beberapa paket dilakukan testing dengan FUT Simulator.</t>
  </si>
  <si>
    <t>3997/MK.05/EN-01/II/2022</t>
  </si>
  <si>
    <t>5655/MK.05/EN-01/II/2022</t>
  </si>
  <si>
    <t>Ready for Service (RFS) Permohonan Implementasi Area 4 Request Assessment and Action Plan February 2022 - AP</t>
  </si>
  <si>
    <t>0244/MK.05/BE-05/III/2022</t>
  </si>
  <si>
    <t>Diperlukan penyesuaian deskripsi, T&amp;C dan detail paket saat live.
Beberapa paket dilakukan pengetesan dengan FUT simulator.
Diperlukan inspection lebih lanjut khususnya untuk consume kuota
internet lokal dan DPI OMG lokal.</t>
  </si>
  <si>
    <t>5714/MK.05/EN-01/II/2022</t>
  </si>
  <si>
    <t>Ready for Service (RFS) Implementasi Voice Package Acquisition</t>
  </si>
  <si>
    <t>0202/MK.05/BE-05/II/2022</t>
  </si>
  <si>
    <t>Akan dilakukan penyesuaian deskripsi, T&amp;C dan detail paket saat
live.</t>
  </si>
  <si>
    <t>5501/MK.05/EN-01/II/2022</t>
  </si>
  <si>
    <t>0037/MK.06/BE-24/II/2022</t>
  </si>
  <si>
    <t>RFI untuk Permohonan Test and Learn Phase-1 Price Plan Simplification</t>
  </si>
  <si>
    <t>0238/MK.05/BE-05/III/2022</t>
  </si>
  <si>
    <t>4461/MK.05/EN-01/II/2022</t>
  </si>
  <si>
    <t>Price Plan</t>
  </si>
  <si>
    <t>0079/MK.05/BE-32/II/2022</t>
  </si>
  <si>
    <t>RFI PoC Virtual Peering Layanan Games (SwiftSpeed)</t>
  </si>
  <si>
    <t>0323/MK.05/BE-05/III/2022</t>
  </si>
  <si>
    <t>Terdapat lag saat menggunakan SwiftSpeed terutama saat bermain
PUBG dan Freefire
Terdapat kebocoran kuota internet reguler saat akses game Mobile
Legends, FreeFire, dan PUBG</t>
  </si>
  <si>
    <t>0013/MK.05/BE-42/II/2022</t>
  </si>
  <si>
    <t>Pemberitahuan Ready for Service (RFS) Fitur Aplikasi MyTelkomsel App Sprint 42 (iOS)</t>
  </si>
  <si>
    <t>5802/MK.05/EN-01/II/2022</t>
  </si>
  <si>
    <t>RFI Program Undi Undi Hepi Q1 2022 Periode 5</t>
  </si>
  <si>
    <t>0207/MK.05/BE-05/II/2022</t>
  </si>
  <si>
    <t>5836/MK.05/EN-01/II/2022</t>
  </si>
  <si>
    <t>Request for Inspection (RFI) Implementasi Price Up Harian Unlimited 1 (BO_2283/MK.05/EN-01/I/2022)</t>
  </si>
  <si>
    <t>0252/MK.05/BE-05/III/2022</t>
  </si>
  <si>
    <t>2283/MK.05/EN-01/I/2022</t>
  </si>
  <si>
    <t>0027/MK.05/BE-31/II/2022</t>
  </si>
  <si>
    <t>Ready for Service (RFS) MAXstream Enhancement 2022 - MAXstream app &amp; Android TV (drop 1)</t>
  </si>
  <si>
    <t>0221/MK.05/BE-05/III/2022</t>
  </si>
  <si>
    <t>Streaming movie pada maxstream berhenti ketika pelanggan
mendapatkan notifikasi WhatsApp (hanya terjadi saat mengakses fitur Picture in Picture).</t>
  </si>
  <si>
    <t>5838/MK.05/EN-01/II/2022</t>
  </si>
  <si>
    <t>RFI Program Undian Voucher Paket Perjalanan Mandalika</t>
  </si>
  <si>
    <t>0226/MK.05/BE-05/III/2022</t>
  </si>
  <si>
    <t>5475/MK.06/EN-01/II/2022</t>
  </si>
  <si>
    <t>0040/MK.06/BE-24/II/2022</t>
  </si>
  <si>
    <t>RFI Test untuk Implementasi Penyesuaian Harga New PAYU Scheme (ANPS) Ph2 Ph3</t>
  </si>
  <si>
    <t>0258/MK.05/BE-05/III/2022</t>
  </si>
  <si>
    <t>4237/MK.01/EN-01/II/2022
5818/MK.01/EN-01/II/2022</t>
  </si>
  <si>
    <t>0045/MK.05/BE-33/II/2022</t>
  </si>
  <si>
    <t>Pemberitahuan RFS untuk Support Mekanisme Baru Paket Sehat 2GB</t>
  </si>
  <si>
    <t>0243/MK.05/BE-05/III/2022</t>
  </si>
  <si>
    <t>Diperlukan inspection lebih lanjut khususnya untuk pembelian
setelah melewati freeze period dari pembelian sebelumnya, dan
masa aktif benefit halodoc.</t>
  </si>
  <si>
    <t>1411/MK.05/EN-01/XI/2020</t>
  </si>
  <si>
    <t>0008/MK.05/BE-43/II/2022</t>
  </si>
  <si>
    <t>RFS Campaign Remove Iflix Allowance - BTL DMP Video Usecase</t>
  </si>
  <si>
    <t>0220/MK.05/BE-05/III/2022</t>
  </si>
  <si>
    <t>Terdapat delay notifikasi sms sukses kurang lebih 10-20 menit
Masih terconsume kuota internet sebesar 10% ketika consume bonus maxstream.</t>
  </si>
  <si>
    <t>5500/MK.01/EN-01/II/2022</t>
  </si>
  <si>
    <t>0047/MK.05/BE-33/II/2022</t>
  </si>
  <si>
    <t>Pemberitahuan RFI untuk Support Channel Post Call USSD(PCU) untuk Update konfigurasi Layanan Periode W4 Februari 2022</t>
  </si>
  <si>
    <t>0242/MK.05/BE-05/III/2022</t>
  </si>
  <si>
    <t>0038/MK.05/ML-63/II/2022
0037/MK.05/ML-63/II/2022</t>
  </si>
  <si>
    <t>5938/MK.05/EN-01/II/2022</t>
  </si>
  <si>
    <t>Request For Inspection (RFI) Implementasi Physical Voucher Price Adjustment JAVA &amp; EX-JAVA - Tahap2 (BO_5896/MK.05/EN-01/II/2022 &amp; BO_5910/MK.05/EN-01/II/2022)</t>
  </si>
  <si>
    <t>0237/MK.05/BE-05/III/2022</t>
  </si>
  <si>
    <t>5896/MK.05/EN-01/II/2022</t>
  </si>
  <si>
    <t>5951/MK.05/EN-01/II/2022</t>
  </si>
  <si>
    <t>Request For Inspection (RFI) Implementasi Price Adjustment UnlimitedMAX Mid-High Deno – February 2022</t>
  </si>
  <si>
    <t>0257/MK.05/BE-05/III/2022</t>
  </si>
  <si>
    <t>043/MK-05/JB.01/II/2022</t>
  </si>
  <si>
    <t>6068/MK.05/EN-01/II/2022</t>
  </si>
  <si>
    <t>Request For Inspection (RFI) Implementasi Paket Kring Kring dengan NSP Gimmick (BO_6016/MK.05/EN-01/II/2022)</t>
  </si>
  <si>
    <t>0271/MK.05/BE-05/III/2022</t>
  </si>
  <si>
    <t>6016/MK.05/EN-01/II/2022</t>
  </si>
  <si>
    <t>0082/MK.05/BE-32/II/2022</t>
  </si>
  <si>
    <t>RFI Program Dunia Games Flash Sale Diskon 50% 25 &amp; 28 Februari 2022</t>
  </si>
  <si>
    <t>0224/MK.05/BE-05/III/2022</t>
  </si>
  <si>
    <t>0013/MK.06/ML-25/II/2022</t>
  </si>
  <si>
    <t>Sigos</t>
  </si>
  <si>
    <t>0048/MK.05/BE-33/II/2022</t>
  </si>
  <si>
    <t>Pemberitahuan RFS Zoom Subscription - Postpaid UMB</t>
  </si>
  <si>
    <t>4554/MK.05/EN-01/X/2021
0084/MK.05/ML-01/XII/2021</t>
  </si>
  <si>
    <t>0015/MK.05/BE-42/II/2022</t>
  </si>
  <si>
    <t>Pemberitahuan Ready for Service (RFS) Revisi List Fitur Aplikasi MyTelkomsel App Sprint 42 (Android)</t>
  </si>
  <si>
    <t>0233/MK.05/BE-05/III/2022</t>
  </si>
  <si>
    <t>PAYU blocker - From inside pop up: Pop up "Jaga pulsa" belum
muncul pada menu home. Target Fixing: W2 Mar 2022; Level:
Medium; PIC: BSM Dev.
PAYU blocker - eligible user access: Dilakukan whitelist number
untuk memunculkan menu "Jaga Pulsa/Tagihan".
PAYU blocker - non-eligible user access: Digunakan deep link
untuk memunculkan menu beta version "Jaga Pulsa/Tagihan".</t>
  </si>
  <si>
    <t>0014/MK.05/BE-42/II/2022</t>
  </si>
  <si>
    <t>Pemberitahuan Ready for Service (RFS) Revisi List Fitur Aplikasi MyTelkomsel App Sprint 42 (iOS)</t>
  </si>
  <si>
    <t>0245/MK.05/BE-05/III/2022</t>
  </si>
  <si>
    <t>PAYU blocker - From inside Pop up: Pop up "Jaga pulsa" belum muncul
pada menu home. Target Fixing: W2 Mar 2022; Level: Medium; PIC: BSM
Dev.
PAYU blocker - Eligible user access: Dilakukan whitelist number untuk
memunculkan menu "Jaga Pulsa/Tagihan".
PAYU blocker - Non eligible user access: Digunakan deeplink untuk
memunculkan menu beta version "Jaga Pulsa/Tagihan".
About Active Period: Setelah klik tanda panah kembali masih menuju
halaman notifikasi inbox. Target Fixing: Next sprint; Level: Low; PIC: BSM Dev.</t>
  </si>
  <si>
    <t>6226/MK.05/EN-01/II/2022</t>
  </si>
  <si>
    <t>Ready for Service (RFS) Implementasi New Archetype Adjustment Q1 2022 - New ACQ ARP Compete - Compete Plus</t>
  </si>
  <si>
    <t>0230/MK.05/BE-05/III/2022</t>
  </si>
  <si>
    <t>Disarankan untuk di lakukan penambahan informasi detail kuota
additional dan daily youtube pada notifikasi sukses.
Beberapa paket dilakukan pengetesan dengan menggunakan FUT
Tools Simulator.
Scope pengetesan FUT hanya meliputi product activation, tidak
sampai ARP registrasi terkait hal ini akan dilakukan inspection untuk proses end2endARP saat live.</t>
  </si>
  <si>
    <t>6105/MK.05/EN-01/II/2022</t>
  </si>
  <si>
    <t>Request for Inspection (RFI) Permohonan Implementasi New Archetype Adjustment Q1 2022</t>
  </si>
  <si>
    <t>0269/MK.05/BE-05/III/2022</t>
  </si>
  <si>
    <t>6137/MK.05/EN-01/II/2022</t>
  </si>
  <si>
    <t>RFS Paket Roaming Halo Diaspora MF</t>
  </si>
  <si>
    <t>0274/MK.05/BE-05/III/2022</t>
  </si>
  <si>
    <t>Aktivasi paket roaming masih masuk ke tagihan CLS Domestic,
terkait hal ini akan dilakukan penyesuaian pada phase 2.</t>
  </si>
  <si>
    <t>0002/MK.05/MO-03/I/2022</t>
  </si>
  <si>
    <t>6209/MK.05/EN-01/II/2022</t>
  </si>
  <si>
    <t>Ready for Service (RFS) Implementasi Permohonan Pembukaan Channel Paket Voice Acquisition di OmniChannel</t>
  </si>
  <si>
    <t>0218/MK.05/BE-05/III/2022</t>
  </si>
  <si>
    <t>6124/MK.05/EN-01/II/2022</t>
  </si>
  <si>
    <t>6227/MK.05/EN-01/II/2022</t>
  </si>
  <si>
    <t>Request for Inspection (RFI) Permohonan Penambahan SegmentID Pada Internet Sakti Dan Combo Sakti</t>
  </si>
  <si>
    <t>0282/MK.05/BE-05/III/2022</t>
  </si>
  <si>
    <t>5289/MK.05/EN-01/II/2022</t>
  </si>
  <si>
    <t>0009/MK.05/BE-43/II/2022</t>
  </si>
  <si>
    <t>RFS Bonus netflix BTL Product</t>
  </si>
  <si>
    <t>0246/MK.05/BE-05/III/2022</t>
  </si>
  <si>
    <t>Diperlukan inspection lebih lanjut khususnya untuk consume
kuota maxstream/netflix saat live.
Scope FUT hanya melakukan proses pengecekan bonus dan
validasi counter yang di trigger dari PES sistem.</t>
  </si>
  <si>
    <t>0061/MK.05/ML-01/ X/2021</t>
  </si>
  <si>
    <t>6441/MK.05/EN-01/III/2022</t>
  </si>
  <si>
    <t>Ready for Service (RFS) Permohonan Implementasi Telkomsel Prabayar Tourist for G20 Summit</t>
  </si>
  <si>
    <t>0256/MK.05/BE-05/III/2022</t>
  </si>
  <si>
    <t>Akan dilakukan penyesuaian nama dan deskripsi paket pada digipos
saat live.
Proses testing dilakukan dengan FUT Simulator.
Akan dilakukan inspection lebih lanjut untuk proses end2end ARP saat live.</t>
  </si>
  <si>
    <t>5454/MK.05/EN-01/II/2022</t>
  </si>
  <si>
    <t>6497/MK.05/EN-01/III/2022</t>
  </si>
  <si>
    <t>Request for Inspection (RFI) Permohonan Implementasi Monetization CVM Java in Q1 2022 - Price Up Internet Sakti - Digipos</t>
  </si>
  <si>
    <t>0286/MK.05/BE-05/III/2022</t>
  </si>
  <si>
    <t>Terdapat intermittent kebocoran kuota internet reguler &gt;30% saat akses
Disney+ Hotstar.</t>
  </si>
  <si>
    <t>0050/MK.05/BE-33/III/2022</t>
  </si>
  <si>
    <t>Pemberitahuan RFI untuk Support Konfigurasi Layanan VAS Content W1 Maret 2022</t>
  </si>
  <si>
    <t>0253/MK.05/BE-05/III/2022</t>
  </si>
  <si>
    <t>6581/MK.05/EN-01/III/2022</t>
  </si>
  <si>
    <t>Request for Inspection (RFI) Implementasi Core Package Retention ExJava (BO_5523/MK.05/EN-01/II/2022)</t>
  </si>
  <si>
    <t>5523/MK.05/EN-01/II/2022</t>
  </si>
  <si>
    <t>6548/MK.05/EN-01/III/2022</t>
  </si>
  <si>
    <t>Pemberitahuan RFS 12 Offers Flexible MF Phase I via DSC Channel</t>
  </si>
  <si>
    <t>0265/MK.05/BE-05/III/2022</t>
  </si>
  <si>
    <t>Diperlukan inspection lebih lanjut khususnya untuk consume kuota
Daily Apps baik sebelum dan sesudah FUP.
Akan dilakukan penyesuaian kuota FUP Daily Apps pada W1 April
2022.</t>
  </si>
  <si>
    <t>6344/MK.05/EN-01/III/2022</t>
  </si>
  <si>
    <t>6515/MK.05/EN-01/III/2022</t>
  </si>
  <si>
    <t>RFI Program Undi Undi Hepi Q1 2022 Periode 6</t>
  </si>
  <si>
    <t>0241/MK.05/BE-05/III/2022</t>
  </si>
  <si>
    <t>6550/MK.05/EN-01/III/2022</t>
  </si>
  <si>
    <t>Pemberitahuan RFS Program Recharge Get Rewards</t>
  </si>
  <si>
    <t>0248/MK.05/BE-05/III/2022</t>
  </si>
  <si>
    <t>Menggunakan voucher dummy dalam proses testing dan akan
disesuaikan saat live.</t>
  </si>
  <si>
    <t>5479/MK.03/EN-01/II/2022</t>
  </si>
  <si>
    <t>6585/MK.05/EN-01/III/2022</t>
  </si>
  <si>
    <t>Request for Inspection (RFI) Implementasi Surprise Deal Unlimited 5-6 Maret 2022 (BO_3681/MK.05/EN-01/II/2022)</t>
  </si>
  <si>
    <t>0260/MK.05/BE-05/III/2022</t>
  </si>
  <si>
    <t>Terdapat perbedaan wording harga di UMB untuk Paket Surprise Deal
50GB dan 80GB di kota-kota SDUL_New City List.</t>
  </si>
  <si>
    <t>6746/MK.05/EN-01/III/2022</t>
  </si>
  <si>
    <t>Request for Inspection (RFI) Implementasi Enhancement Highlight kuota Pada Internet Sakti Youtube Harian</t>
  </si>
  <si>
    <t>0279/MK.05/BE-05/III/2022</t>
  </si>
  <si>
    <t>6570/MK.05/EN-01/III/2022</t>
  </si>
  <si>
    <t>0087/MK.05/BE-32/III/2022</t>
  </si>
  <si>
    <t>RFI Fitur DOM Auto Refund</t>
  </si>
  <si>
    <t>0339/MK.05/BE-05/III/2022</t>
  </si>
  <si>
    <t>Beberapa item Games mendapat transaksi sukses aktivasi saat testing
limitasi harian &gt;20juta. Info dari team development, untuk item tersebut
saat ini belum dilakukan konfigurasi autorefund limitasi harian. Sehingga
pada testing ini digunakan item di luar product spec (Garena33 Shell)
yang telah dikonfigurasi limitasi harian autorefund.</t>
  </si>
  <si>
    <t>0045/MK.06/BE-24/III/2022</t>
  </si>
  <si>
    <t>RFI Test untuk Implementasi Perubahan Prioritas Konsumsi Penggunaan Daily Cap YouTube Nasional</t>
  </si>
  <si>
    <t>0280/MK.05/BE-05/III/2022</t>
  </si>
  <si>
    <t>048/MK-05/JB.01/II/2022</t>
  </si>
  <si>
    <t>0088/MK.05/BE-32/III/2022</t>
  </si>
  <si>
    <t>RFI Layanan Facebook Free Mode (Facebook Flex)</t>
  </si>
  <si>
    <t>0284/MK.05/BE-05/III/2022</t>
  </si>
  <si>
    <t>Untuk FB Toolkit Test beberapa APN (supersabarbtm1,
supersabarmdo1, supersabarptk1, supersabardps1) pada Zero Rated
DNS didapatkan hasil testing FAILED.</t>
  </si>
  <si>
    <t>6758/MK.05/EN-01/III/2022</t>
  </si>
  <si>
    <t>Ready for Service (RFS) Implementasi New Archetype Adjustment Q1 2022 - New ACQ AP Compete - Compete Plus</t>
  </si>
  <si>
    <t>0232/MK.05/BE-05/III/2022</t>
  </si>
  <si>
    <t>Disarankan untuk di lakukan penambahan informasi detail kuota
additional dan daily youtube pada notifikasi sukses.
Dilakukan proses FUT dengan menggunakan FUT Simulator.
Akan dilakukan proses inspection lebih lanjut saat live.</t>
  </si>
  <si>
    <t>6755/MK.05/EN-01/III/2022</t>
  </si>
  <si>
    <t>Pemberitahuan RFI Paket Surprise Deal Unlimited 5-6 Maret 2022</t>
  </si>
  <si>
    <t>0262/MK.05/BE-05/III/2022</t>
  </si>
  <si>
    <t>Erwan A. Ardiansyah</t>
  </si>
  <si>
    <t>6760/MK.05/EN-01/III/2022</t>
  </si>
  <si>
    <t>Pemberitahuan RFS Paket Main Package Reguler Granular (Stage II)</t>
  </si>
  <si>
    <t>0298/MK.05/BE-05/III/2022</t>
  </si>
  <si>
    <t>Beberapa paket dilakukan pengetesan dengan FUT simulator.
Akan dilakukan penyesuaian deskripsi dan T&amp;C paket saat live.
Disarankan dilakukan penyesuaian notifikasi sukses pembelian
untuk BID 42212 (penambahan keterangan paket HUL 80K).
Akan dilakukan penyesuaian kuota FUP Daily Apps pada W1 April 2022.</t>
  </si>
  <si>
    <t>0030/MK.05/BE-31/III/2022</t>
  </si>
  <si>
    <t>Ready for Inspection (RFI) MAXstream Enhancement 2022 - MAXstream Web (Share Features)</t>
  </si>
  <si>
    <t>0277/MK.05/BE-05/III/2022</t>
  </si>
  <si>
    <t>0016/MK.05/BE-42/III/2022</t>
  </si>
  <si>
    <t>Ready for Service (RFS) Ilmupedia Berani Jawab 2022</t>
  </si>
  <si>
    <t>0270/MK.05/BE-05/III/2022</t>
  </si>
  <si>
    <t>031/MK-05/KC.01/II/2022</t>
  </si>
  <si>
    <t>7059/MK.05/EN-01/III/2022</t>
  </si>
  <si>
    <t>Request for Inspection (RFI) Permohonan Implementasi Penutupan Paket Akuisisi Torang Bisa!</t>
  </si>
  <si>
    <t>0254/MK.05/BE-05/III/2022</t>
  </si>
  <si>
    <t>7060/MK.05/EN-01/III/2022</t>
  </si>
  <si>
    <t>Ready for Service (RFS) Implementasi New Archetype Adjustment Q1 2022-New ACQ AP Renewal Compete- Compete Plus</t>
  </si>
  <si>
    <t>0264/MK.05/BE-05/III/2022</t>
  </si>
  <si>
    <t>Akan dilakukan penyesuaian deskripsi, T&amp;C dan detail paket saat live.
Akan dilakukan proses masking kuota lokal pada 11 Maret 2022.
Beberapa paket dilakukan pengetesan dengan FUT Simulator.
Disarankan untuk dilakukan penambahan informasi kuota additional
youtube harian pada deskripsi paket.</t>
  </si>
  <si>
    <t>6965/MK.05/EN-01/III/2022</t>
  </si>
  <si>
    <t>0301/MK.05/BE-05/III/2022</t>
  </si>
  <si>
    <t>Dilakukan proses manual hit offer untuk registrasi offer ANPS.
Disarankan untuk dilakukan penyesuaian wording konfirmasi UMB
Optout.
Terdapat skema tarif price-up untuk BID 43887, 43890, 43893.</t>
  </si>
  <si>
    <t>6994/MK.05/EN-01/III/2022</t>
  </si>
  <si>
    <t>Pemberitahuan RFS Paket 4G/5G Untuk Program Bundling OPPO</t>
  </si>
  <si>
    <t>0250/MK.05/BE-05/III/2022</t>
  </si>
  <si>
    <t>Untuk kebutuhan FUT, paket pre-requisite HUL Device 80K di takeout
sementara dan akan disesuaikan saat live.
Disarankan dilakukan penyesuaian notifikasi saat pembelian gagal
karena mencapai maksimal counter.</t>
  </si>
  <si>
    <t>6880/MK.05/EN-01/III/2022</t>
  </si>
  <si>
    <t>0091/MK.05/BE-32/III/2022</t>
  </si>
  <si>
    <t>RFS Program Dunia Games Discount Code Tebus Murah Rp30K</t>
  </si>
  <si>
    <t>0273/MK.05/BE-05/III/2022</t>
  </si>
  <si>
    <t>Dilakukan manual callback untuk menampilkan status pembayaran
Dunia Games.
khusus paket Postpaid, tagihan bertambah belum termasuk PPN.</t>
  </si>
  <si>
    <t>0040/MK.05/ML-02/II/2022</t>
  </si>
  <si>
    <t>0093/MK.05/BE-32/III/2022</t>
  </si>
  <si>
    <t>RFS New Denom Flash Sale Weekend Deal</t>
  </si>
  <si>
    <t>0266/MK.05/BE-05/III/2022</t>
  </si>
  <si>
    <t>Dilakukan proses manual callback untuk menampilkan halaman
pembayaran berhasil, stok voucher habis dan melewati batas
periode.
Diperlukan penyesuaian tampilan banner item FF 355 + 70
diamond (harga normal &amp; harga discount masih sama).</t>
  </si>
  <si>
    <t>0018/MK.05/ML-25/III/2022</t>
  </si>
  <si>
    <t>0094/MK.05/BE-32/III/2022</t>
  </si>
  <si>
    <t>RFI Konfigurasi Program Flash Sale APK Website Dunia Games (Periode Maret 2022)</t>
  </si>
  <si>
    <t>0285/MK.05/BE-05/III/2022</t>
  </si>
  <si>
    <t>0017/MK.06/ML-25/III/2022</t>
  </si>
  <si>
    <t>0051/MK.05/BE-33/III/2022</t>
  </si>
  <si>
    <t>Pemberitahuan RFI untuk Support Konfigurasi Layanan VAS Content W2 Maret 2022</t>
  </si>
  <si>
    <t>0272/MK.05/BE-05/III/2022</t>
  </si>
  <si>
    <t>7306/MK.05/EN-01/III/2022</t>
  </si>
  <si>
    <t>Request For Inspection (RFI) Implementasi Physical Voucher Price Adjustment March 2022 (BO_7007/MK.05/EN-01/III/2022)</t>
  </si>
  <si>
    <t>0311/MK.05/BE-05/III/2022</t>
  </si>
  <si>
    <t>7007/MK.05/EN-01/III/2022</t>
  </si>
  <si>
    <t>7293/MK.05/EN-01/III/2022</t>
  </si>
  <si>
    <t>Ready For Service (RFS) Implementasi New IMEI Zoning Java</t>
  </si>
  <si>
    <t>0341/MK.05/BE-05/III/2022</t>
  </si>
  <si>
    <t>Akan dilakukan penyesuaian deskripsi, T&amp;C, dan detail paket saat
live.
Akan dilakukan penyesuaian jumlah kuota pada notifikasi SMS sukses
untuk paket tier-2 dan tier-3.
Disarankan dilakukan penambahan informasi paket redeem pada
notifikasi SMS sukses pembelian paket prerequisite.
Diperlukan Inspection lebih lanjut khususnya untuk validasi IMEI dan
LOS saat live.</t>
  </si>
  <si>
    <t>(Cetho Automation)</t>
  </si>
  <si>
    <t>7180/MK.05/EN-01/III/2022</t>
  </si>
  <si>
    <t>Pemberitahuan RFS Pembukaan Paket Existing BTL 4G di Channel ATL</t>
  </si>
  <si>
    <t>0255/MK.05/BE-05/III/2022</t>
  </si>
  <si>
    <t>0014/MK.05/PU-02/III/2022</t>
  </si>
  <si>
    <t>7284/MK.05/EN-01/III/2022</t>
  </si>
  <si>
    <t>Pemberitahuan RFS Implementasi Bonus Paket Untuk Program Bundling OPPO</t>
  </si>
  <si>
    <t>0275/MK.05/BE-05/III/2022</t>
  </si>
  <si>
    <t>Akan dilakukan penyesuaian deskripsi paket dan T&amp;C saat live.</t>
  </si>
  <si>
    <t>0032/MK.05/BE-31/III/2022</t>
  </si>
  <si>
    <t>Ready for Service (RFS) Auto-Renewal / Berlangganan Paket Video Telkomsel UMB Postpaid</t>
  </si>
  <si>
    <t>7241/MK.05/EN-01/VIII/2021</t>
  </si>
  <si>
    <t>7440/MK.05/EN-01/III/2022</t>
  </si>
  <si>
    <t>Request for Inspection (RFI) Permohonan Implementasi Area 4 Request Assessment and Action Plan February 2022</t>
  </si>
  <si>
    <t>0018/MK.05/BE-42/III/2022</t>
  </si>
  <si>
    <t>Pemberitahuan Ready for Inspection (RFI) Fitur MyTelkomsel Web Sprint 33</t>
  </si>
  <si>
    <t>0337/MK.05/BE-05/III/2022</t>
  </si>
  <si>
    <t>Feature Merge MyTelkomsel Web x Lite – Quota Detail on Package
Detail: saat ini detail product yang sesuai spek belum live di kerenakan
adanya update product di system, product detail sebelumnya sudah di
lakukan FUT dan sesuai.
Feature Merge MyTelkomsel Web x Lite – Billing Journey Improvement
for View, Download, and Paybill (Error state - page is accessed by non_x0002_postpaid user): non-postpaid user dipastikan tidak dapat mengakses
billing page.
Feature Merge MyTelkomsel Web x Lite – POIN Page: pada page
MyVoucher, muncul page dengan notif “gagal memuat data”, sudah di
lakukan fixing dan di retest dengan hasil OK.
Feature ALP for Halo Bill Payment:
Link pada notifikasi SMS billing tidak sesuai dengan produk
spesifikasi sehingga page yang terbuka tidak sesuai ekspektasi.
Konfirmasi dari team dev, terdapat bugs pada ALP (misconfig
pada script perhitungan, sehingga tagihan yang muncul adalah
Rp.0 saat mengakses deeplink ALP). Akan dilakukan fixing dan
deploy pada Sprint 35</t>
  </si>
  <si>
    <t>0095/MK.05/BE-32/III/2022</t>
  </si>
  <si>
    <t>RFI Digipos DTU Games Higgs Domino</t>
  </si>
  <si>
    <t>0276/MK.05/BE-05/III/2022</t>
  </si>
  <si>
    <t>7327/MK.05/EN-01/III/2022</t>
  </si>
  <si>
    <t>Request for Inspection (RFI) Implementasi Permohonan Price Adjustment Portfolio Core Maret 2022 - Midnight</t>
  </si>
  <si>
    <t>0290/MK.05/BE-05/III/2022</t>
  </si>
  <si>
    <t>6959/MK.01/EN-01/III/2022</t>
  </si>
  <si>
    <t>7399/MK.05/EN-01/III/2022</t>
  </si>
  <si>
    <t>Ready for Service (RFS) Implementasi Rasionalisasi SMS untuk Mengurangi Spammer - Fase 2</t>
  </si>
  <si>
    <t>0300/MK.05/BE-05/III/2022</t>
  </si>
  <si>
    <t>Akan dilakukan penyesuaian deksripsi paket dan T&amp;C saat live.
Diperlukan inspection lebih lanjut khususnya masa berakhir renewal
paket.</t>
  </si>
  <si>
    <t>7414/MK.05/EN-01/III/2022</t>
  </si>
  <si>
    <t>RFI Program Undi Undi Hepi Q1 2022 Periode 7</t>
  </si>
  <si>
    <t>0267/MK.05/BE-05/III/2022</t>
  </si>
  <si>
    <t>0053/MK.05/BE-33/III/2022</t>
  </si>
  <si>
    <t>Pemberitahuan RFI untuk Support Implementasi Price Adjustment Portfolio Core Maret 2022 Paket Zoom bundling Core Package di MyTelkomsel dan Digipos</t>
  </si>
  <si>
    <t>0320/MK.05/BE-05/III/2022</t>
  </si>
  <si>
    <t>7441/MK.05/EN-01/III/2022</t>
  </si>
  <si>
    <t>Request for Inspection (RFI) Implementasi More for More Quota Harmonization &amp; Price UP GIGANET</t>
  </si>
  <si>
    <t>0268/MK.05/BE-05/III/2022</t>
  </si>
  <si>
    <t>056/MK-05/KC.01/III/2022</t>
  </si>
  <si>
    <t>7554/MK.05/EN-01/III/2022</t>
  </si>
  <si>
    <t>Request For Inspection (RFI) Implementasi Price Adjustment Portfolio Core Maret 2022 - Core Ketengan (BO_6959/MK.01/EN-01/III/2022)</t>
  </si>
  <si>
    <t>0379/MK.05/BE-05/IV/2022</t>
  </si>
  <si>
    <t>7494/MK.05/EN-01/III/2022</t>
  </si>
  <si>
    <t>Request for Inspection (RFI) Implementasi Surprise Deal Nonton 11-13 Maret 2022 (BO_4070/MK.05/EN-01/II/2022)</t>
  </si>
  <si>
    <t>0291/MK.05/BE-05/III/2022</t>
  </si>
  <si>
    <t>7621/MK.05/EN-01/III/2022</t>
  </si>
  <si>
    <t>Request For Inspection (RFI) Implementasi Price Adjustment Portfolio Core Maret 2022 - Core Ketengan Monthly (BO_7185/MK.05/EN-01/III/2022)</t>
  </si>
  <si>
    <t>0312/MK.05/BE-05/III/2022</t>
  </si>
  <si>
    <t>7185/MK.05/EN-01/III/2022</t>
  </si>
  <si>
    <t>7619/MK.05/EN-01/III/2022</t>
  </si>
  <si>
    <t>Request for Inspection (RFI) Implementasi Permohonan Price Adjustment Portfolio Core Maret 2022 - Core BQSV( 6959/MK.01/EN-01/III/2022)</t>
  </si>
  <si>
    <t>0306/MK.05/BE-05/III/2022</t>
  </si>
  <si>
    <t>Kuota yang tercantum pada “Deskripsi Paket” di MyTelkomsel berbeda
dengan kuota yang tertera pada detail kuota.</t>
  </si>
  <si>
    <t>7620/MK.05/EN-01/III/2022</t>
  </si>
  <si>
    <t>Request for Inspection (RFI) Implementasi Price Adjustment Portfolio Core Maret 2022 - Old Core, New Core, Core Vidio, Core Retention (BO_6959/MK.01/EN-01/III/2022)</t>
  </si>
  <si>
    <t>0378/MK.05/BE-05/IV/2022</t>
  </si>
  <si>
    <t>7638/MK.05/EN-01/III/2022</t>
  </si>
  <si>
    <t>Pemberitahuan RFS Paket 4G Special Day Postpaid</t>
  </si>
  <si>
    <t>0287/MK.05/BE-05/III/2022</t>
  </si>
  <si>
    <t>Disarankan dilakukan penyesuaian notifikasi saat pembelian
gagal karena mencapai maksimal counter.
Beberapa paket dilakukan pengetesan dengan FUT
Simulator.
Diperlukan penyesuaian informasi kenaikan tagihan PPN
11% kepada pelanggan.</t>
  </si>
  <si>
    <t>7495/MK.05/EN-01/III/2022</t>
  </si>
  <si>
    <t>7689/MK.05/EN-01/III/2022</t>
  </si>
  <si>
    <t>Request for Inspection (RFI) Implementasi Penyesuaian Harga Paket SeruMAX</t>
  </si>
  <si>
    <t>0324/MK.05/BE-05/III/2022</t>
  </si>
  <si>
    <t>Comercial name pada BID AP 00044895 menjadi paket UnlimitedMAX</t>
  </si>
  <si>
    <t>7590/MK.05/EN-01/III/2022</t>
  </si>
  <si>
    <t>7726/MK.05/EN-01/III/2022</t>
  </si>
  <si>
    <t>Request for Inspection (RFI) Permohonan Implementasi Telkomsel Prabayar Tourist for G20 Summit</t>
  </si>
  <si>
    <t>0374/MK.05/BE-05/IV/2022</t>
  </si>
  <si>
    <t>7769/MK.05/EN-01/III/2022</t>
  </si>
  <si>
    <t>Request for Inspection (RFI) Implementasi Core Retention Java Tahap 2 (BO_7614/MK.06/EN-01/III/2022)</t>
  </si>
  <si>
    <t>0297/MK.05/BE-05/III/2022</t>
  </si>
  <si>
    <t>7614/MK.06/EN-01/III/2022</t>
  </si>
  <si>
    <t>7770/MK.05/EN-01/III/2022</t>
  </si>
  <si>
    <t>Request for Inspection (RFI) Implementasi Core Retention Ex-Java - Revisi (BO_5523/MK.05/EN-01/II/2022)</t>
  </si>
  <si>
    <t>0302/MK.05/BE-05/III/2022</t>
  </si>
  <si>
    <t>Pembelian paket tidak mendapatkan SMS Notifikasi sukses
berlangganan Disney+ Hotstar dari ADN 98888, namun di aplikasi
Disney+ Hotstar sukses mendapatkan subscription 30 hari.
Masih terdapat intermittent kebocoran kuota internet reguler &gt;30%</t>
  </si>
  <si>
    <t>0099/MK.05/BE-32/III/2022</t>
  </si>
  <si>
    <t>RFS DG Tebus Murah (ARPU Besar)</t>
  </si>
  <si>
    <t>0293/MK.05/BE-05/III/2022</t>
  </si>
  <si>
    <t>Dilakukan manual callback untuk menampilkan status pembayaran
dunia game dan voucher yang melewati batas periode.
Khusus paket Postpaid, tagihan bertambah belum termasuk PPN.</t>
  </si>
  <si>
    <t>0044/MK.05/ML-02/III/2022</t>
  </si>
  <si>
    <t>7809/MK.05/EN-01/III/2022</t>
  </si>
  <si>
    <t>Request for Inspection (RFI) Implementasi More for More Quota Harmonization &amp; Price UP Multisim</t>
  </si>
  <si>
    <t>0310/MK.05/BE-05/III/2022</t>
  </si>
  <si>
    <t>0100/MK.05/BE-32/III/2022</t>
  </si>
  <si>
    <t>RFI Terminasi Layanan Rise of Nowlin di Channel Dunia Games</t>
  </si>
  <si>
    <t>0295/MK.05/BE-05/III/2022</t>
  </si>
  <si>
    <t>0002/MK.05/ML-24/II/2022</t>
  </si>
  <si>
    <t>2900/MK.05/EN-01/IV/2022</t>
  </si>
  <si>
    <t>0466/MK.05/BE-05/IV/2022</t>
  </si>
  <si>
    <t>4816/MK.05/EN-01/II/2022</t>
  </si>
  <si>
    <t>0050/MK.06/BE-24/III/2022</t>
  </si>
  <si>
    <t>RFI Test untuk Release TC BAU Ke-1 Maret Ke-5 Tahun 2022</t>
  </si>
  <si>
    <t>BA Split Nodin RFI</t>
  </si>
  <si>
    <t>0011/MK.05/BE-01/III/2022</t>
  </si>
  <si>
    <t>8066/MK.05/EN-01/III/2022</t>
  </si>
  <si>
    <t>Ready for Service (RFS) Implementasi Test &amp; Learn New Monthly Core Adjustment in Ex-Java (BO_4682/MK.01/EN-01/II/2022)</t>
  </si>
  <si>
    <t>0304/MK.05/BE-05/III/2022</t>
  </si>
  <si>
    <t>Akan dilakukan penyesuaian deskripsi, T&amp;C dan detail paket saat live.
Beberapa paket dilakukan pengetesan dengan FUT simulator.</t>
  </si>
  <si>
    <t>4682/MK.01/EN-01/II/2022</t>
  </si>
  <si>
    <t>8068/MK.05/EN-01/III/2022</t>
  </si>
  <si>
    <t>Request For Inspection (RFI) Implementasi Rasionalisasi Voice Package – Mkios Monthly Package (BO_062/MK-05/JB.01/III/2022)</t>
  </si>
  <si>
    <t>0330/MK.05/BE-05/III/2022</t>
  </si>
  <si>
    <t>062/MK-05/JB.01/III/2022</t>
  </si>
  <si>
    <t>8067/MK.05/EN-01/III/2022</t>
  </si>
  <si>
    <t>Request For Inspection (RFI) Implementasi Rasionalisasi Voice Package – Voice Perso (BO_062/MK-05/JB.01/III/2022)</t>
  </si>
  <si>
    <t>0296/MK.05/BE-05/III/2022</t>
  </si>
  <si>
    <t>Untuk product Voice Perso Validity 3 hari dan 14 hari belum dijual.</t>
  </si>
  <si>
    <t>0019/MK.05/BE-42/III/2022</t>
  </si>
  <si>
    <t>Pemberitahuan Ready for Service Daily Check In Periode 32 - Prepaid</t>
  </si>
  <si>
    <t>0318/MK.05/BE-05/III/2022</t>
  </si>
  <si>
    <t>Dilakukan proses simulasi counter untuk mendapatkan
reward.
Akan dilakukan penyesuaian link claim voucher pada
notifikasi SMS dan tampilan snack bar notifikasi Daily
Check in saat live.
Terdapat double notifikasi sms setelah sukses claim
produk telco dan reward 5 POIN Telkomsel dari 777.
Akan dilakukan penyesuaian informasi program dan
tanggal DCI saat live.</t>
  </si>
  <si>
    <t>7804/MK.01/EN-01/III/2022</t>
  </si>
  <si>
    <t>8125/MK.05/EN-01/III/2022</t>
  </si>
  <si>
    <t>Pemberitahuan RFS Implementasi Paket Akuisisi dan SMOOA untuk Program FMC Pilot Testing Wave-1</t>
  </si>
  <si>
    <t>0327/MK.05/BE-05/III/2022</t>
  </si>
  <si>
    <t>Terdapat delay notifikasi sms sukses registrasi kurang lebih 1 jam
pada BID 00044914.
Akan dilakukan penyesuaian keterangan harga pada notifikasi SMS
sukses.
Disarankan dilakukan penyesuaian nama masking “kuota” SMOOA.
Disarankan untuk dilakukan penyesuaian “hide” kuota flag 0MB
pada saat pembelian paket SMOOA.</t>
  </si>
  <si>
    <t>057/MK-05/JB.01/III/2022</t>
  </si>
  <si>
    <t>0020/MK.05/BE-42/III/2022</t>
  </si>
  <si>
    <t>Pemberitahuan Ready for Service Daily Check In Periode 32 - Postpaid</t>
  </si>
  <si>
    <t>0317/MK.05/BE-05/III/2022</t>
  </si>
  <si>
    <t>Dilakukan proses simulasi counter untuk mendapatkan reward.
Akan dilakukan penyesuaian link claim voucher pada notifikasi SMS
dan tampilan snack bar notifikasi Daily Check in saat live.
Terdapat double notifikasi sms setelah sukses claim reward 5 POIN
Telkomsel dari 777.
Untuk tagihan claim product telco belum termasuk PPN 10%.
Akan dilakukan penyesuaian informasi program dan tanggal DCI saat
live.
Diperlukan inspection lebih lanjut khususnya untuk tagihan melebihi
limit.</t>
  </si>
  <si>
    <t>0051/MK.06/BE-24/III/2022</t>
  </si>
  <si>
    <t>RFI Test untuk Implementasi Rasionalisasi Voice ANPS Phase-4</t>
  </si>
  <si>
    <t>0303/MK.05/BE-05/III/2022</t>
  </si>
  <si>
    <t>0052/MK.06/BE-24/III/2022</t>
  </si>
  <si>
    <t>RFI Test untuk Implementasi Rasionalisasi SMS untuk Mengurangi Spammer PP KartuAS Regional Card 2</t>
  </si>
  <si>
    <t>0348/MK.05/BE-05/III/2022</t>
  </si>
  <si>
    <t>0057/MK.05/BE-33/III/2022</t>
  </si>
  <si>
    <t>Pemberitahuan RFI untuk Support Konfigurasi Layanan VAS Content W3 Maret 2022</t>
  </si>
  <si>
    <t>0292/MK.05/BE-05/III/2022</t>
  </si>
  <si>
    <t>0043/MK.05/ML-63/III/2022</t>
  </si>
  <si>
    <t>8193/MK.05/EN-01/III/2022</t>
  </si>
  <si>
    <t>Request for Inspection (RFI) Implementasi More for More Quota Harmonization &amp; Price UP CVM InetSakti, Acq Java, Acq ExJava, &amp; Hot Promo Ex Java</t>
  </si>
  <si>
    <t>0334/MK.05/BE-05/III/2022</t>
  </si>
  <si>
    <t>8220/MK.05/EN-01/III/2022</t>
  </si>
  <si>
    <t>Pemberitahuan RFS Implementasi Skema Campaign Inject Paket 4G pada Non USIM User</t>
  </si>
  <si>
    <t>0313/MK.05/BE-05/III/2022</t>
  </si>
  <si>
    <t xml:space="preserve">Akan dilakukan penyesuaian wording notifikasi sukses (keterangan
end date) pada saat live.
</t>
  </si>
  <si>
    <t>0023/MK.05/PU-02/III/2022</t>
  </si>
  <si>
    <t>8249/MK.05/EN-01/III/2022</t>
  </si>
  <si>
    <t>Request for Inspection (RFI) Implementasi New Payment Config untuk Produk Harian Unlimited di MyTelkomsel (BO_8065/MK.05/EN-01/III/2022)</t>
  </si>
  <si>
    <t>0307/MK.05/BE-05/III/2022</t>
  </si>
  <si>
    <t>8065/MK.05/EN-01/III/2022</t>
  </si>
  <si>
    <t>8345/MK.05/EN-01/III/2022</t>
  </si>
  <si>
    <t>Ready for Service (RFS) Implementasi Rasionalisasi SMS Initiatives: New SMS All operator Package - Digipos (BO_062/MK-05/JB.01/III/2022)</t>
  </si>
  <si>
    <t>8344/MK.05/EN-01/III/2022</t>
  </si>
  <si>
    <t>Ready for Service (RFS) Implementasi Rasionalisasi SMS Initiatives: New SMS All operator Package - Self Service (BO_062/MK-05/JB.01/III/2022)</t>
  </si>
  <si>
    <t>0299/MK.05/BE-05/III/2022</t>
  </si>
  <si>
    <t>Akan dilakukan penyesuaian deskripsi, T&amp;C, dan detail paket saat
live.
Disarankan dilakukan penyesuaian notifikasi SMS sukses
pembelian untuk BID 00045014.</t>
  </si>
  <si>
    <t>8435/MK.05/EN-01/III/2022</t>
  </si>
  <si>
    <t>Ready for Service (RFS) Implementasi Permohonan Create Paket Core Retention Core Combo 20+2 dan Core Combo 33+2( 7491/MK.05/EN-01/III/2022)</t>
  </si>
  <si>
    <t>0315/MK.05/BE-05/III/2022</t>
  </si>
  <si>
    <t>7491/MK.05/EN-01/III/2022</t>
  </si>
  <si>
    <t>0059/MK.05/BE-33/III/2022</t>
  </si>
  <si>
    <t>Pemberitahuan RFI untuk Support Channel Post Call USSD(PCU) untuk Update konfigurasi Layanan Periode W3 Mar 2022</t>
  </si>
  <si>
    <t>0309/MK.05/BE-05/III/2022</t>
  </si>
  <si>
    <t>Perlu dilakukan penyesuaian wording “MMI Complete” yang muncul
setelah melakukan pembelian content.</t>
  </si>
  <si>
    <t>0048/MK.05/ML-63/III/2022</t>
  </si>
  <si>
    <t>0062/MK.05/BE-33/III/2022</t>
  </si>
  <si>
    <t>Pemberitahuan RFS Zoom Daily Check In</t>
  </si>
  <si>
    <t>0316/MK.05/BE-05/III/2022</t>
  </si>
  <si>
    <t>Dilakukan proses manual simulate untuk deactivate paket zoom.
Akan dilakukan penyesuaian deskripsi paket pada Mytelkomsel saat live.
Diperlukan inspection lebih lanjut khususnya notifikasi end period paket
Zoom.</t>
  </si>
  <si>
    <t>4044/MK.05/EN-01/II/2022</t>
  </si>
  <si>
    <t>0010/MK.05/BE-43/III/2022</t>
  </si>
  <si>
    <t>RFI BTL Package Price and Allowance Adjustment - 1</t>
  </si>
  <si>
    <t>0336/MK.05/BE-05/III/2022</t>
  </si>
  <si>
    <t>Campaign Batch 1, hanya terdapat 5 BID (00023578, 00023581, 00036662,
00036665, 00036666)
Deskripsi kuota pada SMS campaign dan pada SMS notifikasi BID 36662
belum sesuai.</t>
  </si>
  <si>
    <t>8281/MK.05/EN-01/III/2022</t>
  </si>
  <si>
    <t>8438/MK.05/EN-01/III/2022</t>
  </si>
  <si>
    <t>RFI Program Undi Undi Hepi Q1 2022 Periode 8</t>
  </si>
  <si>
    <t>0305/MK.05/BE-05/III/2022</t>
  </si>
  <si>
    <t>Kupon masuk di hari berikutnya (Redeem tanggal 17 Mar 2022 pukul
17:00 – 18:00, kupon masuk tanggal 18 Mar 2022 pukul 10:00-11:00)</t>
  </si>
  <si>
    <t>8489/MK.05/EN-01/III/2022</t>
  </si>
  <si>
    <t>Request for Inspection (RFI) Implementasi More for More Quota Harmonization &amp; Combo Sakti Revamp</t>
  </si>
  <si>
    <t>0333/MK.05/BE-05/III/2022</t>
  </si>
  <si>
    <t>8100/MK.05/EN-01/VI/2022</t>
  </si>
  <si>
    <t>Request for Inspection (RFI)Implementasi More for More Combo Unlimited Quota and Harmonization - Internet Sakti</t>
  </si>
  <si>
    <t>0637/MK.05/BE-05/VI/2022</t>
  </si>
  <si>
    <t>Mgr. Prepaid Sumatera and Pamasuka Development</t>
  </si>
  <si>
    <t>Tidak terdapat transaksi untuk BID 00043940, 00043941, 00043942,
00043943, 00043944, 00043945, 00043946, 00043951, 00043952,
00043953, 00043954 dan 00044244 di periode 17-24 Maret 2022</t>
  </si>
  <si>
    <t>072/MK-05/KC.01/II/2022</t>
  </si>
  <si>
    <t>0035/MK.05/BE-31/III/2022</t>
  </si>
  <si>
    <t>Ready for Service (RFS) Auto-Renewal / Berlangganan Paket Video Telkomsel UMB Prepaid</t>
  </si>
  <si>
    <t>8519/MK.05/EN-01/III/2022</t>
  </si>
  <si>
    <t>Ready for Service (RFS) Implementasi Low Deno Acquisition Value WL Base for Kupang and Kota Kupang (digipos&amp;MytelkomselApps)</t>
  </si>
  <si>
    <t>0322/MK.05/BE-05/III/2022</t>
  </si>
  <si>
    <t>Akan dilakukan penyesuaian deskripsi paket dan T&amp;C saat live.
Beberapa paket dilakukan pengetesan dengan FUT Simulator.</t>
  </si>
  <si>
    <t>7625/MK.05/EN-01/III/2022</t>
  </si>
  <si>
    <t>8520/MK.05/EN-01/III/2022</t>
  </si>
  <si>
    <t>Ready for Service (RFS) Permohonan Implementasi New Archetype Adjustment Q1 2022 - Promo Sakti</t>
  </si>
  <si>
    <t>0335/MK.05/BE-05/III/2022</t>
  </si>
  <si>
    <t>Akan dilakukan penyesuaian deskripsi, T&amp;C dan detail paket saat live.
Untuk kebutuhan FUT dibuka untuk All ARPU dan akan disesuaikan
saat live.
Beberapa paket dilakukan pengetesan dengan FUT Simulator.</t>
  </si>
  <si>
    <t>8341/MK.05/EN-01/III/2022</t>
  </si>
  <si>
    <t>RFI Program Kejutan Poin 17-18 Maret 2022</t>
  </si>
  <si>
    <t>0308/MK.05/BE-05/III/2022</t>
  </si>
  <si>
    <t>Untuk postpaid, kuota berlaku selama 24 jam, namun secara notifikasi
masih tercantum sampai dengan pk.23.59 di hari yang sama dengan
aktivasi.</t>
  </si>
  <si>
    <t>7078/MK.06/EN-01/III/2022</t>
  </si>
  <si>
    <t>8498/MK.05/EN-01/III/2022</t>
  </si>
  <si>
    <t>Pemberitahuan RFS Implementasi Paket ATL untuk Program 4G Payload Stimulation</t>
  </si>
  <si>
    <t>0314/MK.05/BE-05/III/2022</t>
  </si>
  <si>
    <t>Akan dilakukan penyesuaian deskripsi, T&amp;C dan detail paket saat live.
Disarankan dilakukan penyesuaian notifikasi sukses pembelian pada
BID 00045037.
Untuk kebutuhan FUT paket Surprise Deal dibuka untuk All
ARPU dan akan disesuaikan saat live.</t>
  </si>
  <si>
    <t>0106/MK.05/BE-32/III/2022</t>
  </si>
  <si>
    <t>RFI Konfigurasi Layanan Telesat – Game Station</t>
  </si>
  <si>
    <t>0321/MK.05/BE-05/III/2022</t>
  </si>
  <si>
    <t>0035/MK.05/ML-02/II/2022</t>
  </si>
  <si>
    <t>0036/MK.05/BE-31/III/2022</t>
  </si>
  <si>
    <t>Ready for Service (RFS) New Journey Amazon Prime Video Free Trial</t>
  </si>
  <si>
    <t>Disarankan dilakukan penambahan expired time pada halaman
verifikasi OTP dan penyesuaian halaman eligible check untuk
nomor non-Telkomsel.</t>
  </si>
  <si>
    <t>0008/MK.05/ML-04/II/2022</t>
  </si>
  <si>
    <t>0064/MK.05/BE-33/III/2022</t>
  </si>
  <si>
    <t>Pemberitahuan Re-RFS Zoom Subscription - Postpaid UMB</t>
  </si>
  <si>
    <t>0390/MK.05/BE-05/IV/2022</t>
  </si>
  <si>
    <t>Akan dilakukan penyesuaian reminder sebelum renewal
berjalan pada sprint granular.
Akan dilakukan penyesuaian wording unsubs sukses,
pembelian gagal karena melebihi batas CLS, dan expired
renewal pada tampilan UMB.
Dilakukan set manual untuk menjalankan renewal.
Tagihan masih belum termasuk PPN.</t>
  </si>
  <si>
    <t>0011/MK.05/BE-43/III/2022</t>
  </si>
  <si>
    <t>RFI BTL Package Price and Allowance Adjustment - Batch 2</t>
  </si>
  <si>
    <t>0340/MK.05/BE-05/III/2022</t>
  </si>
  <si>
    <t>0022/MK.05/BE-42/III/2022</t>
  </si>
  <si>
    <t>Pemberitahuan Ready for Service (RFS) Fitur Aplikasi MyTelkomsel App Sprint 43 dan 44 (Android)</t>
  </si>
  <si>
    <t>7504/MK.05/EN-01/III/2022</t>
  </si>
  <si>
    <t>0023/MK.05/BE-42/III/2022</t>
  </si>
  <si>
    <t>Pemberitahuan Ready for Service (RFS) Fitur Aplikasi MyTelkomsel App Sprint 43 dan 44 (iOS)</t>
  </si>
  <si>
    <t>8893/MK.05/EN-01/III/2022</t>
  </si>
  <si>
    <t>Request for Inspection (RFI) Implementasi Rasionalisasi Voucher Fisik 3 &amp; 7 Hari di PUMA (BO_8710/MK.05/EN-01/III/2022)</t>
  </si>
  <si>
    <t>0332/MK.05/BE-05/III/2022</t>
  </si>
  <si>
    <t>8710/MK.05/EN-01/III/2022</t>
  </si>
  <si>
    <t>0108/MK.05/BE-32/III/2022</t>
  </si>
  <si>
    <t>RFS Dunia Games Flash Sale Extra 50% Diamond</t>
  </si>
  <si>
    <t>0326/MK.05/BE-05/III/2022</t>
  </si>
  <si>
    <t>Dilakukan proses manual callback untuk menampilkan stock
voucher, halaman berhasil dan gagal pembayaran.
Dibutuhkan penyesuaian tampilan double banner flash sale pada
halaman game dan tampilan produk MLBB Diamond 169 produk.</t>
  </si>
  <si>
    <t>0021/MK.06/ML-25/III/2022</t>
  </si>
  <si>
    <t>0066/MK.05/BE-33/III/2022</t>
  </si>
  <si>
    <t>Pemberitahuan RFI untuk Support Konfigurasi Layanan VAS Content W4 Maret 2022</t>
  </si>
  <si>
    <t>0329/MK.05/BE-05/III/2022</t>
  </si>
  <si>
    <t>0049/MK.05/ML-63/III/2022</t>
  </si>
  <si>
    <t>0109/MK.05/BE-32/III/2022</t>
  </si>
  <si>
    <t>RFS Konfigurasi Item RO Retro dan Angel Squad di Dunia Games</t>
  </si>
  <si>
    <t>0338/MK.05/BE-05/III/2022</t>
  </si>
  <si>
    <t>Dilakukan proses manual callback untuk menampilkan halaman
pembayaran berhasil dan gagal.
Disarankan dilakukan penambahan informasi nama games pada
notifikasi SMS sukses untuk item Angel Squad.</t>
  </si>
  <si>
    <t>0057/MK.05/ML-02/III/2022</t>
  </si>
  <si>
    <t>9114/MK.01/EN-01/III/2022</t>
  </si>
  <si>
    <t>Pemberitahuan RFS PSB Web Ultimate dengan fitur OCR dan Tracking Order</t>
  </si>
  <si>
    <t>0668/MK.01/EN-01/XI/2021</t>
  </si>
  <si>
    <t>WEB</t>
  </si>
  <si>
    <t>9073/MK.05/EN-01/III/2022</t>
  </si>
  <si>
    <t>Pemberitahuan Revisi RFS Implementasi Pembelian Paket Bundling via Modern Channel</t>
  </si>
  <si>
    <t>0353/MK.05/BE-05/IV/2022</t>
  </si>
  <si>
    <t>Akan dilakukan penyesuaian deskripsi, dan T&amp;C paket saat live.
Akan dilakukan inspection lebih lanjut untuk proses end2end inject
dan redeem serta case renewal pada bulan selanjutnya khususnya
BID trigger 43404 dan 43408.</t>
  </si>
  <si>
    <t>9110/MK.05/EN-01/III/2022</t>
  </si>
  <si>
    <t>Request for Inspection (RFI) Implementasi Price Adjustment UnlimitedMAX Mid-High Deno ARP – February 2022</t>
  </si>
  <si>
    <t>0346/MK.05/BE-05/III/2022</t>
  </si>
  <si>
    <t>Untuk BID 45072 dan 45073, kuota yang tercantum pada SMS notifikasi sukses
pembelian belum sesuai, perlu dilakukan revisi wording.
Terdapat 4 BID yg belum ada transaksi nya (24-29 Maret) untuk BID spec Java
(00045078, 00045082, 00045083, 00045087)
Terdapat 6 BID yg belum ada transaksi nya (24-29 Maret) untuk BID spec Ex_x0002_Java (00045103, 00045133, 00045135, 00045139, 00045142, 00045143)</t>
  </si>
  <si>
    <t>6104/MK.05/EN-01/II/2022</t>
  </si>
  <si>
    <t>9159/MK.05/EN-01/III/2022</t>
  </si>
  <si>
    <t>Request For Inspection (RFI) Implementasi Price Adjustment Portfolio Core - Core Simplification Maret 2022 (BO_7185/MK.05/EN-01/III/2022)</t>
  </si>
  <si>
    <t>0361/MK.05/BE-05/IV/2022</t>
  </si>
  <si>
    <t>7185/MK.05/EN-01/III/2022
9099/MK.05/EN-01/III/2022</t>
  </si>
  <si>
    <t>9127/MK.05/EN-01/III/2022</t>
  </si>
  <si>
    <t>RFI Implementasi Keyword Hadiah Bulanan UUH pada Paket Combo Sakti (Fitur Poin on Payment)</t>
  </si>
  <si>
    <t>0350/MK.05/BE-05/IV/2022</t>
  </si>
  <si>
    <t>8190/IS.06/EN-01/III/2022</t>
  </si>
  <si>
    <t>0012/MK.05/BE-43/III/2022</t>
  </si>
  <si>
    <t>RFI BTL Package Price and Allowance Adjustment - Batch 3</t>
  </si>
  <si>
    <t>0342/MK.05/BE-05/III/2022</t>
  </si>
  <si>
    <t>9145/MK.05/EN-01/III/2022</t>
  </si>
  <si>
    <t>RFI Program Undi Undi Hepi Q1 2022 Periode 9</t>
  </si>
  <si>
    <t>0331/MK.05/BE-05/III/2022</t>
  </si>
  <si>
    <t>Terdapat beberapa kupon masuk mengalami delay sekitar 30 menit</t>
  </si>
  <si>
    <t>9253/MK.05/EN-01/III/2022</t>
  </si>
  <si>
    <t>Pemberitahuan RFS Paket Main Package Reguler Granular via Campaign Channel</t>
  </si>
  <si>
    <t>0370/MK.05/BE-05/IV/2022</t>
  </si>
  <si>
    <t>Akan dilakukan penyesuaian deskripsi, paket dan T&amp;C saat live.
Terdapat delay notifikasi sms sukses kurang lebih 10 menit saat
aktivasi paket.
Disarankan dilakukan penyesuaian nama paket pada notifikasi
deaktifasi paket.</t>
  </si>
  <si>
    <t>9308/MK.05/EN-01/III/2022</t>
  </si>
  <si>
    <t>Request for Inspection (RFI) Implementasi Perubahan Maximal Counter Pembelian Paket untuk Combo Sakti, Internet Sakti dan Promo Sakti</t>
  </si>
  <si>
    <t>0411/MK.05/BE-05/IV/2022</t>
  </si>
  <si>
    <t>Untuk beberapa BID masih ditemukan pembelian &gt; 10 Kali (On progress
investigation by development &amp; IT team) :
Combo Zoning – Monthly: BID 00022863, 00022861
Combo MAX – Monthly: BID 00033652, 00033653, 00033673, 00033692
Internet Sakti Java: BID 00036976</t>
  </si>
  <si>
    <t>8686/MK.05/EN-01/III/2022</t>
  </si>
  <si>
    <t>9248/MK.05/EN-01/III/2022</t>
  </si>
  <si>
    <t>Request for Inspection (RFI) Implementasi Perpanjangan dan Refresh Whitelist Paket Data Khusus DS Influencer Telkomsel Orbit_2022</t>
  </si>
  <si>
    <t>0343/MK.05/BE-05/III/2022</t>
  </si>
  <si>
    <t xml:space="preserve">9199/MK.05/EN-01/III/2022 </t>
  </si>
  <si>
    <t>0110/MK.05/BE-32/III/2022</t>
  </si>
  <si>
    <t>RFI Konfigurasi MSISDN Forwarding di Halaman Pembayaran Dunia Games (Maret 2022)</t>
  </si>
  <si>
    <t>0360/MK.05/BE-05/IV/2022</t>
  </si>
  <si>
    <t>Pembelian menggunakan APK dari web Dunia Games menggunakan jaringan
Telkomsel tidak autofill karena MSISDN forwarding belum diimplementasikan.</t>
  </si>
  <si>
    <t>0102/MK.05/BE-32/III/2022</t>
  </si>
  <si>
    <t>0015/MK.05/BE-43/III/2022</t>
  </si>
  <si>
    <t>RFS Template Campaign Voice Multistage</t>
  </si>
  <si>
    <t>2778/MK.01/EN-01/I/2022</t>
  </si>
  <si>
    <t>0069/MK.05/BE-33/III/2022</t>
  </si>
  <si>
    <t>9503/MK.01/EN-01/III/2022</t>
  </si>
  <si>
    <t>Pemberitahuan RFS Referral Agent Management System – Release 3</t>
  </si>
  <si>
    <t>0013/MK.05/BE-43/III/2022</t>
  </si>
  <si>
    <t>RFS BTL Package Price and Allowance Adjustment - Batch 1</t>
  </si>
  <si>
    <t>0344/MK.05/BE-05/III/2022</t>
  </si>
  <si>
    <t>Akan dilakukan penyesuaian deskripsi, detail, dan T&amp;C paket pada
saat live.
Terdapat delay notifikasi sms sukses untuk beberapa BID kurang
lebih 10 menit.</t>
  </si>
  <si>
    <t>0014/MK.05/BE-43/III/2022</t>
  </si>
  <si>
    <t>RFI BTL Package Price and Allowance Adjustment - Batch 4</t>
  </si>
  <si>
    <t>0399/MK.05/BE-05/IV/2022</t>
  </si>
  <si>
    <t>Pada BID 00036474 masih menggunakan SMS campaign yang
lama/belum diupdate</t>
  </si>
  <si>
    <t>9534/MK.05/EN-01/III/2022</t>
  </si>
  <si>
    <t>Request for Inspection (RFI) Implementasi More for More Quota Harmonization CVM Internet Merdeka</t>
  </si>
  <si>
    <t>0347/MK.05/BE-05/III/2022</t>
  </si>
  <si>
    <t>0070/MK.05/BE-33/III/2022</t>
  </si>
  <si>
    <t>Pemberitahuan RFS Zoom Subscription - Prepaid UMB</t>
  </si>
  <si>
    <t>4554/MK.05/EN-01/X/2021</t>
  </si>
  <si>
    <t>9720/MK.05/EN-01/III/2022</t>
  </si>
  <si>
    <t>Request for Inspection (RFI) Implementasi Area 4 Request Assessment and Action Plan February 2022 - Zona 1</t>
  </si>
  <si>
    <t>0351/MK.05/BE-05/IV/2022</t>
  </si>
  <si>
    <t>Belum ditemukan transaksi di periode 26 Maret – 01 April untuk BID
00038871, 00038872, 00038873, 00038878.
2. Konfirmasi dari team development, terdapat perubahan harga dan kuota
untuk
BID 00038867: 7.5GB, Rp.33000
BID 00038868: 16GB, Rp.65.000
BID 00038875: 7.5GB, Rp.31.000
BID 00038876: 16GB, Rp.63.000</t>
  </si>
  <si>
    <t>0037/MK.05/BE-31/III/2022</t>
  </si>
  <si>
    <t>Ready for Service (RFS) New Journey Amazon Prime Video Free Trial 10 Rupiah</t>
  </si>
  <si>
    <t>0038/MK.05/BE-31/III/2022</t>
  </si>
  <si>
    <t>Ready for Service (RFS) Auto-Renewal / Berlangganan Paket Video Telkomsel UMB Postpaid New Skenario</t>
  </si>
  <si>
    <t>0404/MK.05/BE-05/IV/2022</t>
  </si>
  <si>
    <t>Akan dilakukan penyesuaian reminder sebelum renewal berjalan pada
sprint granular.
Akan dilakukan penyesuaian wording unsubs sukses, pembelian/renewal
gagal karena melebihi batas CLS pada tampilan UMB maupun notifikasi
SMS saat live.
Dilakukan set manual untuk menjalankan renewal maupun deaktivasi.
Terdapat skema tarif price-up per 1 april dan tagihan masih belum
termasuk PPN.
Diperlukan inspection lebih lanjut khususnya untuk deaktivasi ketika
renewal expired.</t>
  </si>
  <si>
    <t>0113/MK.05/BE-32/III/2022</t>
  </si>
  <si>
    <t>RFS Dunia Games Sprint-14 (Smart DPI)</t>
  </si>
  <si>
    <t>0034/MK.05/ML-01/VI/2021</t>
  </si>
  <si>
    <t>0024/MK.05/BE-42/III/2022</t>
  </si>
  <si>
    <t>Pemberitahuan Ready for Inspection (RFI) Fitur MyTelkomsel Web Sprint 34</t>
  </si>
  <si>
    <t>0373/MK.05/BE-05/IV/2022</t>
  </si>
  <si>
    <t>MyTelkomsel Web - Updated View Skeleton : Muncul spinner pada
loading state di halaman detail paket</t>
  </si>
  <si>
    <t>0062/MK.05/BE-24/III/2022</t>
  </si>
  <si>
    <t>RFI Test untuk Implementasi Extend Validity Customer in TC via AO</t>
  </si>
  <si>
    <t>0377/MK.05/BE-05/IV/2022</t>
  </si>
  <si>
    <t>6630/MK.05/EN-01/VII/2021</t>
  </si>
  <si>
    <t>0063/MK.05/BE-24/III/2022</t>
  </si>
  <si>
    <t>RFI Test untuk Implementasi Adjustment SMS Tariff simPATI dan KartuAS Maret 2022</t>
  </si>
  <si>
    <t>0380/MK.05/BE-05/IV/2022</t>
  </si>
  <si>
    <t>0074/MK.05/BE-33/III/2022</t>
  </si>
  <si>
    <t>Pemberitahuan RFI untuk Support Konfigurasi Layanan VAS Content W5 Maret 2022</t>
  </si>
  <si>
    <t>0363/MK.05/BE-05/IV/2022</t>
  </si>
  <si>
    <t>0054/MK.05/ML-63/III/2022</t>
  </si>
  <si>
    <t>0025/MK.05/BE-42/III/2022</t>
  </si>
  <si>
    <t>Ready for Service (RFS) Ilmupedia Berani Jawab 2022 - Quiz</t>
  </si>
  <si>
    <t>9914/MK.05/EN-01/III/2022</t>
  </si>
  <si>
    <t>Ready for Service (RFS) Implementasi Long Validity Package di MyTelkomsel (BO_7598/MK.05/EN-01/III/2022)</t>
  </si>
  <si>
    <t>0354/MK.05/BE-05/IV/2022</t>
  </si>
  <si>
    <t>Akan dilakukan penyesuaian deskripsi, T&amp;C dan detail paket saat live.
Disarankan untuk dilakukan penambahan informasi harga paket pada
notifikasi SMS.
Diperlukan inspection lebih lanjut khususnya case renewal di bulan
selanjutnya.</t>
  </si>
  <si>
    <t>7598/MK.05/EN-01/III/2022</t>
  </si>
  <si>
    <t>9913/MK.05/EN-01/III/2022</t>
  </si>
  <si>
    <t>Ready for Service (RFS) Implementasi Core Package Revamp &amp; Simplification in Modern Channel (BO_8674/MK.01/EN-01/III/2022)</t>
  </si>
  <si>
    <t>0352/MK.05/BE-05/IV/2022</t>
  </si>
  <si>
    <t>Diperlukan proses inspection lebih lanjut khususnya untuk paket
zoning.</t>
  </si>
  <si>
    <t>8674/MK.01/EN-01/III/2022</t>
  </si>
  <si>
    <t>0077/MK.05/BE-33/III/2022</t>
  </si>
  <si>
    <t>Request For Inspection (RFI) HA Rehearsal Aplikasi Message Broker</t>
  </si>
  <si>
    <t>0345/MK.05/BE-05/III/2022</t>
  </si>
  <si>
    <t>0020/GA.01/IO-01/III/2022</t>
  </si>
  <si>
    <t>0076/MK.05/BE-33/III/2022</t>
  </si>
  <si>
    <t>Pemberitahuan RFI untuk Support Channel Post Call USSD(PCU) untuk Update konfigurasi Layanan Periode W5 Mar 2022</t>
  </si>
  <si>
    <t>0349/MK.05/BE-05/IV/2022</t>
  </si>
  <si>
    <t>0059/MK.05/ML-63/III/2022</t>
  </si>
  <si>
    <t>0016/MK.05/BE-43/III/2022</t>
  </si>
  <si>
    <t>RFS BTL Package NDU Voice Perso</t>
  </si>
  <si>
    <t>0355/MK.05/BE-05/IV/2022</t>
  </si>
  <si>
    <t>Akan dilakukan penyesuaian deskripsi, detail kuota dan T&amp;C paket
saat live.
Diperlukan penyesuaian masking kuota voice pada detail paket di My
Telkomsel.</t>
  </si>
  <si>
    <t>8113/MK.03/EN-01/III/2022</t>
  </si>
  <si>
    <t>0045/MK.05/EN-01/III/2022</t>
  </si>
  <si>
    <t>Pemberitahuan RFI Implementasi Restriksi Pembelian Baru Paket MiFi</t>
  </si>
  <si>
    <t>0414/MK.05/BE-05/IV/2022</t>
  </si>
  <si>
    <t>7339/MK.05/EN-01/III/2022</t>
  </si>
  <si>
    <t>0179/MK.05/EN-01/III/2022</t>
  </si>
  <si>
    <t>Ready for Service (RFS) Implementasi Permohonan Development dan Support Communication Program Ketengan TikTok di Aplikasi TikTok (BO_6998/MK.01/EN-01/III/2022)</t>
  </si>
  <si>
    <t>0367/MK.05/BE-05/IV/2022</t>
  </si>
  <si>
    <t>Akan dilakukan penyesuaian deskripsi paket dan T&amp;C saat live.
Untuk kebutuhan FUT, counter pembelian product di set menjadi 2
kali pembelian dan akan disesuaikan saat live.
Beberapa paket dilakukan pengetesan dengan FUT Simulator.</t>
  </si>
  <si>
    <t>6998/MK.01/EN-01/III/2022
0095/MK.05/EN-01/III/2022</t>
  </si>
  <si>
    <t>0123/MK.05/EN-01/III/2022</t>
  </si>
  <si>
    <t>Ready for Service (RFS) Permohonan Penyesuaian Paket Akuisisi pada Modern Channel</t>
  </si>
  <si>
    <t>9089/MK.01/EN-01/III/2022</t>
  </si>
  <si>
    <t>0114/MK.05/BE-32/III/2022</t>
  </si>
  <si>
    <t>RFS Flash Sale Ramadhan Dunia Games</t>
  </si>
  <si>
    <t>0356/MK.05/BE-05/IV/2022</t>
  </si>
  <si>
    <t>Disarankan dilakukan penyesuaian keterangan harga dengan PPN
11 % pada banner flash sale, details voucher, halaman
pembayaran, dan notifikasi email sukses pembelian.
Tagihan postpaid belum termasuk PPN 11%.
Akan dilakukan penyesuaian PPN 11% pada item roblox pada 05
April 2022.
Diperlukan proses inspection lebih lanjut khususnya pada
pembelian item game roblox.</t>
  </si>
  <si>
    <t>0058/MK.05/ML-02/III/2022</t>
  </si>
  <si>
    <t>0134/MK.05/EN-01/III/2022</t>
  </si>
  <si>
    <t>RFI Program Undi Undi Hepi Q1 2022 Periode 10</t>
  </si>
  <si>
    <t>0364/MK.05/BE-05/IV/2022</t>
  </si>
  <si>
    <t>0017/MK.05/BE-43/III/2022</t>
  </si>
  <si>
    <t>RFI BTL Package Price and Allowance Adjustment - Batch 5</t>
  </si>
  <si>
    <t>0420/MK.05/BE-05/IV/2022</t>
  </si>
  <si>
    <t>0192/MK.05/EN-01/III/2022</t>
  </si>
  <si>
    <t>Peermohonan INSPEKSI atas Penambahan dan enhancement pembukaan negara Kamboja sebagai negara coverage pada Paket SRA</t>
  </si>
  <si>
    <t>0469/MK.05/BE-05/IV/2022</t>
  </si>
  <si>
    <t>0012/MK.05/MO-03/III/2022</t>
  </si>
  <si>
    <t>0117/MK.05/BE-32/III/2022</t>
  </si>
  <si>
    <t>RFS Dunia Games iOS Sprint-15 (Chat Room &amp; Gamefeed Enhancement)</t>
  </si>
  <si>
    <t>0406/MK.05/BE-05/IV/2022</t>
  </si>
  <si>
    <t>Diperlukan penyesuaian wording pada notifikasi suspend pengguna
(masih dalam bentuk bahasa inggris) ketika mode ID.
Akan dilakukan fixing untuk button “X” pada fitur media size setting
dan juga pada fitur media dan link untuk bagian “tab link” sebelum
live.
Diperlukan inspection lebih lanjut khususnya fitur “media size
setting” dan “media dan link“ pada saat live.</t>
  </si>
  <si>
    <t>0026/MK.01/ML-02/I/2022</t>
  </si>
  <si>
    <t>0118/MK.05/BE-32/III/2022</t>
  </si>
  <si>
    <t>RFS Dunia Games Android Sprint-15 (Chat Room &amp; Gamefeed Enhancement)</t>
  </si>
  <si>
    <t>0388/MK.05/BE-05/IV/2022</t>
  </si>
  <si>
    <t>Dilakukan simulate broadcast agar chat room muncul.
Diperlukan inspection lebih lanjut khususnya untuk menu login
menggunakan Facebook dan Twitter.</t>
  </si>
  <si>
    <t>0116/MK.05/BE-32/III/2022</t>
  </si>
  <si>
    <t>RFS Dunia Games Web Sprint-15 (Chat Room &amp; Gamefeed Enhancement)</t>
  </si>
  <si>
    <t>0387/MK.05/BE-05/IV/2022</t>
  </si>
  <si>
    <t>0237/MK.05/EN-01/III/2022</t>
  </si>
  <si>
    <t>Ready for Service (RFS) Implementasi UMB Opt Out ANPS &amp; Direct UMB Check Price Plan Priority 2(3704/MK.05/EN-01/II/2022)</t>
  </si>
  <si>
    <t>0403/MK.05/BE-05/IV/2022</t>
  </si>
  <si>
    <t>Dilakukan proses manual hit offer untuk registrasi offer ANPS.
Disarankan untuk dilakukan penyesuaian wording konfirmasi UMB
Optout untuk BID 43900
Scope FUT terbatas pada fungsi out/remove offer ANPS pada
pelanggan.
Diperlukan penyesuaian informasi wording campaign offer dan harga
yang didapatkan oleh pelanggan yang akan registrasi saat program
dijalankan.</t>
  </si>
  <si>
    <t>0236/MK.05/EN-01/III/2022</t>
  </si>
  <si>
    <t>0362/MK.05/BE-05/IV/2022</t>
  </si>
  <si>
    <t>Terdapat delay notifikasi sukses kurang lebih 10 menit.</t>
  </si>
  <si>
    <t>0043/MK.05/BE-31/III/2022</t>
  </si>
  <si>
    <t>Ready for Service (RFS) Paket Ketengan Nonton Prepaid RAFI 2022 Postpaid</t>
  </si>
  <si>
    <t>0384/MK.05/BE-05/IV/2022</t>
  </si>
  <si>
    <t>Tagihan belum termasuk PPN 11%.
Terdapat delay notifikasi sms subscribe kurang lebih 30 menit
setelah aktivasi paket.
Masih terconsume kuota internet kurang lebih 1 % ketika consume
kuota Maxstream.
Diperlukan inspection lebih lanjut khususnya untuk notifikasi
pembelian Disney+ pada BID 45682.</t>
  </si>
  <si>
    <t>0015/MK.05/ML-04/III/2022</t>
  </si>
  <si>
    <t>0044/MK.05/BE-31/III/2022</t>
  </si>
  <si>
    <t>Ready for Service (RFS) Paket Ketengan Nonton Prepaid RAFI 2022 Prepaid</t>
  </si>
  <si>
    <t>0357/MK.05/BE-05/IV/2022</t>
  </si>
  <si>
    <t>Diperlukan inspection lebih lanjut khususnya untuk notifikasi
pembelian Disney+ pada BID 45596.</t>
  </si>
  <si>
    <t>0357/MK.01/EN-01/III/2022</t>
  </si>
  <si>
    <t>Pemberitahuan RFI IVR Reminder Postpaid Block 1 pada hari H</t>
  </si>
  <si>
    <t>0483/MK.05/BE-05/IV/2022</t>
  </si>
  <si>
    <t>9783/MK.05/EN-01/III/2022</t>
  </si>
  <si>
    <t>0469/MK.05/EN-01/IV/2022</t>
  </si>
  <si>
    <t>Ready for Service (RFS) Implementasi Monthly Core Autorenewal Test (BO_9645/MK.05/EN-01/III/2022)</t>
  </si>
  <si>
    <t>9645/MK.05/EN-01/III/2022</t>
  </si>
  <si>
    <t>0531/MK.05/EN-01/IV/2022</t>
  </si>
  <si>
    <t>Ready for Service (RFS) Implementasi Area 1 Request Assessment and Action Plan March 2022 - InetMAX Lite</t>
  </si>
  <si>
    <t>9350/MK.05/EN-01/III/2022</t>
  </si>
  <si>
    <t>0120/MK.05/BE-32/IV/2022</t>
  </si>
  <si>
    <t>RFI Implementasi PPN 11% Untuk Layanan Games</t>
  </si>
  <si>
    <t>0612/MK.05/BE-05/VI/2022</t>
  </si>
  <si>
    <t>Konfirmasi dari team development dan BO, untuk harga Roblox di channel Digipos
dan channel lainnya berbeda:
Roblox Digipos 10 USD: 222.000 dan 25 USD: 555.000
Roblox Dunia Games 10 USD: 232.091 dan 25 USD: 570.136</t>
  </si>
  <si>
    <t>0062/MK.05/ML-02/III/2022</t>
  </si>
  <si>
    <t>0045/MK.05/BE-31/IV/2022</t>
  </si>
  <si>
    <t>RFI (Ready for Inspection) Perubahan Harga Paket Video tax 11%</t>
  </si>
  <si>
    <t>0381/MK.05/BE-05/IV/2022</t>
  </si>
  <si>
    <t>Pengambilan log transaksi dimulai dari tanggal 1 April 2022 pukul
03:00 sampai 6 April 2022 pukul 14:54, ditemuakan 45.643 transaksi
dengan hasil 43.888 (96.15%) transaksi memiliki harga yang sudah
sesuai spesifikasi dan 1755 (3,85%) belum sesuai
2. Transaksi yang belum sesuai harganya adalah transaksi yang sebagian
besar menggunakan fintech sebagai metode pembayaran nya,
temuan tersebut sudah di fixing dan pertanggal 05 April 2022 pukul
16:00 tidak ditemukan lagi transaksi dengan harga yang tidak sesuai
3. Hanya 31 BID yang sudah ada transaksi di log splunk dari 69 BID pada
form RFI
4. Konfirmasi pertama pada pembelian channel UMB, harga yang
tertera belum sesuai, on progress dilakukan fixing oleh team terkait.</t>
  </si>
  <si>
    <t>0044/MK.05/ML01/III/2022</t>
  </si>
  <si>
    <t>0046/MK.05/BE-31/IV/2022</t>
  </si>
  <si>
    <t>RFI (Ready for Inspection) Perubahan Harga Paket Video tax 11%(Final)</t>
  </si>
  <si>
    <t>0382/MK.05/BE-05/IV/2022</t>
  </si>
  <si>
    <t>Pengambilan log transaksi dimulai dari tanggal 1 April 2022 pukul
03:00 sampai 6 April 2022 pukul 15:55, ditemuakan 58.378 transaksi
dengan hasil 55.711 (95,43%) transaksi memiliki harga yang sudah
sesuai spesifikasi dan 2667 (4,57%) belum sesuai
2. Transaksi yang belum sesuai harganya adalah transaksi yang sebagian
besar menggunakan fintech sebagai metode pembayaran nya,
temuan tersebut sudah di fixing dan pertanggal 05 April 2022 pukul
16:00 tidak ditemukan lagi transaksi dengan harga yang tidak sesuai
3. Hanya 68 BID yang sudah ada transaksi di log splunk dari 153 BID
pada form RFI
4. Konfirmasi pertama pada pembelian channel UMB, harga yang
tertera belum sesuai, saat ini sedang dilakukan fixing oleh team
terkait.</t>
  </si>
  <si>
    <t>0632/MK.05/EN-01/IV/2022</t>
  </si>
  <si>
    <t>Request for Inspection (RFI) Implementasi Ekstra Kuota Unlimited Improvement Plan - Modify Eligible Cities (BO_0382/MK.05/EN-01/III/2022)</t>
  </si>
  <si>
    <t>0397/MK.05/BE-05/IV/2022</t>
  </si>
  <si>
    <t>0382/MK.05/EN-01/III/2022</t>
  </si>
  <si>
    <t>0799/MK.05/EN-01/IV/2022</t>
  </si>
  <si>
    <t>Ready for Service (RFS) Implementasi Modify Ketengan DPI Unlimited ProductSpecification di Ex-Java (BO_8946/MK.01/EN-01/III/2022)</t>
  </si>
  <si>
    <t>0389/MK.05/BE-05/IV/2022</t>
  </si>
  <si>
    <t>Akan dilakukan penyesuaian paket dan T&amp;C saat live.
Diperlukan penyesuaian tampilan harga pada Payment Method
Status untuk BID 29785.
Diperlukan penyesuaian tampilan masking kuota unlimited pada
tampilan check kuota MyTelkomsel.
Beberapa paket dilakukan pengetesan dengan FUT simulator.</t>
  </si>
  <si>
    <t>8946/MK.01/EN-01/III/2022</t>
  </si>
  <si>
    <t>0018/MK.05/BE-43/IV/2022</t>
  </si>
  <si>
    <t>RFS BTL Package NDU Voice Perso - Prio 2</t>
  </si>
  <si>
    <t>0365/MK.05/BE-05/IV/2022</t>
  </si>
  <si>
    <t>0124/MK.05/BE-32/IV/2022</t>
  </si>
  <si>
    <t>RFS Promo Code Extra Diamonds (B2B Nasional) di Dunia Games</t>
  </si>
  <si>
    <t>0371/MK.05/BE-05/IV/2022</t>
  </si>
  <si>
    <t>Dilakukan proses manual callback untuk menampilkan halaman
pembayaran berhasil dan gagal.
Disarankan untuk dilakukan penyesuaian tampilan konfirmasi
pembayaran, status pembayaran dan notifikasi sms dan email untuk
menampilkan keterangan extra diamond.
Dibutuhkan penyesuaian keterangan Diamond dan PPN pada
notifikasi SMS OTP.</t>
  </si>
  <si>
    <t>0072/MK.01/ML-02/III/2022</t>
  </si>
  <si>
    <t>0126/MK.05/BE-32/IV/2022</t>
  </si>
  <si>
    <t>RFS Dunia Games Promo Code Untuk Pelanggan Postpaid Nasional</t>
  </si>
  <si>
    <t>0372/MK.05/BE-05/IV/2022</t>
  </si>
  <si>
    <t>Dilakukan proses manual callback untuk menampilkan halaman
pembayaran berhasil.
Disarankan untuk dilakukan penyesuaian keterangan PPN 10%
pada notifikasi SMS OTP dan nama paket games pada notifikasi
SMS sukses.
Akan dilakukan penyesuaian email notifikasi pada Item Higgs
Domino dan kode voucher dummy pada email pembelian item
Roblox saat live.</t>
  </si>
  <si>
    <t>0059/MK.01/ML-02/III/2022</t>
  </si>
  <si>
    <t>0088/MK.05/BE-33/IV/2022</t>
  </si>
  <si>
    <t>Pemberitahuan RFI untuk Implementasi Tax 11% untuk seluruh Pricing layanan VAS dan Musik pada 1 April 2022</t>
  </si>
  <si>
    <t>0486/MK.05/BE-05/IV/2022</t>
  </si>
  <si>
    <t>0012/MK.05/ML-64/III/2022
0004/MK.05/ML-65/III/2022</t>
  </si>
  <si>
    <t>Farah Muthia</t>
  </si>
  <si>
    <t>0087/MK.05/BE-33/IV/2022</t>
  </si>
  <si>
    <t>Pemberitahuan RFI untuk Support Konfigurasi Layanan VAS Content W1 April 2022</t>
  </si>
  <si>
    <t>0400/MK.05/BE-05/IV/2022</t>
  </si>
  <si>
    <t>0897/MK.05/EN-01/IV/2022</t>
  </si>
  <si>
    <t>Ready for Service (RFS) Implementasi Permohonan Implementasi Monthly Core &amp; Combo Sakti Autorenewal Test</t>
  </si>
  <si>
    <t>Combo</t>
  </si>
  <si>
    <t>0950/MK.05/EN-01/IV/2022</t>
  </si>
  <si>
    <t>RFS Kebijakan Discount Price via Modchan Phase I</t>
  </si>
  <si>
    <t xml:space="preserve"> 0487/MK.05/BE-05/IV/2022</t>
  </si>
  <si>
    <t>Terdapat delay notifikasi SMS sukses dari sender
TSELROAMING kurang lebih 10 -30 menit.
Diperlukan penyesuaian commercial name pada tampilan
product spec dan notifikasi SMS sukses untuk BID 26087.
Scope FUT terbatas pada 11 paket roaming yang sukses, untuk
9 paket sisanya akan di lakukan RFS terpisah.</t>
  </si>
  <si>
    <t>007/IC-01/MO-03/IX/2021</t>
  </si>
  <si>
    <t>Modchan</t>
  </si>
  <si>
    <t>0090/MK.05/BE-33/IV/2022</t>
  </si>
  <si>
    <t>Pemberitahuan RFS untuk Support Support Development Maxstream Subscription Bundling Data Layanan Bioskop Maxstream, Alice, dan Punipun</t>
  </si>
  <si>
    <t>0065/MK.05/ML-63/III/2022
0051/MK.05/ML-63/III/2022</t>
  </si>
  <si>
    <t>0048/MK.05/BE-31/IV/2022</t>
  </si>
  <si>
    <t>Ready for Service (RFS) MAXstream Enhancement 2022 (Drop2) - MAXstream Web Virtual Assistance</t>
  </si>
  <si>
    <t>0366/MK.05/BE-05/IV/2022</t>
  </si>
  <si>
    <t>4053/MK.05/EN-01/IV/2022</t>
  </si>
  <si>
    <t>Request For Inspection (RFI) Permohonan Implementasi Ex-Java Hot Promo Scale Up</t>
  </si>
  <si>
    <t>0494/MK.05/BE-05/V/2022</t>
  </si>
  <si>
    <t>0154/MK.05/EN-01/III/2022</t>
  </si>
  <si>
    <t>1080/MK.05/EN-01/IV/2022</t>
  </si>
  <si>
    <t>Pemberitahuan RFS Implementasi Paket 4G SDN Consistency Stimulation Program</t>
  </si>
  <si>
    <t>0369/MK.05/BE-05/IV/2022</t>
  </si>
  <si>
    <t>Akan dilakukan penyesuaian deskripsi, T&amp;C dan detail paket saat live</t>
  </si>
  <si>
    <t>1186/MK.05/EN-01/IV/2022</t>
  </si>
  <si>
    <t>Pemberitahuan RFS Program Kejutan Poin April 2022</t>
  </si>
  <si>
    <t>0368/MK.05/BE-05/IV/2022</t>
  </si>
  <si>
    <t>Dilakukan manual simulasi untuk link yang tidak bisa diaksess jika
program sudah berakhir
Diperlukan penyesuaian notifikasi saat redeem dengan MSISDN
Prepaid dan pulsa tidak cukup (mendapatkan notifikasi maaf system
sedang sibuk).
Diperlukan inspection lebih lanjut khususnya untuk case limit tagihan
dan Poin Cukup.</t>
  </si>
  <si>
    <t>9972/MK.06/EN-01/III/2022</t>
  </si>
  <si>
    <t>0019/MK.05/BE-43/IV/2022</t>
  </si>
  <si>
    <t>RFI BTL Package Price and Allowance Adjustment - Batch 6</t>
  </si>
  <si>
    <t>0416/MK.05/BE-05/IV/2022</t>
  </si>
  <si>
    <t>1056/MK.05/EN-01/IV/2022</t>
  </si>
  <si>
    <t>RFI Program Undi Undi Hepi Ramadhan</t>
  </si>
  <si>
    <t>0375/MK.05/BE-05/IV/2022</t>
  </si>
  <si>
    <t>Terdapat delay sekitar 30-60 menit untuk kupon yang di-redeem
masuk ke Mycoupon di Mytelkomsel</t>
  </si>
  <si>
    <t>0107/MK.06/EN-01/III/2022</t>
  </si>
  <si>
    <t>1363/MK.05/EN-01/IV/2022</t>
  </si>
  <si>
    <t>Request For Inspection (RFI) Implementasi Physical Voucher Zone Alignment in Selected Cities A1 &amp; A4 (BO_0031/MK.01/EN-01/III/2022)</t>
  </si>
  <si>
    <t>0442/MK.05/BE-05/IV/2022</t>
  </si>
  <si>
    <t>0031/MK.01/EN-01/III/2022</t>
  </si>
  <si>
    <t>1041/MK.05/EN-01/IV/2022</t>
  </si>
  <si>
    <t>RFI Program Undi Undi Hepi Q1 2022 Periode 11</t>
  </si>
  <si>
    <t>0376/MK.05/BE-05/IV/2022</t>
  </si>
  <si>
    <t>Terdapat delay sekitar 30-60 menit untuk kupon yang di redeem
masuk ke Mycoupon di Mytelkomsel</t>
  </si>
  <si>
    <t>1217/MK.05/EN-01/IV/2022</t>
  </si>
  <si>
    <t>RFS Kebijakan Discount Price for Talkmania Umroh</t>
  </si>
  <si>
    <t>0019/MK.05/MO-03/IV/2022</t>
  </si>
  <si>
    <t>1311/MK.05/EN-01/IV/2022</t>
  </si>
  <si>
    <t>Pemberitahuan RFI Paket Surprise Deal 8 April 2022</t>
  </si>
  <si>
    <t>0383/MK.05/BE-05/IV/2022</t>
  </si>
  <si>
    <t>1087/MK.05/EN-01/IV/2022</t>
  </si>
  <si>
    <t>0127/MK.05/BE-32/IV/2022</t>
  </si>
  <si>
    <t>RFI Program Promo Tebus Murah di channel Dunia Games</t>
  </si>
  <si>
    <t>0426/MK.05/BE-05/IV/2022</t>
  </si>
  <si>
    <t>0043/MK.01/ML-02/II/2022</t>
  </si>
  <si>
    <t>1325/MK.05/EN-01/IV/2022</t>
  </si>
  <si>
    <t>Request for Inspection (RFI) Implementasi More for More Quota Harmonization &amp; Combo Sakti E-Commerce</t>
  </si>
  <si>
    <t>0443/MK.05/BE-05/IV/2022</t>
  </si>
  <si>
    <t>0050/MK.05/BE-31/IV/2022</t>
  </si>
  <si>
    <t>Ready for Service (RFS) Paket Video Netflix Postpaid</t>
  </si>
  <si>
    <t>0407/MK.05/BE-05/IV/2022</t>
  </si>
  <si>
    <t>Masih terconsume kuota internet sebesar 1 % saat pelanggan
akses aplikasi Netflix menggunakan kuota Maxstream.
Tagihan belum termasuk PPN 11%.
Scope FUT mencakup paket aktivasi kategori mobile, basic,
standard, dan premium, untuk fitur upgrade, downgrade dan
renewal akan dilakukan inspection secara terpisah.</t>
  </si>
  <si>
    <t>0061/MK.05/ML-01/X/2021</t>
  </si>
  <si>
    <t>0051/MK.05/BE-31/IV/2022</t>
  </si>
  <si>
    <t>Ready for Service (RFS) Paket Video Netflix Prepaid</t>
  </si>
  <si>
    <t>0405/MK.05/BE-05/IV/2022</t>
  </si>
  <si>
    <t>Dilakukan proses simulasi untuk Reminder renewal dan Perubahan
Renewal.
Masih terconsume kuota internet sebesar 2% saat pelanggan akses
aplikasi Netflix menggunakan kuota Maxstream.
Diperlukan inspection selanjut nya khususnya untuk upgrade dan
downgrade paket Netflix saat live.</t>
  </si>
  <si>
    <t>1187/MK.05/EN-01/IV/2022</t>
  </si>
  <si>
    <t>Request for Inspection (RFI) Implementasi Surprise Deal Unlimited 8 April 2022</t>
  </si>
  <si>
    <t>0422/MK.05/BE-05/IV/2022</t>
  </si>
  <si>
    <t>0765/MK.05/EN-01/IV/2022</t>
  </si>
  <si>
    <t>1219/MK.05/EN-01/IV/2022</t>
  </si>
  <si>
    <t>RFI Kebijakan Discount Price for Talkmania Umroh</t>
  </si>
  <si>
    <t>0398/MK.05/BE-05/IV/2022</t>
  </si>
  <si>
    <t>0128/MK.05/BE-32/IV/2022</t>
  </si>
  <si>
    <t>RFI Program Promo Tebus Diskon di channel Dunia Games</t>
  </si>
  <si>
    <t>0419/MK.05/BE-05/IV/2022</t>
  </si>
  <si>
    <t>1277/MK.05/EN-01/IV/2022</t>
  </si>
  <si>
    <t>Request for Inspection (RFI) Implementasi Permohonan Implementasi Paket Sahur dan Paket Ngabuburit (RAFI 2022)(1072/MK.01/EN-01/IV/2022)</t>
  </si>
  <si>
    <t>0409/MK.05/BE-05/IV/2022</t>
  </si>
  <si>
    <t>Konfirmasi dari team development, Kuota Sahur dapat digunakan sampai
pukul 07:00, untuk memberikan toleransi kepada customer.
Akses aplikasi Disney, Youtube dan Instagram akan memotong kuota
OMG Nonton terlebih dahulu.</t>
  </si>
  <si>
    <t>1072/MK.01/EN-01/IV/2022</t>
  </si>
  <si>
    <t>0093/MK.05/BE-33/IV/2022</t>
  </si>
  <si>
    <t>Pemberitahuan RFS Lanjutan untuk Support Pembuatan Paket Extend Masa Aktif di Digipos</t>
  </si>
  <si>
    <t>0028/MK.05/ML-06/III/2022</t>
  </si>
  <si>
    <t>0076/MK.05/BE-24/IV/2022</t>
  </si>
  <si>
    <t>RFI Test untuk Implementasi Permohonan Perubahan Wording Testing PAYU Tiering &amp; Jaga Pulsa</t>
  </si>
  <si>
    <t>0421/MK.05/BE-05/IV/2022</t>
  </si>
  <si>
    <t>0720/MK.01/EN-01/IV/2022</t>
  </si>
  <si>
    <t>1456/MK.05/EN-01/IV/2022</t>
  </si>
  <si>
    <t>Request for Inspection (RFI) Implementasi Surprise Deal Nonton 11-13 April 2022</t>
  </si>
  <si>
    <t>0418/MK.05/BE-05/IV/2022</t>
  </si>
  <si>
    <t>0085/MK.05/EN-01/III/2022</t>
  </si>
  <si>
    <t>0029/MK.05/BE-42/IV/2022</t>
  </si>
  <si>
    <t>0395/MK.05/BE-05/IV/2022</t>
  </si>
  <si>
    <t>Shop – Filter Design Refinement: List paket belum muncul jika
menggunakan filter sisa pulsa. Target Fixing: Next Sprint 45; Level:
Medium; PIC: BSM Dev.
My Package Enhancement: Belum menampilkan details allowance dari
main package. Target Fixing: Sprint 45-46; Level: Medium; PIC: BSM Dev.
GoPay Binding: Menggunakan akun dummy gopay untuk melakukan
binding dan unbinding akun dan diperlukan inspection lebih lanjut
khususnya untuk error state handling.
Loan Pegasus: Diperlukan inspection lebih lanjut khususnya untuk new
flow deduct pulsa langsung ketika paket akan expired dan pulsa
mencukupi.
Support Upload File on Webview or iFrame Veronika: Disarankan
memberikan informasi maksimal ukuran file yang bisa di upload.
TNPS Design Enhancement: Diperlukan inspection lebih lanjut
khususnya untuk rating apps pada play store.</t>
  </si>
  <si>
    <t>0030/MK.05/BE-42/IV/2022</t>
  </si>
  <si>
    <t>0394/MK.05/BE-05/IV/2022</t>
  </si>
  <si>
    <t>GoPay Binding: Menggunakan dummy akun gopay untuk melakukan
binding dan unbinding akun dan diperlukan inspection lebih lanjut
khususnya untuk error state handling.
Shop – Filter Design Refinement: Diperlukan inspection lebih lanjut
khususnya untuk error state handling.
Loan Pegasus: Diperlukan inspection lebih lanjut khususnya untuk new
flow deduct pulsa langsung ketika paket akan expired dan pulsa
mencukupi
Support Upload File on Webview or iFrame Veronika: Disarankan
memberikan informasi maksimal ukuran file yang bisa di upload.
TNPS Design Enhancement: Diperlukan inspection lebih lanjut
khususnya untuk rating apps pada apps store.</t>
  </si>
  <si>
    <t>1392/MK.05/EN-01/IV/2022</t>
  </si>
  <si>
    <t>RFS Paket Internet Roaming 500MB untuk Program Silent Roamer</t>
  </si>
  <si>
    <t>0410/MK.05/BE-05/IV/2022</t>
  </si>
  <si>
    <t>Disarankan dilakukan penyesuaian informasi validity paket pada
halaman detail kuota My Telkomsel.</t>
  </si>
  <si>
    <t>0010/MK.03/PU_x0002_53/IV/2022</t>
  </si>
  <si>
    <t>0133/MK.05/BE-32/IV/2022</t>
  </si>
  <si>
    <t>RFS Program Promo Code RAFI POI Area-4 di Dunia Games</t>
  </si>
  <si>
    <t>0402/MK.05/BE-05/IV/2022</t>
  </si>
  <si>
    <t>Dilakukan proses manual callback untuk menampilkan halaman
pembayaran berhasil dan gagal.
Dibutuhkan penyesuaian notifikasi SMS pada item MLBB 256+40
Diamond (seharusnya 296 Diamond).
Akan dilakukan penyesuaian harga untuk items Call of Duty
Mobile 317 pada saat live (kenaikan PPN).</t>
  </si>
  <si>
    <t>0080/MK.01/ML-02/IV/2022</t>
  </si>
  <si>
    <t>1361/MK.05/EN-01/IV/2022</t>
  </si>
  <si>
    <t>Pemberitahuan Request for Inspection (RFI) Penambahan 1 TAC setelah deletion QCI7 pada PRB CMG Nokia</t>
  </si>
  <si>
    <t>0448/MK.05/BE-05/IV/2022</t>
  </si>
  <si>
    <t>1334/TC.01/EN-01/IV/2022</t>
  </si>
  <si>
    <t>0131/MK.05/BE-32/IV/2022</t>
  </si>
  <si>
    <t>RFI Flash Sale Ramadhan Dunia Games</t>
  </si>
  <si>
    <t>0415/MK.05/BE-05/IV/2022</t>
  </si>
  <si>
    <t>Pada log splunk sourcetype tselnbp:
Parameter price belum diupdate dengan PPN 11%
Keterangan price pada serviceDesc untuk games Roblox dengan serviceID
GAMGENRDG4VRBX10USDFS_IOD belum diupdate dengan PPN 11%</t>
  </si>
  <si>
    <t>0020/MK.05/BE-43/IV/2022</t>
  </si>
  <si>
    <t>Pemberitahuan RFS Template Fintech Purchaser</t>
  </si>
  <si>
    <t>0393/MK.05/BE-05/IV/2022</t>
  </si>
  <si>
    <t>Diperlukan penyesuaian wording SMS untuk broadcast campaign
reminder.</t>
  </si>
  <si>
    <t>0445/MK.01/EN-01/IV/2022</t>
  </si>
  <si>
    <t>0031/MK.05/BE-42/IV/2022</t>
  </si>
  <si>
    <t>Ready for Service (RFS) Web E-Commerce Voucher Fisik, Store Page dan Payment Method DANA</t>
  </si>
  <si>
    <t>0428/MK.05/BE-05/IV/2022</t>
  </si>
  <si>
    <t>Disarankan dilakukan penyesuaian icon Service Card pada saat live.
Scope FUT diluar payment dengan method DANA, yang akan
dilakukan proses testing secara terpisah.</t>
  </si>
  <si>
    <t>5318/MK.05/EN-01/II/2022
1469/MK.05/EN-01/IV/2022</t>
  </si>
  <si>
    <t>0094/MK.05/BE-33/IV/2022</t>
  </si>
  <si>
    <t>Pemberitahuan RFS untuk Support Implementasi Transfer Kuota DPI Games</t>
  </si>
  <si>
    <t>0095/MK.05/ML-06/XI/2021</t>
  </si>
  <si>
    <t>0097/MK.05/BE-33/IV/2022</t>
  </si>
  <si>
    <t>Pemberitahuan RFS Lanjutan untuk Support Pembuatan Paket Extend Masa Aktif 180 &amp; 360 days di Digipos, UMB,dan MyTelkomsel</t>
  </si>
  <si>
    <t>0048/MK.05/ML-01/IV/2022</t>
  </si>
  <si>
    <t>1611/MK.05/EN-01/IV/2022</t>
  </si>
  <si>
    <t>Pemberitahuan RFI Paket 4G Special Day Postpaid 13 dan 14 April 2022</t>
  </si>
  <si>
    <t>0413/MK.05/BE-05/IV/2022</t>
  </si>
  <si>
    <t>Pilihan paket Best Deal 4G yang muncul saat Gift ke prepaid hanya
paket 50GB, 80GB, dan 110GB</t>
  </si>
  <si>
    <t>1458/MK.05/EN-01/IV/2022</t>
  </si>
  <si>
    <t>(Sigos Automation)(FUT Simulator)</t>
  </si>
  <si>
    <t>1651/MK.05/EN-01/IV/2022</t>
  </si>
  <si>
    <t>Pemberitahuan RFS Paket Surprise Deal Weekly 15 dan 22 April 2022</t>
  </si>
  <si>
    <t>0396/MK.05/BE-05/IV/2022</t>
  </si>
  <si>
    <t>Disarankan dilakukan penyesuaian notifikasi saat pembelian gagal
karena mencapai maksimal counter.
Beberapa paket dilakukan pengetesan dengan FUT Simulator.</t>
  </si>
  <si>
    <t>1449/MK.05/EN-01/IV/2022</t>
  </si>
  <si>
    <t>1662/MK.05/EN-01/IV/2022</t>
  </si>
  <si>
    <t>Ready for Service (RFS) Implementasi Surprise Deal Unlimited Weekly - DigiPos (BO_1449/MK.05/EN-01/IV/2022)</t>
  </si>
  <si>
    <t>0391/MK.05/BE-05/IV/2022</t>
  </si>
  <si>
    <t>Untuk kebutuhan FUT dibuka untuk All ARPU dan akan
disesuaikan saat live.
Beberapa paket dilakukan pengetesan dengan FUT
Simulator</t>
  </si>
  <si>
    <t>1663/MK.05/EN-01/IV/2022</t>
  </si>
  <si>
    <t>Ready for Service (RFS) Implementasi Surprise Deal Unlimited Weekly (BO_1449/MK.05/EN-01/IV/2022)</t>
  </si>
  <si>
    <t>0392/MK.05/BE-05/IV/2022</t>
  </si>
  <si>
    <t>Akan dilakukan penyesuaian deskripsi paket dan T&amp;C saat live.
Untuk kebutuhan FUT dibuka untuk All ARPU dan akan disesuaikan
saat live.
Beberapa paket dilakukan pengetesan dengan FUT Simulator</t>
  </si>
  <si>
    <t>0096/MK.05/BE-33/IV/2022</t>
  </si>
  <si>
    <t>Pemberitahuan RFS untuk Layanan Content pada Program 1 POIN Free 7 days Periode Q2 2022</t>
  </si>
  <si>
    <t>0423/MK.05/BE-05/IV/2022</t>
  </si>
  <si>
    <t>Akan dilakukan penyesuaian notifikasi SMS paket berakhir dan reminder
saat live.
Diperlukan penyesuaian judul inbox dan paket untuk konten Mawar De
Jongh pada MyTelkomsel Apps.
Akan dilakukan inspection lebih lanjut khususnya tampilan kupon pada
detail loyalty MyTelkomsel Apps dan konten SMS kedua maupun ketiga.</t>
  </si>
  <si>
    <t>0068/MK.05/ML-63/IV/2022</t>
  </si>
  <si>
    <t>0078/MK.05/BE-24/IV/2022</t>
  </si>
  <si>
    <t>RFI Test untuk Penambahan Trafik Data di vSPGW NOKIA Banjarbaru deletion QCI7 - Prepaid</t>
  </si>
  <si>
    <t>0446/MK.05/BE-05/IV/2022</t>
  </si>
  <si>
    <t>Terdapat issue tidak bisa akses aplikasi video dan games untuk MSISDN
memiliki kombinasi profile kuota internet allnet + Flash_UL_throttle. On
progress follow up by Network team.</t>
  </si>
  <si>
    <t>4069/MK.05/EN-01/IV/2022</t>
  </si>
  <si>
    <t>Request for Inspection (RFI) Implementasi Area 1 Request Assessment and Action Plan March 2022- (Request Penambahan Kota Area 1 Zona 1)</t>
  </si>
  <si>
    <t>0513/MK.05/BE-05/V/2022</t>
  </si>
  <si>
    <t>7966/MK.05/EN-01/VI/2022</t>
  </si>
  <si>
    <t>Request for Inspection (RFI) Implementasi Area 1 Request Assessment and Action Plan March 2022 Tambahan (9350/MK.05/EN-01/III/2022)</t>
  </si>
  <si>
    <t>Success with Notes</t>
  </si>
  <si>
    <t>0632/MK.05/BE-05/VI/2022</t>
  </si>
  <si>
    <t>Belum ditemukan transaksi untuk BID 00045600 dan 00045601</t>
  </si>
  <si>
    <t>0095/MK.05/BE-33/IV/2022</t>
  </si>
  <si>
    <t>Pemberitahuan RFI untuk Support Konfigurasi Layanan VAS Content W2 April 2022</t>
  </si>
  <si>
    <t>0440/MK.05/BE-05/IV/2022</t>
  </si>
  <si>
    <t>Untuk Content CP Lingua (REG ALICEMAX) untuk layanan
belum live di aplikasi.</t>
  </si>
  <si>
    <t>1919/MK.01/EN-01/IV/2022</t>
  </si>
  <si>
    <t>.010/IC.01/MO-01/II/2021</t>
  </si>
  <si>
    <t>1857/MK.05/EN-01/IV/2022</t>
  </si>
  <si>
    <t>Ready for Service (RFS) Implementasi Penambahan Varian Combo Sakti dan Internet Sakti di Mitra Tokopedia dan Gojek</t>
  </si>
  <si>
    <t>0430/MK.05/BE-05/IV/2022</t>
  </si>
  <si>
    <t>6537/MK.01/EN-01/III/2022</t>
  </si>
  <si>
    <t>0080/MK.05/BE-24/IV/2022</t>
  </si>
  <si>
    <t>RFI Test untuk Perubahan Trigger Notifikasi Penggunaan PAYU Pertama</t>
  </si>
  <si>
    <t>0437/MK.05/BE-05/IV/2022</t>
  </si>
  <si>
    <t>7411/MK.01/EN_x0002_01/III/2022</t>
  </si>
  <si>
    <t>0079/MK.05/BE-24/IV/2022</t>
  </si>
  <si>
    <t>RFI Test untuk Implementasi Adjustment SMS Tariff KartuAS Ph2 and Loop - Maret 2022</t>
  </si>
  <si>
    <t>0412/MK.05/BE-05/IV/2022</t>
  </si>
  <si>
    <t>1795/MK.05/EN-01/IV/2022</t>
  </si>
  <si>
    <t>Pemberitahuan RFS Paket Main Package Reguler Granular via Campaign Channel (NBP)</t>
  </si>
  <si>
    <t>0478/MK.05/BE-05/IV/2022</t>
  </si>
  <si>
    <t>Akan dilakukan penyesuaian deskripsi, dan T&amp;C paket saat live.
Beberapa paket dilakukan pengetesan dengan FUT Simulator.
Diperlukan penyesuaian nama paket pada notifikasi SMS sukses
upgrade.</t>
  </si>
  <si>
    <t>1920/MK.01/EN-01/IV/2022</t>
  </si>
  <si>
    <t>0434/MK.05/BE-05/IV/2022</t>
  </si>
  <si>
    <t>Choose Package, number &amp; set CLS: Akan dilakukan penyesuaian
deskripsi, dan T&amp;C pada halaman detail paket saat live.
Capture ID &amp; selfie with ID (OCR capability): Diperlukan
penyesuaian wording pop up saat upload file tidak valid dan
verifikasi data diri ketika upload selfie dengan KTP.
Payment: Diperlukan penyesuaian wording pop up saat
menggunakan credit card yang tidak valid.
Notification Email: Diperlukan penyesuaian wording nama depan
dan belakang pada email summary registrasi kartu dan inspection
lebih lanjut khususnya registrasi form dan email pesanan sedang
diproses.</t>
  </si>
  <si>
    <t>0139/MK.05/BE-32/IV/2022</t>
  </si>
  <si>
    <t>RFS Konfigurasi Program Promo Code Diskon 10% di Dunia Games</t>
  </si>
  <si>
    <t>0449/MK.05/BE-05/IV/2022</t>
  </si>
  <si>
    <t>Akan dilakukan penyesuaian harga pada halaman sukses Dunia
Games dan notifikasi SMS untuk item MLBB, Free Fire dan Call of
Duty pada saat live.
Diperlukan penyesuaian PPN 11% khusus pada item Free Fire – 140
Diamonds.
Disarankan dilakukan penyesuaian tampilan harga pada notifikasi
sms pulsa tidak mencukupi.</t>
  </si>
  <si>
    <t>0088/MK.06/ML-02/IV/2022</t>
  </si>
  <si>
    <t>1858/MK.05/EN-01/IV/2022</t>
  </si>
  <si>
    <t>Request For Inspection (RFI) Implementasi New Slicing ATL Package MBJJ Retention 2022</t>
  </si>
  <si>
    <t>0452/MK.05/BE-05/IV/2022</t>
  </si>
  <si>
    <t>1139/MK.01/EN-01/IV/2022</t>
  </si>
  <si>
    <t>1933/MK.05/EN-01/IV/2022</t>
  </si>
  <si>
    <t>RFI Program Kejutan POIN April 2022</t>
  </si>
  <si>
    <t>0417/MK.05/BE-05/IV/2022</t>
  </si>
  <si>
    <t>1928/MK.05/EN-01/IV/2022</t>
  </si>
  <si>
    <t>Pemberitahuan RFI Implementasi Best Deal 4G pada 13-14 April 2022</t>
  </si>
  <si>
    <t>0454/MK.05/BE-05/IV/2022</t>
  </si>
  <si>
    <t>Paket Best Deal 50GB Rp.410.000 tidak tampil pada halaman web
MyTelkomsel
Terdapat keterbatasan jumlah karakter di UMB, sehingga info paket Best
Deal 4G terpotong.
Untuk nomor Non USIM, paket tampil di UMB 363 dan 888, namun gagal
saat dilakukan pembelian</t>
  </si>
  <si>
    <t>1994/MK.05/EN-01/IV/2022</t>
  </si>
  <si>
    <t>Ready for Service (RFS) Permohonan Penyesuaian Paket Akuisisi pada Modern Channel - 13 April 2022</t>
  </si>
  <si>
    <t>2113/MK.05/EN-01/IV/2022</t>
  </si>
  <si>
    <t>Ready for Service (RFS) Implementasi Permohonan Implementasi Skema Autorenewal Ntimes</t>
  </si>
  <si>
    <t>Autorenewal</t>
  </si>
  <si>
    <t>0052/MK.05/BE-31/IV/2022</t>
  </si>
  <si>
    <t>Ready for Service (RFS) MAXstream Enhancement 2022 - MAXstream Web (Drop2) recommendation features</t>
  </si>
  <si>
    <t>0427/MK.05/BE-05/IV/2022</t>
  </si>
  <si>
    <t>Akan dilakukan penyesuaian untuk fitur “You Might Like”
yang belum muncul pada 25 April.
Untuk memunculkan rekomendasi film, perlu menonton
beberapa film selama kurang lebih 15 menit.
Akan dilakukan inspection lebih lanjut khususnya untuk
fitur “You Might Like”.</t>
  </si>
  <si>
    <t>0053/MK.05/BE-31/IV/2022</t>
  </si>
  <si>
    <t>Ready for Service (RFS) MAXstream Enhancement 2022 - MAXstream (Drop2) App &amp; ATV</t>
  </si>
  <si>
    <t>0429/MK.05/BE-05/IV/2022</t>
  </si>
  <si>
    <t>Akan dilakukan penyesuaian fitur rekomendasi untuk ketegori “You
Might Like” pada 25 April ’22
Diperlukan inspection lebih lanjut khususnya fitur rekomendasi pada
saat live.</t>
  </si>
  <si>
    <t>0022/MK.05/BE-43/IV/2022</t>
  </si>
  <si>
    <t>RFS BTL Package NDU Voice Perso - Prio 3</t>
  </si>
  <si>
    <t>0433/MK.05/BE-05/IV/2022</t>
  </si>
  <si>
    <t>Akan dilakukan penyesuaian deskripsi, detail kuota dan T&amp;C paket
saat live.
Terdapat delay notifikasi SMS sukses pembelian sekitar 18 menit
pada BID 46338.
Menggunakan log broadcast offering SMS PES khusus BID 46331.</t>
  </si>
  <si>
    <t>2052/MK.05/EN-01/IV/2022</t>
  </si>
  <si>
    <t>RFI Program Undi Undi Hepi Q1 2022 Periode 12</t>
  </si>
  <si>
    <t>0408/MK.05/BE-05/IV/2022</t>
  </si>
  <si>
    <t>2054/MK.05/EN-01/IV/2022</t>
  </si>
  <si>
    <t>Request for Inspection (RFI) Implementasi Permohonan Implementasi Pembukaan Paket Voice (Seasonal) RAFI 2022 - reaktivasi BID 27474 dan 27475 serta membuka BID 21708 ( 100/MK-05/KC.01/IV/2022 )</t>
  </si>
  <si>
    <t>0459/MK.05/BE-05/IV/2022</t>
  </si>
  <si>
    <t>100/MK-05/KC.01/IV/2022</t>
  </si>
  <si>
    <t>0082/MK.05/BE-24/IV/2022</t>
  </si>
  <si>
    <t>RFI Implementasi Rasionalisasi Voice PAYU Java - RAFI 2022</t>
  </si>
  <si>
    <t>0519/MK.05/BE-05/V/2022</t>
  </si>
  <si>
    <t>086/MK-05/JB.01/IV/2022</t>
  </si>
  <si>
    <t>0055/MK.05/BE-31/IV/2022</t>
  </si>
  <si>
    <t>Ready for Service (RFS) Auto-Renewal / Berlangganan Paket Video Telkomsel UMB Postpaid New Skenario v2</t>
  </si>
  <si>
    <t>2413/MK.05/EN-01/IV/2022</t>
  </si>
  <si>
    <t>Request for Inspection (RFI) Implementasi Initiative Acquisition April 2022-InternetMAX Lite Revamp (ExJava)</t>
  </si>
  <si>
    <t>BA Duplikat Nodin</t>
  </si>
  <si>
    <t>1571/MK.05/EN-01/IV/2022</t>
  </si>
  <si>
    <t>2220/MK.05/EN-01/IV/2022</t>
  </si>
  <si>
    <t>RFS Paket Roaming Loan</t>
  </si>
  <si>
    <t>0464/MK.05/BE-05/IV/2022</t>
  </si>
  <si>
    <t>0033/MK.05/MO-03/VII/2021</t>
  </si>
  <si>
    <t>Loan</t>
  </si>
  <si>
    <t>2229/MK.05/EN-01/IV/2022</t>
  </si>
  <si>
    <t>Request For Inspection (RFI) Implementasi Modify Ketengan DPI Unlimited Product Specification di Ex-Java (BO_8946/MK.01/EN-01/III/2022)</t>
  </si>
  <si>
    <t>0473/MK.05/BE-05/IV/2022</t>
  </si>
  <si>
    <t>2252/MK.05/EN-01/IV/2022</t>
  </si>
  <si>
    <t>Request For Inspection (RFI) Implementasi Initiative Acquisition April 2022</t>
  </si>
  <si>
    <t>0457/MK.05/BE-05/IV/2022</t>
  </si>
  <si>
    <t>0101/MK.05/BE-33/IV/2022</t>
  </si>
  <si>
    <t>Pemberitahuan RFI untuk Support Channel Post Call USSD(PCU) untuk Update konfigurasi Layanan Periode W2 Apr 2022</t>
  </si>
  <si>
    <t>0425/MK.05/BE-05/IV/2022</t>
  </si>
  <si>
    <t>0076/MK.05/ML-63/IV/2022</t>
  </si>
  <si>
    <t>2230/MK.05/EN-01/IV/2022</t>
  </si>
  <si>
    <t>Ready for Service (RFS) Implementasi UMB Opt Out ANPS &amp; Direct UMB Check Price Plan Priority 3(3704/MK.05/EN-01/II/2022)</t>
  </si>
  <si>
    <t>0500/MK.05/BE-05/V/2022</t>
  </si>
  <si>
    <t>Disarankan untuk dilakukan penambahan wording sukses aktivasi program
ANPS khusus BID 43910 dan 43911.</t>
  </si>
  <si>
    <t>.3704/MK.05/EN-01/II/2022</t>
  </si>
  <si>
    <t>0054/MK.05/BE-31/IV/2022</t>
  </si>
  <si>
    <t>Ready for Service (RFS) Auto-Renewal / Berlangganan Paket Video Telkomsel UMB Prepaid v2</t>
  </si>
  <si>
    <t>0450/MK.05/BE-05/IV/2022</t>
  </si>
  <si>
    <t>Dilakukan set manual untuk menjalankan renewal maupun
deaktivasi.
Diperlukan penyesuaian reminder sebelum renewal berjalan.
Disarankan dilakukan penyesuaian notifikasi SMS ketika
renewal gagal karena pulsa tidak cukup.
Diperlukan inspection lebih lanjut khususnya untuk unsubs
dengan kondisi multiple active offer.</t>
  </si>
  <si>
    <t>0023/MK.05/BE-43/IV/2022</t>
  </si>
  <si>
    <t>RFS BTL Package Price and Allowance Adjustment - Batch 2</t>
  </si>
  <si>
    <t>0438/MK.05/BE-05/IV/2022</t>
  </si>
  <si>
    <t>Akan dilakukan penyesuaian deskripsi paket dan T&amp;C saat live.
Akan dilakukan penyesuaian wording notifikasi sukses pembelian
sebelum live untuk BID 29441.</t>
  </si>
  <si>
    <t>0033/MK.05/BE-42/IV/2022</t>
  </si>
  <si>
    <t>Pemberitahuan Ready for Inspection (RFI) Fitur MyTelkomsel Web Sprint 35</t>
  </si>
  <si>
    <t>0436/MK.05/BE-05/IV/2022</t>
  </si>
  <si>
    <t>Button “Pilih Pembayaran” pada test case “User buys package on ALP”
tidak dapat di klik. Akan di lakukan fixing pada sprint berikutnya</t>
  </si>
  <si>
    <t>2154/IS.04/EN-01/IV/2022</t>
  </si>
  <si>
    <t>2228/MK.05/EN-01/IV/2022</t>
  </si>
  <si>
    <t>Request for Inspection (RFI) Implementasi Surprise Deal Unlimited Weekly 15 April 2022 (BO_1449/MK.05/EN-01/IV/2022)</t>
  </si>
  <si>
    <t>0468/MK.05/BE-05/IV/2022</t>
  </si>
  <si>
    <t>2414/MK.05/EN-01/IV/2022</t>
  </si>
  <si>
    <t>0489/MK.05/BE-05/V/2022</t>
  </si>
  <si>
    <t>2549/MK.05/EN-01/IV/2022</t>
  </si>
  <si>
    <t>RFS Paket Internet Roaming 500MB untuk Program Silent Roamer Postpaid</t>
  </si>
  <si>
    <t>0105/MK.05/BE-33/IV/2022</t>
  </si>
  <si>
    <t>Pemberitahuan RFI untuk Support Konfigurasi Layanan Music &amp; Entertainment W3 April 2022</t>
  </si>
  <si>
    <t>0020/MK.05/ML-64/IV/2022</t>
  </si>
  <si>
    <t>2517/MK.05/EN-01/IV/2022</t>
  </si>
  <si>
    <t>Request for Inspection (RFI) Permohonan Implementasi New Archetype Adjustment Q1 2022 - Promo Sakti</t>
  </si>
  <si>
    <t>0518/MK.05/BE-05/V/2022</t>
  </si>
  <si>
    <t>2516/MK.05/EN-01/IV/2022</t>
  </si>
  <si>
    <t>Request For Inspection (RFI)Permohonan Development dan Support Communication Program RAFI Initiatives – HVC Deal</t>
  </si>
  <si>
    <t>0474/MK.05/BE-05/IV/2022</t>
  </si>
  <si>
    <t>2250/MK.05/EN-01/IV/2022</t>
  </si>
  <si>
    <t>0104/MK.05/BE-33/IV/2022</t>
  </si>
  <si>
    <t>Pemberitahuan RFI untuk Support Konfigurasi Layanan VAS Content W3 April 2022</t>
  </si>
  <si>
    <t>0444/MK.05/BE-05/IV/2022</t>
  </si>
  <si>
    <t>2640/MK.05/EN-01/IV/2022</t>
  </si>
  <si>
    <t>RFI Perubahan Tarif Dasar Layanan Data PAYU Roaming Prepaid</t>
  </si>
  <si>
    <t>0460/MK.05/BE-05/IV/2022</t>
  </si>
  <si>
    <t>Notes Capped data harian setelah usage sebesar Rp.200.200.</t>
  </si>
  <si>
    <t>0016/MK.05/MO-03/III/2022</t>
  </si>
  <si>
    <t>2615/MK.05/EN-01/IV/2022</t>
  </si>
  <si>
    <t>Request for Inspection (RFI) Implementasi MKIOS Rezoning di Kota Tual (BO_107/MK-05/KC.01/IV/2022)</t>
  </si>
  <si>
    <t>107/MK-05/KC.01/IV/2022</t>
  </si>
  <si>
    <t>MKIOS</t>
  </si>
  <si>
    <t>2620/MK.05/EN-01/IV/2022</t>
  </si>
  <si>
    <t>Pemberitahuan RFI Paket untuk support HA Rehearsal Database PRO</t>
  </si>
  <si>
    <t>0027/GA.01/IO-01/IV/2022</t>
  </si>
  <si>
    <t>2586/MK.05/EN-01/IV/2022</t>
  </si>
  <si>
    <t>Request For Inspection (RFI) Implementation of Price Adjustment Physical Voucher April 2022 (BO_2202/MK.05/EN-01/IV/2022)</t>
  </si>
  <si>
    <t>0458/MK.05/BE-05/IV/2022</t>
  </si>
  <si>
    <t>2202/MK.05/EN-01/IV/2022</t>
  </si>
  <si>
    <t>0140/MK.05/BE-32/IV/2022</t>
  </si>
  <si>
    <t>RFI Update Value Charge LOOP Vascode ott_digi_125k</t>
  </si>
  <si>
    <t>0467/MK.05/BE-05/IV/2022</t>
  </si>
  <si>
    <t>0091/MK.05/ML-02/IV/2022</t>
  </si>
  <si>
    <t>0103/MK.05/BE-33/IV/2022</t>
  </si>
  <si>
    <t>Pemberitahuan RFI Implementasi Loan Collect Call Pegasus</t>
  </si>
  <si>
    <t>0465/MK.05/BE-05/IV/2022</t>
  </si>
  <si>
    <t>0064/MK.05/BE-03/III/2021
013/MK.05/ML-01/II/2021
1700/MK.05/EN-01/XI/2020</t>
  </si>
  <si>
    <t>2667/MK.05/EN-01/IV/2022</t>
  </si>
  <si>
    <t>Request for Inspection (RFI) Implementasi Keyword Special Paket Internet Rafi 2022</t>
  </si>
  <si>
    <t>0475/MK.05/BE-05/IV/2022</t>
  </si>
  <si>
    <t>014/MK.05/KC-02/IV/2022</t>
  </si>
  <si>
    <t>2687/MK.05/EN-01/IV/2022</t>
  </si>
  <si>
    <t>Pemberitahuan RFI Penambahan TAC di vSPGW (pilot)</t>
  </si>
  <si>
    <t>0447/MK.05/BE-05/IV/2022</t>
  </si>
  <si>
    <t>Terdapat Kebocoran penggunaan kuota Internet reguler &gt;30%
saat consume Maxstream dengan Kuota DPI
Untuk activity pilot onload traffic di Jayapura belum dilaksanakan
terkait issue UPCC profile prepaid (allnet + throttle).</t>
  </si>
  <si>
    <t>2653/TC.01/EN-01/IV/2022</t>
  </si>
  <si>
    <t>9572/SV.05/EN-01/VI/2022</t>
  </si>
  <si>
    <t>Request For Inspection (RFI) Implementasi Pembukaan Ketengan Youtube sebagai Gimmick Recharge Stimulation Program di Modern Channel (BO_ 2203/MK.01/EN-01/IV/2022)</t>
  </si>
  <si>
    <t>BA Not Ready for Test</t>
  </si>
  <si>
    <t>Terdapat revisi tanggal nodin. Akan 
dibuatkan nota dinas revisi_x000D_</t>
  </si>
  <si>
    <t>2203/MK.01/EN-01/IV/2022</t>
  </si>
  <si>
    <t>2919/MK.05/EN-01/IV/2022</t>
  </si>
  <si>
    <t>Pemberitahuan RFI Paket Surprise Deal 22-24 April 2022</t>
  </si>
  <si>
    <t>0456/MK.05/BE-05/IV/2022</t>
  </si>
  <si>
    <t>2903/MK.05/EN-01/IV/2022</t>
  </si>
  <si>
    <t>0142/MK.05/BE-32/IV/2022</t>
  </si>
  <si>
    <t>RFI Dunia Games Flash Sale Diskon 50% 21-22 April 2022</t>
  </si>
  <si>
    <t>0453/MK.05/BE-05/IV/2022</t>
  </si>
  <si>
    <t>0092/MK.01/ML-02/IV/2022</t>
  </si>
  <si>
    <t>0036/MK.05/BE-42/IV/2022</t>
  </si>
  <si>
    <t>Ready for Service (RFS) Web E-Commerce MVP Voucher Games</t>
  </si>
  <si>
    <t>0435/MK.05/BE-05/IV/2022</t>
  </si>
  <si>
    <t>Dilakukan sample pembelian untuk item voucher game mobile
legend dan free fire.</t>
  </si>
  <si>
    <t>2855/MK.05/EN-01/IV/2022</t>
  </si>
  <si>
    <t>0057/MK.05/BE-31/IV/2022</t>
  </si>
  <si>
    <t>Ready for Service (RFS) Paket Video Netflix Digipos</t>
  </si>
  <si>
    <t>0455/MK.05/BE-05/IV/2022</t>
  </si>
  <si>
    <t>• Terdapat delay notifikasi SMS sukses pembelian kurang
lebih 10 menit.
• Diperlukan inspection lebih lanjut khususnya notifikasi SMS
activate sender TLNET dan proses renewal monthly saat live.</t>
  </si>
  <si>
    <t>0019/MK.05/ML-04/IV/2022</t>
  </si>
  <si>
    <t>0058/MK.05/BE-31/IV/2022</t>
  </si>
  <si>
    <t>Ready for Service (RFS) Produk TVOD Sakura Prepaid RAFI 2022 Postpaid</t>
  </si>
  <si>
    <t>0431/MK.05/BE-05/IV/2022</t>
  </si>
  <si>
    <t>Tagihan belum termasuk PPN 11%</t>
  </si>
  <si>
    <t>0020/MK.05/ML-04/IV/2022</t>
  </si>
  <si>
    <t>0059/MK.05/BE-31/IV/2022</t>
  </si>
  <si>
    <t>Ready for Service (RFS) Produk TVOD Sakura Prepaid RAFI 2022 Prepaid</t>
  </si>
  <si>
    <t>0432/MK.05/BE-05/IV/2022</t>
  </si>
  <si>
    <t>Masih terconsume kuota internet kurang lebih 5 % ketika consume
kuota maxstream.</t>
  </si>
  <si>
    <t>0035/MK.05/BE-42/IV/2022</t>
  </si>
  <si>
    <t>Pemberitahuan Ready for Service Daily Check In Periode 33 - Postpaid</t>
  </si>
  <si>
    <t>0462/MK.05/BE-05/IV/2022</t>
  </si>
  <si>
    <t>Dilakukan proses simulasi counter untuk mendapatkan reward.
Akan dilakukan penyesuaian link claim voucher pada notifikasi
SMS, tampilan snack bar notifikasi Daily Check in, dan informasi
program tanggal DCI saat live.</t>
  </si>
  <si>
    <t>2606/MK.03/EN-01/IV/2022</t>
  </si>
  <si>
    <t>0034/MK.05/BE-42/IV/2022</t>
  </si>
  <si>
    <t>Pemberitahuan Ready for Service Daily Check In Periode 33 - Prepaid</t>
  </si>
  <si>
    <t>0463/MK.05/BE-05/IV/2022</t>
  </si>
  <si>
    <t>Dilakukan proses simulasi counter untuk mendapatkan
reward.
Akan dilakukan penyesuaian link claim voucher pada
notifikasi SMS, tampilan snack bar Notifikasi Daily Check
in, dan informasi program tanggal DCI saat live.</t>
  </si>
  <si>
    <t>0037/MK.05/BE-42/IV/2022</t>
  </si>
  <si>
    <t>Pemberitahuan Ready for Service Daily Check In Recharge Get Stamp</t>
  </si>
  <si>
    <t>0499/MK.05/BE-05/V/2022</t>
  </si>
  <si>
    <t>Diperlukan inspection lebih lanjut khususnya untuk payment method yang lain
dan status reward setelah stamp bertambah.</t>
  </si>
  <si>
    <t>0143/MK.05/BE-32/IV/2022</t>
  </si>
  <si>
    <t>RFS Lanjutan Dunia Games Sprint-14 (Smart DPI)</t>
  </si>
  <si>
    <t>0479/MK.05/BE-05/IV/2022</t>
  </si>
  <si>
    <t>Masih terconsume kuota internet kurang lebih 10% ketika consume
kuota GamesMax.
Akan dilakukan penyesuaian masking naming kuota pada notifikasi
SMS dan detail paket pada MyTelkomsel saat live.
Dilakukan process simulate untuk menampilkan user eligibility
handler.
Diperlukan inspection lebih lanjut khususnya ketika consume games
dengan internet regular maupun DPI GamesMax dan user eligibility
handler.</t>
  </si>
  <si>
    <t>0086/MK.05/BE-24/IV/2022</t>
  </si>
  <si>
    <t>RFI Test untuk Penambahan Trafik Data di vSPGW Banjarbaru serta pilot onload traffic vSPGW Ambon dan Jayapura</t>
  </si>
  <si>
    <t>0445/MK.05/BE-05/IV/2022</t>
  </si>
  <si>
    <t>Terdapat issue tidak bisa play video di aplikasi video dan games dengan
kuota reguler (Banjarbaru dan Ambon) untuk MSISDN yang memiliki
kombinasi profile kuota internet allnet + Flash_UL_throttle. On progress
follow up by Network team.
Untuk activity di Jayapura belum dilaksanakan</t>
  </si>
  <si>
    <t>2848/MK.05/EN-01/IV/2022</t>
  </si>
  <si>
    <t>RFI Program Undi Undi Hepi Q1 2022 Periode 13</t>
  </si>
  <si>
    <t>0441/MK.05/BE-05/IV/2022</t>
  </si>
  <si>
    <t>3052/MK.05/EN-01/IV/2022</t>
  </si>
  <si>
    <t>Ready for Service (RFS) Permohonan Penyesuaian Offer Hot Promo Terhadap WL MSISDN Dynamic Acquisition - New Hot Promo WL</t>
  </si>
  <si>
    <t>0504/MK.05/BE-05/V/2022</t>
  </si>
  <si>
    <t>Akan dilakukan penyesuaian deskripsi, dan T&amp;C paket pada saat
live.
Diperlukan penyesuaian harga dan wording keterangan paket
counter saat live.
Disarankan untuk menambahkan informasi nama paket pada
notifikasi SMS sukses pembelian untuk paket 7 hari.</t>
  </si>
  <si>
    <t>1479/MK.05/EN-01/IV/2022</t>
  </si>
  <si>
    <t>3032/MK.05/EN-01/IV/2022</t>
  </si>
  <si>
    <t>Request for Inspection (RFI) Implementasi Penambahan Kota New Sales Package (BO_2788/MK.01/EN-01/IV/2022)</t>
  </si>
  <si>
    <t>0471/MK.05/BE-05/IV/2022</t>
  </si>
  <si>
    <t>2788/MK.01/EN-01/IV/2022</t>
  </si>
  <si>
    <t>0038/MK.05/BE-42/IV/2022</t>
  </si>
  <si>
    <t>0481/MK.05/BE-05/IV/2022</t>
  </si>
  <si>
    <t>Akan dilakukan penyesuaian tampilan paket ilmupedia saat live.
Dilakukan proses simulate untuk menampilkan status mulai kuis
ready, pergantian hari mengikuti kuis, menampilkan penentuan juara,
sampai expired time.
Dilakukan proses percepatan total skor pada tahap 2.
Diperlukan inspection lebih lanjut khususnya untuk pembelian paket
ilmupedia dan scenario memulai kuis ketika anggota tim belum
lengkap.</t>
  </si>
  <si>
    <t xml:space="preserve"> 031/MK-05/KC.01/II/2022</t>
  </si>
  <si>
    <t>3102/MK.05/EN-01/IV/2022</t>
  </si>
  <si>
    <t>Pemberitahuan RFS Paket Roaming Booster 5G</t>
  </si>
  <si>
    <t>0515/MK.05/BE-05/V/2022</t>
  </si>
  <si>
    <t>Akan dilakukan penyesuaian nama, deskripsi, dan T&amp;C paket pada
saat live.
Akan dilakukan penyesuaian masking kuota pada notifikasi SMS,
detail paket, dan status pembayaran pada MyTelkomsel saat live.
Disarankan dilakukan penyesuaian nama paket pada notifikasi SMS
sukses pembelian untuk BID 46776.
Beberapa paket dilakukan pengetesan dengan FUT simulator dan
diperlukan inspection lebih lanjut pada saat live.</t>
  </si>
  <si>
    <t>0037/MK.05/MO-03/X/2021</t>
  </si>
  <si>
    <t>0039/MK.05/BE-42/IV/2022</t>
  </si>
  <si>
    <t>Pemberitahuan Ready for Service (RFS) Fitur Aplikasi MyTelkomsel App Sprint 45 dan 46 (Android)</t>
  </si>
  <si>
    <t>0525/MK.05/BE-05/V/2022</t>
  </si>
  <si>
    <t>Flash Countdown (Flash Deal Package): Counting down
timer untuk level per category product belum muncul.
Target Fixing: Next Sprint 6.12; Level: Medium; PIC: BSM
Dev.
Add Admin Fee on Journey Mandiri:
Admin fee hanya muncul pada detail pembelian dan
belum muncul langsung dibawah opsi debit mandiri,
Target Fixing: Next Sprint; Level: Medium; PIC: BSM
Dev.
Akan dilakukan inspection khususnya untuk paybill
testcase saat live.
Jelajah Nusantara on Explore Page: Terdapat perbedaan
tampilan Card Jelajah Nusantara pada explore page dan
explore game page. Target Fixing: Next Sprint; Level: Low;
PIC: BSM Dev.
Enhancement to Display Special Offer (Penawaran
Spesial) Section on Explore pages: Akan dilakukan
inspection lebih lanjut khususnya untuk menampilkan
menu see all saat product ready.</t>
  </si>
  <si>
    <t>0041/MK.05/BE-42/IV/2022</t>
  </si>
  <si>
    <t>Pemberitahuan Ready for Service (RFS) Fitur Aplikasi MyTelkomsel App Sprint 45 dan 46 (iOS)</t>
  </si>
  <si>
    <t>0527/MK.05/BE-05/V/2022</t>
  </si>
  <si>
    <t>Product Specification Info Refresh: Poin, Shop, dan Explore menu belum
bisa response setelah switch account number (msisdn). Target Fixing: Next
Sprint 6.12; Level: Medium; PIC: BSM Dev.
Add Admin Fee on Journey Mandiri:
Admin fee hanya muncul pada detail pembelian dan belum muncul
langsung dibawah opsi debit mandiri, Target Fixing: Next Sprint; Level:
Medium; PIC: BSM Dev.
Diperlukan manual refresh untuk update status unbinding account debit.
Target Fixing: Next Sprint 6.12; Level: Low; PIC: BSM Dev.
Akan dilakukan inspection khususnya untuk paybill testcase saat live.
Jelajah Nusantara on Explore Page: Terdapat perbedaan tampilan
Keaslian E-Nodin ini dapat diperiksa
dengan memindai (scan) gambar QR
Code di sebelah kiri
Page Number 2 of 3
Card Jelajah Nusantara pada explore page dan explore game page. Target Fixing: Next Sprint;
Level: Low; PIC: BSM Dev.
Enhancement to Display Special Offer (Penawaran Spesial) Section on Explore pages: Akan
dilakukan inspection lebih lanjut khususnya untuk menampilkan menu see all saat product ready.</t>
  </si>
  <si>
    <t>2980/MK.05/EN-01/IV/2022</t>
  </si>
  <si>
    <t>Request for Inspection (RFI) Implementasi Surprise Deal Unlimited Weekly 22-24 April 2022 (BO_2903/MK.05/EN-01/IV/2022)</t>
  </si>
  <si>
    <t>0470/MK.05/BE-05/IV/2022</t>
  </si>
  <si>
    <t>0145/MK.05/BE-32/IV/2022</t>
  </si>
  <si>
    <t>RFI Konfigurasi Layanan Zepeto, Love Nikki dan Voucher Steam channel Codashop</t>
  </si>
  <si>
    <t>0505/MK.05/BE-05/V/2022</t>
  </si>
  <si>
    <t>0041/MK.05/ML-02/II/2022</t>
  </si>
  <si>
    <t>0040/MK.05/BE-42/IV/2022</t>
  </si>
  <si>
    <t>Pemberitahuan Ready for Service (RFS) MyTelkomsel Mobile - Telkomsel Paylater (MVP)</t>
  </si>
  <si>
    <t>0523/MK.05/BE-05/V/2022</t>
  </si>
  <si>
    <t>Scope FUT diluar fitur “Recommended For You Section” dan “Promo
Card” disabled</t>
  </si>
  <si>
    <t>0108/MK.05/BE-33/IV/2022</t>
  </si>
  <si>
    <t>Pemberitahuan Re-RFS Zoom Subscription - Prepaid UMB</t>
  </si>
  <si>
    <t>0451/MK.05/BE-05/IV/2022</t>
  </si>
  <si>
    <t>Dilakukan setting manual untuk menjalankan renewal maupun
deaktivasi.
Disarankan dilakukan penyesuaian notifikasi SMS ketika renewal
gagal karena pulsa tidak cukup dan notifikasi expired renewal yang di
trigger oleh unsubs.
Diperlukan inspection lebih lanjut khususnya proses renewal monthly
saat live.</t>
  </si>
  <si>
    <t>0024/MK.05/BE-43/IV/2022</t>
  </si>
  <si>
    <t>RFS 4G BTL untuk 4G Squad (2173/MK.05/EN-01/IV/2022)</t>
  </si>
  <si>
    <t>0461/MK.05/BE-05/IV/2022</t>
  </si>
  <si>
    <t>Akan dilakukan penyesuaian deskripsi dan T&amp;C paket saat live.
Terdapat delay notifikasi sukses kurang lebih 10 menit pada BID
46963.</t>
  </si>
  <si>
    <t xml:space="preserve">2173/MK.05/EN-01/IV/2022 </t>
  </si>
  <si>
    <t>0090/MK.05/BE-24/IV/2022</t>
  </si>
  <si>
    <t>RFI Penyesuaian Harga untuk Tarif Voice PAYU di 30 Kota Region PUMA pada periode 25 April - 9 Mei RAFI 2022</t>
  </si>
  <si>
    <t>0645/MK.05/BE-05/VI/2022</t>
  </si>
  <si>
    <t>3363/MK.05/EN-01/IV/2022</t>
  </si>
  <si>
    <t>Request for Inspection (RFI) Revisi Implementasi MKIOS Rezoning di Kota Tual (BO_3095/MK.01/EN-01/IV/2022)</t>
  </si>
  <si>
    <t>0485/MK.05/BE-05/IV/2022</t>
  </si>
  <si>
    <t>3095/MK.01/EN-01/IV/2022</t>
  </si>
  <si>
    <t>3344/MK.05/EN-01/IV/2022</t>
  </si>
  <si>
    <t>Pemberitahuan RFS Paket THR 100GB untuk Pelanggan Pindah Paket ke Halo Unlimited</t>
  </si>
  <si>
    <t>0476/MK.05/BE-05/IV/2022</t>
  </si>
  <si>
    <t>Disarankan dilakukan penyesuaian notifikasi SMS saat pembelian
gagal karena belum ter-whitelist, melebihi batas limit CLS, dan tidak
memiliki main package unlimited.</t>
  </si>
  <si>
    <t>3118/MK.05/EN-01/IV/2022</t>
  </si>
  <si>
    <t>3365/MK.05/EN-01/IV/2022</t>
  </si>
  <si>
    <t>Request for Inspection (RFI) Implementasi Permohonan Pembukaan Paket Voice (Seasonal) RAFI 2022 - Price Up RAFI 2022 Total 18 Selected Cities (BO_100/MK-05/KC.01/IV/2022)</t>
  </si>
  <si>
    <t>0532/MK.05/BE-05/V/2022</t>
  </si>
  <si>
    <t>1. Terdapat perbedaan harga BID 00021393 di Buru dan Kepulauan Aru,
serta BID 00021665 di Maluku Tenggara. Fixing by development team.
2. Belum ditemukan transaksi pembelian untuk BID 00021662 &amp; 00026882.</t>
  </si>
  <si>
    <t>3377/IS.05/EN-01/IV/2022</t>
  </si>
  <si>
    <t>RFI Program VAS Content Q2 2022</t>
  </si>
  <si>
    <t>0488/MK.05/BE-05/V/2022</t>
  </si>
  <si>
    <t>1440/MK.06/EN_x0002_01/IV/2022</t>
  </si>
  <si>
    <t>0146/MK.05/BE-32/IV/2022</t>
  </si>
  <si>
    <t>RFI Program Promo Code Diskon 10% (Giveaway)</t>
  </si>
  <si>
    <t>0482/MK.05/BE-05/IV/2022</t>
  </si>
  <si>
    <t>0042/MK.05/BE-42/IV/2022</t>
  </si>
  <si>
    <t>Ready for Service (RFS) Web E-Commerce Payment Method DANA</t>
  </si>
  <si>
    <t>0477/MK.05/BE-05/IV/2022</t>
  </si>
  <si>
    <t>5610/MK.05/EN-01/V/2022</t>
  </si>
  <si>
    <t>Request for Inspection (RFI) Implementasi Core Zone Simplification in Bali Island (BO_3222/MK.05/EN-01/IV/2022)</t>
  </si>
  <si>
    <t>0564/MK.05/BE-05/VI/2022</t>
  </si>
  <si>
    <t>222/MK.05/EN-01/IV/2022</t>
  </si>
  <si>
    <t>3581/MK.05/EN-01/IV/2022</t>
  </si>
  <si>
    <t>RFI Program Undi Undi Hepi Q1 2022 Periode 14</t>
  </si>
  <si>
    <t>0484/MK.05/BE-05/IV/2022</t>
  </si>
  <si>
    <t>3706/MK.05/EN-01/IV/2022</t>
  </si>
  <si>
    <t>Ready for Service (RFS) Implementasi Core Retention di DigiPos (BO_2207/MK.05/EN-01/IV/2022)</t>
  </si>
  <si>
    <t>2207/MK.05/EN-01/IV/2022</t>
  </si>
  <si>
    <t>0151/MK.05/BE-32/IV/2022</t>
  </si>
  <si>
    <t>RFI Konfigurasi Program Promo Code MBJJ di Dunia Games</t>
  </si>
  <si>
    <t>0491/MK.05/BE-05/V/2022</t>
  </si>
  <si>
    <t>0099/MK.01/ML-02/IV/2022</t>
  </si>
  <si>
    <t>0152/MK.05/BE-32/IV/2022</t>
  </si>
  <si>
    <t>RFI Dunia Games Flash Sale Diskon 50% 28-29 April 2022</t>
  </si>
  <si>
    <t>0472/MK.05/BE-05/IV/2022</t>
  </si>
  <si>
    <t>0098/MK.01/ML-02/IV/2022</t>
  </si>
  <si>
    <t>3871/MK.05/EN-01/IV/2022</t>
  </si>
  <si>
    <t>Request for Inspection (RFI) Implementasi Pembuatan BID Baru Penyesuaian WL Voucher Fisik Zona 2 dengan Total Kuota Nasional (BO_3285/MK.01/EN-01/IV/2022)</t>
  </si>
  <si>
    <t>0529/MK.05/BE-05/V/2022</t>
  </si>
  <si>
    <t>3285/MK.01/EN-01/IV/2022</t>
  </si>
  <si>
    <t>0025/MK.05/BE-43/IV/2022</t>
  </si>
  <si>
    <t>RFS BTL Package Price and Allowance Adjustment - Batch 3</t>
  </si>
  <si>
    <t>0480/MK.05/BE-05/IV/2022</t>
  </si>
  <si>
    <t>Akan dilakukan penyesuaian pada deskripsi dan detail paket saat live.
Akan dilakukan penyesuaian notifikasi sukses pembelian karena
terdapat double wording pada nama paket.</t>
  </si>
  <si>
    <t>0110/MK.05/BE-33/IV/2022</t>
  </si>
  <si>
    <t>Pemberitahuan Re-RFS untuk Support Pembuatan Paket Extend Masa Aktif di Digipos</t>
  </si>
  <si>
    <t>0111/MK.05/BE-33/IV/2022</t>
  </si>
  <si>
    <t>Pemberitahuan Re-RFS untuk Support Implementasi Transfer Kuota DPI Games</t>
  </si>
  <si>
    <t>Error GetBalance &amp; Transfer Kouta
                                                                                                                                                                                                                                                                masih gagal
-Notifikasi masih butuh penyesuaian</t>
  </si>
  <si>
    <t>0112/LO.05/BE-33/IV/2022</t>
  </si>
  <si>
    <t>Pemberitahuan Re-RFS untuk Support Pembuatan Paket Extend Masa Aktif 180 &amp; 360 days di Digipos, UMB,dan MyTelkomsel</t>
  </si>
  <si>
    <t>0497/MK.05/BE-05/V/2022</t>
  </si>
  <si>
    <t>Akan dilakukan penyesuaian deskripsi dan tampilan paket saat live.
Terdapat delay notifikasi sukses kurang lebih 10 menit (channel
UMB)</t>
  </si>
  <si>
    <t>3959/MK.05/EN-01/IV/2022</t>
  </si>
  <si>
    <t>Request for Inspection (RFI) Implementasi Penyesuaian Spesifikasi Test New Monthly Core Adjustment Ex-Java (BO_3021/MK.05/EN-01/IV/2022)</t>
  </si>
  <si>
    <t>0490/MK.05/BE-05/V/2022</t>
  </si>
  <si>
    <t>Diperlukan update penamaan paket di aplikasi MyTelkomsel yang masih
belum sesuai.</t>
  </si>
  <si>
    <t>3021/MK.05/EN-01/IV/2022</t>
  </si>
  <si>
    <t>4113/MK.05/EN-01/IV/2022</t>
  </si>
  <si>
    <t>Pemberitahuan RFS Implementasi Bonus 10GB Data 4G DPI untuk Paket BundlingMAX untuk RAFI dan Telkomsel Anniversary 2022</t>
  </si>
  <si>
    <t>3875/MK.05/EN-01/IV/2022</t>
  </si>
  <si>
    <t>0026/MK.05/BE-43/IV/2022</t>
  </si>
  <si>
    <t>RFI Paket BTL extend end date and transaction price alignment to tax</t>
  </si>
  <si>
    <t>0498/MK.05/BE-05/V/2022</t>
  </si>
  <si>
    <t>3818/MK.06/EN-01/IV/2022</t>
  </si>
  <si>
    <t>0153/MK.05/BE-32/IV/2022</t>
  </si>
  <si>
    <t>RFI Dunia Games Sprint-14 (Smart DPI)</t>
  </si>
  <si>
    <t>0594/MK.05/BE-05/VI/2022_x000D_</t>
  </si>
  <si>
    <t>Inspeksi untuk Regional Jawa Tengah belum berhasil dilakukan karena
terdapat network issue yang mengakibatkan msisdn tidak terbaca dan fitur
booster tidak active
Games Shellfire tidak dapat diakses dengan wording “Version Server Failed”._x000D_</t>
  </si>
  <si>
    <t>4224/MK.05/EN-01/V/2022</t>
  </si>
  <si>
    <t>Ready for Service (RFS) Implementasi Area 1 Request Assessment and Action Plan March 2022- New InternetMAX WL</t>
  </si>
  <si>
    <t>0496/MK.05/BE-05/V/2022</t>
  </si>
  <si>
    <t>Akan dilakukan peneyesuaian deskripsi paket dan T&amp;C saat live.
Akan dilakukan masking kuota profile lokal internet dan lokal
youtube pada W3 Mei.
Beberapa paket dilakukan pengetesan dengan FUT simulator.</t>
  </si>
  <si>
    <t>4215/MK.05/EN-01/V/2022</t>
  </si>
  <si>
    <t>RFI Program Undi Undi Hepi Q1 2022 Periode 15</t>
  </si>
  <si>
    <t>0492/MK.05/BE-05/V/2022</t>
  </si>
  <si>
    <t>2444/MK.03/EN-01/IV/2022
3903/MK.06/EN-01/IV/2022</t>
  </si>
  <si>
    <t>4251/MK.01/EN-01/V/2022</t>
  </si>
  <si>
    <t>Pemberitahuan RFS Referral Agent Management System – Release 4</t>
  </si>
  <si>
    <t>0516/MK.05/BE-05/V/2022</t>
  </si>
  <si>
    <t>Menggunakan Poin agent dummy untuk penukaran saldo LinkAja.</t>
  </si>
  <si>
    <t>4304/MK.05/EN-01/V/2022</t>
  </si>
  <si>
    <t>Request for Inspection (RFI) Implementasi Surprise Deal Unlimited 7-8 Mei 2022 (BO_0765/MK.05/EN-01/IV/2022)</t>
  </si>
  <si>
    <t>0510/MK.05/BE-05/V/2022</t>
  </si>
  <si>
    <t>4289/MK.05/EN-01/V/2022</t>
  </si>
  <si>
    <t>Ready for Service (RFS) Permohonan Implementasi BID Preparation for ARP AP Project</t>
  </si>
  <si>
    <t xml:space="preserve"> 0557/MK.05/BE-05/V/2022</t>
  </si>
  <si>
    <t>Diperlukan penyesuaian allowance paket pada halaman detail
paket dan notifikasi SMS sukses pembelian pada beberapa BID.
Terdapat transfer fee dan penyesuaian denom pada beberapa
paket.
Akan dilakukan proses inspection lebih lanjut terkait dengan
keseluruhan BID ARP yang akan dimigrasikan pada Digipos.</t>
  </si>
  <si>
    <t>3147/MK.05/EN-01/IV/2022</t>
  </si>
  <si>
    <t>4337/MK.05/EN-01/V/2022</t>
  </si>
  <si>
    <t>Pemberitahuan RFS Paket Main Package via DSC Batch 1</t>
  </si>
  <si>
    <t>0565/MK.05/BE-05/VI/2022</t>
  </si>
  <si>
    <t>Scope FUT adalah melakukan aktivasi PSB melalui DSC.
Diperlukan inspection lebih lanjut khususnya untuk consume kuota
Daily Apps baik sebelum dan sesudah FUP.</t>
  </si>
  <si>
    <t>0094/MK.05/BE-24/V/2022</t>
  </si>
  <si>
    <t>RFI Rollback Adjustment Harga untuk Tarif Voice PAYU di 30 Kota Region PUMA pada periode 25 April - 9 Mei RAFI 2022</t>
  </si>
  <si>
    <t>0810/MK.05/BE-05/VII/2022</t>
  </si>
  <si>
    <t>0089/MK.05/BE-24/IV/2022</t>
  </si>
  <si>
    <t>4336/MK.05/EN-01/V/2022</t>
  </si>
  <si>
    <t>Pemberitahuan RFI Paket SD untuk 7 dan 8 May 2022</t>
  </si>
  <si>
    <t>0493/MK.05/BE-05/V/2022</t>
  </si>
  <si>
    <t>Saat melakukan gift ke B number, tidak semua paket yang eligible
tampil di channel UMB.</t>
  </si>
  <si>
    <t>0113/MK.05/BE-33/V/2022</t>
  </si>
  <si>
    <t>Pemberitahuan RFS untuk Support Pembuatan Paket Baru untuk Layanan Loan (Paket Darurat)</t>
  </si>
  <si>
    <t>Aktivasi Loan via UMB, My 
Telkomsel, &amp; SMS belum 
ready.
- Produk Loan collect call 
mendapatkan bonus internet</t>
  </si>
  <si>
    <t>0031/MK.05/DR-01/IV/2022</t>
  </si>
  <si>
    <t>Rifky</t>
  </si>
  <si>
    <t>0114/MK.05/BE-33/V/2022</t>
  </si>
  <si>
    <t>Pemberitahuan RFS untuk Support Paket Data Bundling Kuncie</t>
  </si>
  <si>
    <t>0054/MK.05/ML-01/IV/2022</t>
  </si>
  <si>
    <t>0115/MK.05/BE-33/V/2022</t>
  </si>
  <si>
    <t>Pemberitahuan RFS untuk Support Paket FITA Insurance</t>
  </si>
  <si>
    <t>MyTelkomsel Preprod 
Postpaid
• pada notifikasi via inbox, mendapatkan masa 
aktif ber wording "[end_date]"
• notifikasi subs FITA intermitten , hanya 
mendapatkan "sedang diproses" 
• Notifikasi sukses sender 97000 bukan sender 
TELKOMSEL
Prepaid
• Tidak mendapatkan notifikasi via inbox mytsel
• Notifikasi subs FITA intermitten, hanya 
mendapatkan "sedang diproses"
Digipos
• Aktivasi mendapatkan status gagal
• Total denom berkurang bukan bulk
• Mendapatkan subs FITA
• Mendapatkan bonus kuota internet &amp; FITA
• Notifikasi yang didapat hanya sender 97000 
(sedang diproses)
• Bonus kuota FITA yang diapat tidak sesuai_x000D_</t>
  </si>
  <si>
    <t>0026/MK.05/ML-01/II/2022</t>
  </si>
  <si>
    <t>4447/MK.05/EN-01/V/2022</t>
  </si>
  <si>
    <t>Pemberitahuan RFS Paket Postpaid for Support Rollout Implementasi Auto TP (VAT 11%) on Digicore</t>
  </si>
  <si>
    <t>0501/MK.05/BE-05/V/2022</t>
  </si>
  <si>
    <t>Akan dilakukan penyesuaian deskripsi, T&amp;C dan wording button beli
pada halaman detail paket saat live.
Beberapa paket dilakukan pengetesan dengan FUT simulator.
Untuk kebutuhan FUT dibuka eligibility product sementara dan akan
disesuaikan saat live.
Diperlukan penyesuaian wording pada notifikasi SMS sukses
pembelian untuk BID 33936.</t>
  </si>
  <si>
    <t>4448/MK.05/EN-01/V/2022</t>
  </si>
  <si>
    <t>Pemberitahuan RFI Paket 4G Special Day Postpaid 11 dan 12 May 2022</t>
  </si>
  <si>
    <t>0508/MK.05/BE-05/V/2022</t>
  </si>
  <si>
    <t>Paket yang sama dapat dibeli lebih dari 1 kali
Pada saat Gift paket ke Prepaid melalui UMB, tidak semua paket yang
eligible ditampilkan.</t>
  </si>
  <si>
    <t>4433/MK.05/EN-01/V/2022</t>
  </si>
  <si>
    <t>4556/MK.05/EN-01/V/2022</t>
  </si>
  <si>
    <t>Request for Inspection (RFI) Implementasi Permohonan Pembukaan Paket Voice (Seasonal) RAFI 2022 - Price Down RAFI 2022 Total 18 Selected BID (BO_100/MK-05/KC.01/IV/2022)</t>
  </si>
  <si>
    <t>0539/MK.05/BE-05/V/2022</t>
  </si>
  <si>
    <t>4563/MK.05/EN-01/V/2022</t>
  </si>
  <si>
    <t>Pemberitahuan RFI Implementasi Best Deal 4G pada 11-12 May 2022</t>
  </si>
  <si>
    <t>0507/MK.05/BE-05/V/2022</t>
  </si>
  <si>
    <t xml:space="preserve"> 4433/MK.05/EN-01/V/2022</t>
  </si>
  <si>
    <t>4614/MK.05/EN-01/V/2022</t>
  </si>
  <si>
    <t>Request for Inspection (RFI) Implementasi Pembukaan Channel IVR pada BID Combo Sakti dan Internet Sakti</t>
  </si>
  <si>
    <t>Not ready to test
Layanan belum tersedia, akan dibuatkan 
nodin RFI baru saat campaign dimulai 
kembali</t>
  </si>
  <si>
    <t>2847/MK.05/EN-01/IV/2022</t>
  </si>
  <si>
    <t>4659/MK.01/EN-01/V/2022</t>
  </si>
  <si>
    <t>Pemberitahuan RFS P2P Web Ultimate dengan fitur OTP, Referral and Scheduling</t>
  </si>
  <si>
    <t>Saat memasukkan kode Referral 
masih belum dapat terpasang.
Proses test internal UAT masih 
berjalan sampai dengan 25 May 
2022.</t>
  </si>
  <si>
    <t>9712/MK.01/EN-01/XI/2021</t>
  </si>
  <si>
    <t>4601/MK.05/EN-01/V/2022</t>
  </si>
  <si>
    <t>Ready for Service (RFS) Permohonan Penyesuaian Paket Akuisisi pada Modern Channel - 10 Mei 2022</t>
  </si>
  <si>
    <t>0517/MK.05/BE-05/V/2022</t>
  </si>
  <si>
    <t>Akan dilakukan penyesuaian deskripsi, dan T&amp;C saat live.
Dilakukan inject manual BID Dummy untuk memunculkan paket
redeem.
Disarankan dilakukan penyesuaian informasi kuota youtube dan
kuota lokal pada notifikasi SMS sukses pembelian.
Beberapa paket dilakukan pengetesan dengan FUT simulator dan
diperlukan inspection khususnya untuk counter redeem.</t>
  </si>
  <si>
    <t xml:space="preserve"> 9089/MK.01/EN-01/III/2022</t>
  </si>
  <si>
    <t>4717/MK.05/EN-01/V/2022</t>
  </si>
  <si>
    <t>RFI Program Undi Undi Hepi Q2 2022 Periode 16</t>
  </si>
  <si>
    <t>0509/MK.05/BE-05/V/2022</t>
  </si>
  <si>
    <t>0158/MK.05/BE-32/V/2022</t>
  </si>
  <si>
    <t>RFI Revamp GamesMax Fintech Update (MyTelkomsel)</t>
  </si>
  <si>
    <t>0537/MK.05/BE-05/V/2022</t>
  </si>
  <si>
    <t>Untuk Paket Unlimited Weekly dan Surprise Deal belum dijual di aplikasi
Mytelkomsel.
Belum terdapat metode pembayaran ShopeePay untuk paket GamesMax.
On progress follow up by development team.</t>
  </si>
  <si>
    <t xml:space="preserve">0090/MK.05/ML-02/IV/2022 </t>
  </si>
  <si>
    <t>4859/MK.05/EN-01/V/2022</t>
  </si>
  <si>
    <t>Request for Inspection (RFI) Implementasi Permohonan Revamp Paket Voice Area 3 (BO_3635/MK.05/EN-01/IV/2022)</t>
  </si>
  <si>
    <t>0514/MK.05/BE-05/V/2022</t>
  </si>
  <si>
    <t>3635/MK.05/EN-01/IV/2022</t>
  </si>
  <si>
    <t>4596/MK.05/EN-01/V/2022</t>
  </si>
  <si>
    <t>Ready for Service (RFS) Implementasi Test Pembukaan Core 18+2 dengan Price Ladder Baru (BO_3836/MK.01/EN-01/IV/2022)</t>
  </si>
  <si>
    <t>0503/MK.05/BE-05/V/2022</t>
  </si>
  <si>
    <t>Akan dilakukan penyesuaian deskripsi, dan T&amp;C paket pada saat live.
Beberapa paket dilakukan pengetesan dengan FUT simulator.</t>
  </si>
  <si>
    <t>3836/MK.01/EN-01/IV/2022</t>
  </si>
  <si>
    <t>0096/MK.05/BE-24/V/2022</t>
  </si>
  <si>
    <t>RFI Test untuk Implementasi Prepaid Active Validity Period Improvement di Sistem TC</t>
  </si>
  <si>
    <t>0562/MK.05/BE-05/VI/2022</t>
  </si>
  <si>
    <t>7662/MK.05/EN-01/III/2022</t>
  </si>
  <si>
    <t>Valiidty</t>
  </si>
  <si>
    <t>4763/MK.05/EN-01/V/2022</t>
  </si>
  <si>
    <t>[REVISI] Ready for Service (RFS) Implementasi Permohonan Implementasi Monthly Core &amp; Combo Sakti Autorenewal Test</t>
  </si>
  <si>
    <t>0585/MK.05/BE-05/VI/2022</t>
  </si>
  <si>
    <t>Scope pengetesan adalah melakukan testing Logic Auto Renewal.
Akan dilakukan penyesuaian nama paket, notifikasi, kuota dan validity
paket pada saat live.
Diperlukan penambahan notifikasi SMS pada renewal ke-2 dan ke-3.
Diperlukan inspection lebih lanjut khususnya proses renewal monthly
dan expired renewal saat live.</t>
  </si>
  <si>
    <t>#Overall status (100%)
- remain test case Expired renewal (today-02 Jun)(done)</t>
  </si>
  <si>
    <t>Draft doc RFC</t>
  </si>
  <si>
    <t>FUT team(arief)</t>
  </si>
  <si>
    <t>0097/MK.05/BE-24/V/2022</t>
  </si>
  <si>
    <t>RFI Test untuk Implementasi Penambahan Minimum Usage Extend Validity Policy pada SimPATI dan PraBayar di Sistem TC</t>
  </si>
  <si>
    <t>0512/MK.05/BE-05/V/2022</t>
  </si>
  <si>
    <t>2893/MK.05/EN-01/I/2022</t>
  </si>
  <si>
    <t>0159/MK.05/BE-32/V/2022</t>
  </si>
  <si>
    <t>RFS New Denom Flash Sale Weekend Deal (Mei 2022)</t>
  </si>
  <si>
    <t>0502/MK.05/BE-05/V/2022</t>
  </si>
  <si>
    <t>Dilakukan proses manual callback untuk menampilkan halaman
pembayaran, stock kosong dan flash sale berakhir.</t>
  </si>
  <si>
    <t>0035/MK.06/ML-25/V/2022</t>
  </si>
  <si>
    <t>4990/MK.05/EN-01/V/2022</t>
  </si>
  <si>
    <t>Ready for Service (RFS) Implementasi Monthly Core Autorenewal Test - Revisi (BO_9645/MK.05/EN-01/III/2022)</t>
  </si>
  <si>
    <t>0533/MK.05/BE-05/V/2022</t>
  </si>
  <si>
    <t>Scope pengetesan adalah melakukan testing Logic Auto Renewal.
Diperlukan inspection lebih lanjut khususnya terkait dengan aktivasi
renewal paket monthly core dan case gagal renewal karena pulsa
tidak mencukupi saat live.</t>
  </si>
  <si>
    <t>.9645/MK.05/EN-01/III/2022</t>
  </si>
  <si>
    <t>5051/MK.05/EN-01/V/2022</t>
  </si>
  <si>
    <t>Pemberitahuan RFS Paket Roaming Haji</t>
  </si>
  <si>
    <t>0524/MK.05/BE-05/V/2022</t>
  </si>
  <si>
    <t>Akan dilakukan penyesuaian deskripsi paket dan T&amp;C saat live.
Disarankan untuk di lakukan penambahan informasi harga paket
pada SMS Sukses notifikasi.</t>
  </si>
  <si>
    <t>3624/MK.05/EN-01/IV/2022</t>
  </si>
  <si>
    <t>4988/MK.05/EN-01/V/2022</t>
  </si>
  <si>
    <t>Request for Inspection (RFI) Implementasi Penambahan Quota Paket Voice Perso - Mei 2022 (BO_4595/MK.05/EN-01/V/2022)</t>
  </si>
  <si>
    <t>0540/MK.05/BE-05/V/2022</t>
  </si>
  <si>
    <t>4595/MK.05/EN-01/V/2022</t>
  </si>
  <si>
    <t>0099/MK.05/BE-24/V/2022</t>
  </si>
  <si>
    <t>RFI Back to Normal Tarif Voice PAYU Adjustment Physical Voucher April Java RAFI 2022</t>
  </si>
  <si>
    <t>0803/MK.05/BE-05/VII/2022</t>
  </si>
  <si>
    <t>4898/MK.05/EN-01/V/2022</t>
  </si>
  <si>
    <t>Request for Inspection (RFI) Implementasi Surprise Deal Nonton 13-15 Mei 2022 (BO_0085/MK.05/EN-01/III/2022)</t>
  </si>
  <si>
    <t>0511/MK.05/BE-05/V/2022</t>
  </si>
  <si>
    <t>Terdapat issue pada Viu sejak 1 Mei 2022, sehingga subscription tidak
bertambah dan akan dilakukan inject manual bertahap mulai 18 Mei
2022.</t>
  </si>
  <si>
    <t>0027/MK.05/BE-43/V/2022</t>
  </si>
  <si>
    <t>RFS BTL Cloning to BTL to make it spesific offer per Porto</t>
  </si>
  <si>
    <t>0551/MK.05/BE-05/V/2022</t>
  </si>
  <si>
    <t>Akan dilakukan penyesuaikan detail, deskripsi, dan T&amp;C paket saat
live.
Disarankan dilakukan penyesuaian detail dan validity paket yang
didapat untuk beberapa paket pada SMS Campaign.</t>
  </si>
  <si>
    <t>4330/MK.05/EN-01/V/2022</t>
  </si>
  <si>
    <t>5148/MK.05/EN-01/V/2022</t>
  </si>
  <si>
    <t>Pemberitahuan RFS Paket Darurat untuk Merauke Halo</t>
  </si>
  <si>
    <t>0506/MK.05/BE-05/V/2022</t>
  </si>
  <si>
    <t>Diperlukan proses whitelist MSISDN khusus Pelanggan Halo Merauke
saat live.
Disarankan dilakukan penyesuaian notifikasi saat pembelian gagal
karena mencapai maksimal counter.</t>
  </si>
  <si>
    <t>5026/MK.05/EN-01/V/2022</t>
  </si>
  <si>
    <t>5193/MK.05/EN-01/V/2022</t>
  </si>
  <si>
    <t>Pemberitahuan RFS Paket Petugas Haji</t>
  </si>
  <si>
    <t>0526/MK.05/BE-05/V/2022</t>
  </si>
  <si>
    <t>0163/MK.05/BE-32/V/2022</t>
  </si>
  <si>
    <t>RFI Update Konfigurasi Layanan Redision Game</t>
  </si>
  <si>
    <t>0593/MK.05/BE-05/VI/2022</t>
  </si>
  <si>
    <t>0162/MK.05/BE-32/V/2022</t>
  </si>
  <si>
    <t>RFI Update Charge Amount Vascode Layanan Games</t>
  </si>
  <si>
    <t>0531/MK.05/BE-05/V/2022</t>
  </si>
  <si>
    <t>5197/MK.05/EN-01/V/2022</t>
  </si>
  <si>
    <t>RFI Update Wording Notif Kuota Roaming</t>
  </si>
  <si>
    <t>0661/MK.05/BE-05/VI/2022</t>
  </si>
  <si>
    <t>3650/MK.05/EN-01/IV/2022</t>
  </si>
  <si>
    <t>5182/MK.05/EN-01/V/2022</t>
  </si>
  <si>
    <t>Ready for Service (RFS) Implementasi Permohonan Implementasi Ex-Java New Archetype Adjustment – RF Compete</t>
  </si>
  <si>
    <t>Perubahan Requirement dari BO</t>
  </si>
  <si>
    <t>3728/MK.05/EN-01/IV/2022</t>
  </si>
  <si>
    <t>Requested BA by Dev team</t>
  </si>
  <si>
    <t>Draft BA doc</t>
  </si>
  <si>
    <t>FUT team(joko)</t>
  </si>
  <si>
    <t>0028/MK.05/BE-43/V/2022</t>
  </si>
  <si>
    <t>RFS Comsak Insak Clone</t>
  </si>
  <si>
    <t>0528/MK.05/BE-05/V/2022</t>
  </si>
  <si>
    <t>Akan dilakukan penyesuaikan deskripsi, dan T&amp;C paket saat live.
Disarankan dilakukan penyesuaian informasi kuota pada details
kuota tampilan UMB dan pada notifikasi SMS sukses pembelian.</t>
  </si>
  <si>
    <t>5226/MK.05/EN-01/V/2022</t>
  </si>
  <si>
    <t>5317/MK.05/EN-01/V/2022</t>
  </si>
  <si>
    <t>Request for Inspection (RFI) Implementasi Penghapusan Parameter CBGOPAY pada Program Promo GoPay untuk Pembelian OMG di MyTelkomsel (BO_5021/MK.03/EN-01/V/2022)</t>
  </si>
  <si>
    <t>0580/MK.05/BE-05/VI/2022</t>
  </si>
  <si>
    <t>5021/MK.03/EN-01/V/2022</t>
  </si>
  <si>
    <t>5334/MK.05/EN-01/V/2022</t>
  </si>
  <si>
    <t>Ready for Service (RFS) Implementasi Core Retention di DigiPos - Revisi (BO_2207/MK.05/EN-01/IV/2022)</t>
  </si>
  <si>
    <t>0536/MK.05/BE-05/V/2022</t>
  </si>
  <si>
    <t>Akan dilakukan penyesuaian nama paket pada digipos saat live.
Disarankan dilakukan pemisahan informasi kuota internet pada
tampilan detail kuota.
Beberapa paket dilakukan pengetesan dengan FUT simulator.</t>
  </si>
  <si>
    <t>0119/MK.05/BE-33/V/2022</t>
  </si>
  <si>
    <t>Pemberitahuan RFI untuk Support Konfigurasi Layanan Music &amp; Entertainment W3 Mei 2022</t>
  </si>
  <si>
    <t>0538/MK.05/BE-05/V/2022</t>
  </si>
  <si>
    <t>0023/MK.05/ML-64/IV/2022</t>
  </si>
  <si>
    <t>0118/MK.05/BE-33/V/2022</t>
  </si>
  <si>
    <t>Pemberitahuan RFI untuk Support Konfigurasi Layanan VAS Content W3 Mei 2022</t>
  </si>
  <si>
    <t>0614/MK.05/BE-05/VI/2022</t>
  </si>
  <si>
    <t>Partially automation</t>
  </si>
  <si>
    <t>5383/MK.05/EN-01/V/2022</t>
  </si>
  <si>
    <t>Request for Inspection (RFI) Implementasi Permohonan Price Aligment Paket New Porto 2,100 menit &amp; 6,500 menit (BO_4896/MK.01/EN-01/V/2022)</t>
  </si>
  <si>
    <t>0546/MK.05/BE-05/V/2022</t>
  </si>
  <si>
    <t>4896/MK.01/EN-01/V/2022</t>
  </si>
  <si>
    <t>0122/MK.05/BE-33/V/2022</t>
  </si>
  <si>
    <t>0560/MK.05/BE-05/VI/2022</t>
  </si>
  <si>
    <t>Akan dilakukan penyesuaian deskripsi dan keterangan paket untuk
paket 15, 30 dan 90 days pada saat live.</t>
  </si>
  <si>
    <t>Rifki Muhammad Dirgantara</t>
  </si>
  <si>
    <t>3926/MK.05/EN-01/VII/2022</t>
  </si>
  <si>
    <t>Request for Inspection (RFI) Implementasi FUP pada Paket Akuisisi Modern Channel (3402/MK.05/EN-01/IV/2022)</t>
  </si>
  <si>
    <t>0886/MK.05/BE-05/VIII/2022</t>
  </si>
  <si>
    <t>Tidak ditemukan transaksi BID 00030580 dikarenakan produk sudah tidak dijual._x000D_</t>
  </si>
  <si>
    <t>3402/MK.05/EN-01/IV/2022</t>
  </si>
  <si>
    <t> </t>
  </si>
  <si>
    <t>0121/MK.05/BE-33/V/2022</t>
  </si>
  <si>
    <t>Error GetBalance &amp; Transfer Kouta 
masih gagal
-Notifikasi masih butuh penyesuaian</t>
  </si>
  <si>
    <t>#Total 0 of 2 package done (0%)
- Transfer Kouta masih gagal , mendapatkan notifikasi (error_Getbalance)</t>
  </si>
  <si>
    <t>Folow up Dev team</t>
  </si>
  <si>
    <t>Dev team</t>
  </si>
  <si>
    <t>5572/MK.05/EN-01/V/2022</t>
  </si>
  <si>
    <t>Ready for Service (RFS) Implementasi UMB Opt Out ANPS &amp; Direct UMB Check Price Plan Priority 4 - 5 (BO_3704/MK.05/EN-01/II/2022)</t>
  </si>
  <si>
    <t>Trigger Out ANPS masih belum bisa</t>
  </si>
  <si>
    <t>Kiki &amp; Joko</t>
  </si>
  <si>
    <t>#Total 8 of 18 BID (44.4%)
- Menu unsubs belum muncul</t>
  </si>
  <si>
    <t>Request WL number to dev team</t>
  </si>
  <si>
    <t>5467/MK.05/EN-01/V/2022</t>
  </si>
  <si>
    <t>Pemberitahuan RFS Program Kejutan Poin Mei 2022</t>
  </si>
  <si>
    <t>0520/MK.05/BE-05/V/2022</t>
  </si>
  <si>
    <t>Akan dilakukan penyesuaian syarat dan ketentuan pada halaman
details redeem POIN prepaid.
Dilakukan manual simulasi untuk program yang sudah berakhir.
Diperlukan inspection lebih lanjut khususnya untuk case limit
tagihan dan POIN cukup.</t>
  </si>
  <si>
    <t>4991/MK.03/EN-01/V/2022</t>
  </si>
  <si>
    <t>5530/MK.05/EN-01/V/2022</t>
  </si>
  <si>
    <t>Request for Inspection (RFI) Implementasi Core Simplification and Brand Alignment (BO_5144/MK.05/EN-01/V/2022)</t>
  </si>
  <si>
    <t>0545/MK.05/BE-05/V/2022</t>
  </si>
  <si>
    <t>5144/MK.05/EN-01/V/2022</t>
  </si>
  <si>
    <t>0064/MK.05/BE-31/V/2022</t>
  </si>
  <si>
    <t>RFI Paket Video Netflix Postpaid</t>
  </si>
  <si>
    <t>0568/MK.05/BE-05/VI/2022</t>
  </si>
  <si>
    <t>5541/MK.05/EN-01/V/2022</t>
  </si>
  <si>
    <t>RFI Program Undi Undi Hepi Q2 2022 Periode 17</t>
  </si>
  <si>
    <t>0522/MK.05/BE-05/V/2022</t>
  </si>
  <si>
    <t>0120/MK.05/BE-33/V/2022</t>
  </si>
  <si>
    <t>Pemberitahuan RFI Zoom Subscription - Prepaid UMB</t>
  </si>
  <si>
    <t>0570/MK.05/BE-05/VI/2022</t>
  </si>
  <si>
    <t xml:space="preserve">4554/MK.05/EN-01/X/2021 </t>
  </si>
  <si>
    <t>5571/MK.05/EN-01/V/2022</t>
  </si>
  <si>
    <t>Request for Inspection (RFI) Implementasi Pembuatan BID Baru VF 4GB 5-Hari Zona-2 Kuota Nasional (BO_5357/MK.01/EN-01/V/2022)</t>
  </si>
  <si>
    <t>0563/MK.05/BE-05/VI/2022</t>
  </si>
  <si>
    <t>5357/MK.01/EN-01/V/2022</t>
  </si>
  <si>
    <t>5670/MK.05/EN-01/V/2022</t>
  </si>
  <si>
    <t>RFS Paket Petugas Haji via Modchan</t>
  </si>
  <si>
    <t>0543/MK.05/BE-05/V/2022</t>
  </si>
  <si>
    <t>5674/MK.05/EN-01/V/2022</t>
  </si>
  <si>
    <t>RFS Kebijakan Discount Price via Modchan Phase I (9 BID)</t>
  </si>
  <si>
    <t>0541/MK.05/BE-05/V/2022</t>
  </si>
  <si>
    <t>5652/MK.05/EN-01/V/2022</t>
  </si>
  <si>
    <t>Ready for Service (RFS) Implementasi Permohonan Bantuan Program Auto Deduct 1 Telkomsel Poin pada Paket Combo Sakti</t>
  </si>
  <si>
    <t>0534/MK.05/BE-05/V/2022</t>
  </si>
  <si>
    <t>Akan dilakukan penyesuaian deskripsi, dan T&amp;C paket saat
live.
Terdapat delay kupon undian yang didapat kurang lebih 20
menit.</t>
  </si>
  <si>
    <t>4917/MK.06/EN-01/V/2022</t>
  </si>
  <si>
    <t>0029/MK.05/BE-43/V/2022</t>
  </si>
  <si>
    <t>RFS BTL Cloning to BTL to make it specific offer per Porto - Batch 2</t>
  </si>
  <si>
    <t>0574/MK.05/BE-05/VI/2022</t>
  </si>
  <si>
    <t>0030/MK.05/BE-43/V/2022</t>
  </si>
  <si>
    <t>RFS BTL Cloning to BTL to make it specific offer per Porto - Batch 3</t>
  </si>
  <si>
    <t>0576/MK.05/BE-05/VI/2022</t>
  </si>
  <si>
    <t>Akan dilakukan penyesuain deskripsi paket dan T&amp;C pada saat live.</t>
  </si>
  <si>
    <t>5745/MK.05/EN-01/V/2022</t>
  </si>
  <si>
    <t>Pemberitahuan Revisi RFS Implementasi Bonus 10GB Data 4G DPI untuk Paket BundlingMAX untuk RAFI dan Telkomsel Anniversary 2022(1)</t>
  </si>
  <si>
    <t>0521/MK.05/BE-05/V/2022</t>
  </si>
  <si>
    <t>0124/MK.05/BE-33/V/2022</t>
  </si>
  <si>
    <t>Pemberitahuan RFS Implementasi Loan Collect Call 7K &amp; 10K</t>
  </si>
  <si>
    <t>0535/MK.05/BE-05/V/2022</t>
  </si>
  <si>
    <t>Diperlukan penyesuaian tampilan bonus voice yang berbeda antara
MyTsel dan UMB beda 1 menit (case existing).</t>
  </si>
  <si>
    <t xml:space="preserve">0064/MK.05/BE-03/III/2021 </t>
  </si>
  <si>
    <t>0128/MK.05/BE-33/V/2022</t>
  </si>
  <si>
    <t>Pemberitahuan RFS Lanjutan untuk Support Pembuatan Paket Extend Masa Aktif 180 &amp; 360 days di Digipos</t>
  </si>
  <si>
    <t>0547/MK.05/BE-05/V/2022</t>
  </si>
  <si>
    <t>5766/MK.05/EN-01/V/2022</t>
  </si>
  <si>
    <t>Ready for Service (RFS) Implementasi Monthly Core Autorenewal Test - Scenario Tambahan (BO_2317/MK.06/EN-01/IV/2022)</t>
  </si>
  <si>
    <t>0575/MK.05/BE-05/VI/2022</t>
  </si>
  <si>
    <t>Scope pengetesan adalah melakukan testing Logic Auto Renewal.
Disarankan dilakukan penyesuaian notifikasi reminder sebelum renewal
berjalan.
Diperlukan inspection lebih lanjut khususnya proses renewal monthly
dan expired renewal saat live.</t>
  </si>
  <si>
    <t>2317/MK.06/EN-01/IV/2022</t>
  </si>
  <si>
    <t>5727/MK.05/EN-01/V/2022</t>
  </si>
  <si>
    <t>Request for Inspection (RFI) Implementasi Permohonan Bantuan Whitelist Campaign Flash Deal TM anniversary dan pembukaan TM Weekend untuk Flash Deal anniversary (BO_5555/MK.05/EN-01/V/2022)</t>
  </si>
  <si>
    <t>0571/MK.05/BE-05/VI/2022</t>
  </si>
  <si>
    <t>5555/MK.05/EN-01/V/2022</t>
  </si>
  <si>
    <t>5728/MK.05/EN-01/V/2022</t>
  </si>
  <si>
    <t>Request for Inspection (RFI) Implementasi Normalisasi Paket Internet Malam (BO_5575/MK.05/EN-01/V/2022)</t>
  </si>
  <si>
    <t>0566/MK.05/BE-05/VI/2022</t>
  </si>
  <si>
    <t>5575/MK.05/EN-01/V/2022</t>
  </si>
  <si>
    <t>0165/MK.05/BE-32/V/2022</t>
  </si>
  <si>
    <t>RFI Ximpay Unipin Prepaid Denom</t>
  </si>
  <si>
    <t>0542/MK.05/BE-05/V/2022</t>
  </si>
  <si>
    <t>Untuk Voucher ID 12,000 UC dan 20,000 UC belum di-open oleh partner
Perlu dilakukan penyesuaian wording SMS konfirmasi untuk Unipin
Voucher ID 16,000 UC.</t>
  </si>
  <si>
    <t>0129/MK.05/BE-33/V/2022</t>
  </si>
  <si>
    <t>Pemberitahuan RFI untuk Support Konfigurasi Layanan VAS Content W4 Mei 2022</t>
  </si>
  <si>
    <t>0572/MK.05/BE-05/VI/2022</t>
  </si>
  <si>
    <t>0043/MK.05/BE-42/V/2022</t>
  </si>
  <si>
    <t>Pemberitahuan Ready for Inspection (RFI) Fitur MyTelkomsel Web Sprint 36 &amp; 37</t>
  </si>
  <si>
    <t>0680/MK.05/BE-05/VI/2022</t>
  </si>
  <si>
    <t>MyTelkomsel Web X Lite – My Package Journey
1. Detail pada paket utama tidak sesuai spesifikasi dan paket tidak tersedia saat
customer akan mengganti paket utama
MyTelkomsel Web X Lite – Promocard FST
1. Tidak ada Hero Banner, tidak ada campaign description, dan tidak ada Periode
*&amp; Timer pada FST
MyTelkomsel Web X Lite – POIN Search Reward
1. Pada detail reward tidak ada lokasi, syarat dan ketentuan
MyTelkomsel Web – Gifting Transfer Pulsa
1. Error maximum limit transfer credit - Notif yang didapat tidak sesuai dengan
spesifikasi
Keaslian E-Nodin ini dapat diperiksa
dengan memindai (scan) gambar QR
Code di sebelah kiri
Page Number 2 of 3
2. User get error in page send gift credit - Mendapat notif yang berbeda dengan
spesifikasi
3. User already reach maximum limit in transfer credit - Masih dapat melakukan
transfer pulsa lebih dari 5x, saat ini transfer pulsa hanya menggunakan limit
nominal yaitu sebesar 10juta
MyTelkomsel Web – Promotion Card
1. Tidak ada info syarat dan ketentuan pada detail merchant
2. Tidak ada Hero Banner, tidak ada campaign description, dan tidak ada Periode
*&amp; Timer pada FST
MyTelkomsel Web – Enable Payment Method QRIS Gifting (Add Credit &amp; Buy
Package)
Metode pembayaran dengan QRIS untuk saat ini di tutup sehingga belum dapat
dilakukan test
MyTelkomsel Web – Self Care – Main Page Most Frequently &amp; Topic Article
1. Tidak ada kolom search pada header
2. Menu get help article dan grapari appointment seharusnya di dikelompokan di
bagian layanan grapari
3. Tittle menu get help article tidak sesuai speksifikasi yaitu grapari online
4. Tidak tersedia kategori menu layanan grapari</t>
  </si>
  <si>
    <t>5850/IS.04/EN-01/V/2022</t>
  </si>
  <si>
    <t>6218/MK.05/EN-01/V/2022</t>
  </si>
  <si>
    <t>Pemberitahuan RFS Paket Roaming Haji MyTelkomsel</t>
  </si>
  <si>
    <t>0583/MK.05/BE-05/VI/2022</t>
  </si>
  <si>
    <t>Akan dilakukan penyesuaian deskripsi dan T&amp;C paket pada saat live.</t>
  </si>
  <si>
    <t>No issue</t>
  </si>
  <si>
    <t>Continue Consume</t>
  </si>
  <si>
    <t>FUT team(Asti)</t>
  </si>
  <si>
    <t>0070/MK.05/BE-31/V/2022</t>
  </si>
  <si>
    <t>Ready for Service (RFS) Produk Postpaid Granular Video Phase 1 25 Mei 2022</t>
  </si>
  <si>
    <t>OK with  Notes</t>
  </si>
  <si>
    <t>0588/MK.05/BE-05/VI/2022</t>
  </si>
  <si>
    <t>Akan dilakukan penyesuaian deskripsi dan T&amp;C pada saat live.
Terconsume kuota internet regular kurang lebih 5% pada saat
consume maxstream.
Beberapa paket dilakukan pengetesan dengan FUT simulator._x000D_</t>
  </si>
  <si>
    <t>0021/MK.05/ML-45/V/2022</t>
  </si>
  <si>
    <t>#Total 6 of 10 BID done (60%)
- Continue testing</t>
  </si>
  <si>
    <t>Continue testing</t>
  </si>
  <si>
    <t>FUT team(Candra, Susi)</t>
  </si>
  <si>
    <t>0068/MK.05/BE-31/V/2022</t>
  </si>
  <si>
    <t>Ready for Service (RFS) Product VIDEO WETV 1 Tahun Postpaid</t>
  </si>
  <si>
    <t>0554/MK.05/BE-05/V/2022</t>
  </si>
  <si>
    <t>Akan dilakukan penyesuaian deskripsi, dan T&amp;C paket saat live.
Akan dilakukan masking hide kuota flag WeTV pada 30 Mei 2022.
Tagihan bertambah belum termasuk PPN 11%</t>
  </si>
  <si>
    <t>0021/MK.05/ML-01/II/2022</t>
  </si>
  <si>
    <t>0067/MK.05/BE-31/V/2022</t>
  </si>
  <si>
    <t>Ready for Service (RFS) Product VIDEO WETV 1 Tahun Prepaid</t>
  </si>
  <si>
    <t>0548/MK.05/BE-05/V/2022</t>
  </si>
  <si>
    <t>Akan dilakukan penyesuaian deskripsi paket dan T&amp;C saat live.
Akan dilakukan proses masking hide untuk kuota flag WeTV pada
W1 June.</t>
  </si>
  <si>
    <t>0069/MK.05/BE-31/V/2022</t>
  </si>
  <si>
    <t>Ready for Service (RFS) New VIDIO DCB Packages</t>
  </si>
  <si>
    <t>0561/MK.05/BE-05/VI/2022</t>
  </si>
  <si>
    <t>Untuk Pelanggan Postpaid, tagihan bertambah belum termasuk PPN
11%.</t>
  </si>
  <si>
    <t>0025/MK.05/ML-04/V/2022</t>
  </si>
  <si>
    <t>6294/MK.05/EN-01/V/2022</t>
  </si>
  <si>
    <t>Request for Inspection (RFI) Implementasi Update Multilanguage Quota Detail BID Edukasi di MyTelkomsel App (6134/MK.01/EN-01/V/2022)</t>
  </si>
  <si>
    <t>0621/MK.05/BE-05/VI/2022_x000D_</t>
  </si>
  <si>
    <t>6134/MK.01/EN-01/V/2022</t>
  </si>
  <si>
    <t>6345/MK.05/EN-01/V/2022</t>
  </si>
  <si>
    <t>RFS Paket Internet Roaming 500MB Program Silent Roamer Postpaid</t>
  </si>
  <si>
    <t>0550/MK.05/BE-05/V/2022</t>
  </si>
  <si>
    <t>Disarankan untuk dilakukan penyesuaian wording validity pada
MyTelkomsel dan notifikasi gagal untuk CLS yang melebihi batas.</t>
  </si>
  <si>
    <t>6244/MK.05/EN-01/V/2022</t>
  </si>
  <si>
    <t>RFI Program Undi Undi Hepi Q2 2022 Periode 18</t>
  </si>
  <si>
    <t>0569/MK.05/BE-05/VI/2022</t>
  </si>
  <si>
    <t>Terdapat delay ±30-60 menit untuk kupon yang di-redeem masuk ke list
Mycoupon di Mytelkomsel</t>
  </si>
  <si>
    <t>6247/MK.05/EN-01/V/2022</t>
  </si>
  <si>
    <t>RFI Implementasi Keyword Kupon Hadiah Bulanan Program Undi Undi Hepi 2022 pada Paket Combo Sakti</t>
  </si>
  <si>
    <t>0579/MK.05/BE-05/VI/2022</t>
  </si>
  <si>
    <t>6342/MK.05/EN-01/V/2022</t>
  </si>
  <si>
    <t>RFI Program Kejutan POIN Mei 2022</t>
  </si>
  <si>
    <t>0567/MK.05/BE-05/VI/2022</t>
  </si>
  <si>
    <t xml:space="preserve">4991/MK.03/EN-01/V/2022 </t>
  </si>
  <si>
    <t>6295/MK.05/EN-01/V/2022</t>
  </si>
  <si>
    <t>Request for Inspection (RFI) Implementasi New Archetype Adjustment Q1 2022 -Quota Highlight Enhancement ( 4816/MK.05/EN-01/II/2022</t>
  </si>
  <si>
    <t>0646/MK.05/BE-05/VI/2022</t>
  </si>
  <si>
    <t>6281/MK.05/EN-01/V/2022</t>
  </si>
  <si>
    <t>Ready for Service (RFS) Implementasi Program Auto Deduct 1 Telkomsel Poin Paket Combo Sakti Keyword Jun-Nov (4917/MK.06/EN-01/V/2022)</t>
  </si>
  <si>
    <t>0552/MK.05/BE-05/V/2022</t>
  </si>
  <si>
    <t xml:space="preserve">Akan dilakukan penyesuaian deskripsi paket dan T&amp;C saat live.
Diperlukan penyesuaian notifikasi SMS saat live (masih terdapat
keyword dummy).
</t>
  </si>
  <si>
    <t>6447/MK.05/EN-01/V/2022</t>
  </si>
  <si>
    <t>Ready for Service (RFS) Implementasi Penambahan Paket Bundling Vidio Subscription pada Core Revamp di Modern Channel (BO_9987/MK.05/EN-01/III/2022)</t>
  </si>
  <si>
    <t>0584/MK.05/BE-05/VI/2022</t>
  </si>
  <si>
    <t>9987/MK.05/EN-01/III/2022</t>
  </si>
  <si>
    <t>0071/MK.05/BE-31/V/2022</t>
  </si>
  <si>
    <t>Ready for Service (RFS) Produk Postpaid Granular Video Phase 1 27 Mei 2022 Quota Reccuring</t>
  </si>
  <si>
    <t>0601/MK.05/BE-05/VI/2022</t>
  </si>
  <si>
    <t>Akan dilakukan penyesuaian deskripsi dan T&amp;C pada saat live.
Terconsume kuota internet regular kurang lebih 1% pada saat consume kuota
maxstream
Diperlukan inspection lebih lanjut khususnya kuota recurring monthly saat live._x000D_</t>
  </si>
  <si>
    <t>#Over all 2 of 3 BID done (66,67%)
- remain 1 BID "maaf sedang ada gangguan system"</t>
  </si>
  <si>
    <t>Waiting relaunch from dev team (08 jun)</t>
  </si>
  <si>
    <t>0072/MK.05/BE-31/V/2022</t>
  </si>
  <si>
    <t>Ready for Service (RFS) Product VIDEO WETV 7 Hari Postpaid</t>
  </si>
  <si>
    <t>0555/MK.05/BE-05/V/2022</t>
  </si>
  <si>
    <t>Akan dilakukan penyesuaian deskripsi dan T&amp;C paket saat live.
Disarankan dilakukan penyesuaian nama berlangganan pada
notifikasi subscription sender 99433.
Tagihan bertambah belum termasuk PPN 11%.</t>
  </si>
  <si>
    <t>0073/MK.05/BE-31/V/2022</t>
  </si>
  <si>
    <t>Ready for Service (RFS) Product VIDEO WETV 7 Hari Prepaid</t>
  </si>
  <si>
    <t>0556/MK.05/BE-05/V/2022</t>
  </si>
  <si>
    <t>Akan dilakukan penyesuaian deskripsi, dan T&amp;C paket saat live.
Disarankan dilakukan penyesuaian nama berlangganan pada
notifikasi subscription sender 99433.</t>
  </si>
  <si>
    <t>6520/MK.05/EN-01/V/2022</t>
  </si>
  <si>
    <t>Ready for Service (RFS) Implementasi Pembuatan BID Ekstra Kuota untuk Paket Internet OMG di Telkomsel Anniversary Program More for More Core Data Package (BO_6332/MK.05/EN-01/V/2022)</t>
  </si>
  <si>
    <t>0553/MK.05/BE-05/V/2022</t>
  </si>
  <si>
    <t>6332/MK.05/EN-01/V/2022</t>
  </si>
  <si>
    <t>0045/MK.05/BE-42/V/2022</t>
  </si>
  <si>
    <t>Pemberitahuan Ready for Service (RFS) Fitur Aplikasi MyTelkomsel App v6.12 (Android)</t>
  </si>
  <si>
    <t>0577/MK.05/BE-05/VI/2022</t>
  </si>
  <si>
    <t>HVC Page Info – Entry Point: My Reward section pada
dashboard page dan info reward pada account management
maupun POIN page belum muncul. Target Fixing: Next
enhancement; Level: Medium; PIC: BSM Dev.
HVC Page Info – Card Tier Section: Menggunakan data dummy
untuk menampilkan Card Tier Section berdasarkan kategori tier.
HVC Page Info – Static Section: Menggunakan paket dummy untuk
menampilkan My Reward section dan halaman check reward
pelanggan yang akan disesuaikan saat live.</t>
  </si>
  <si>
    <t>0044/MK.05/BE-42/V/2022</t>
  </si>
  <si>
    <t>Pemberitahuan Ready for Service (RFS) Fitur Aplikasi MyTelkomsel App v6.12 (iOS)</t>
  </si>
  <si>
    <t>0578/MK.05/BE-05/VI/2022</t>
  </si>
  <si>
    <t>HVC Page Info – Entry Point: My Reward section pada dashboard page dan info
reward pada account management maupun POIN page belum muncul. Target Fixing:
Next enhancement; Level: Medium; PIC: BSM Dev.
HVC Page Info – Card Tier Section: Menggunakan data dummy untuk menampilkan
Card Tier Section berdasarkan kategori tier.
HVC Page Info – Static Section: Menggunakan paket dummy untuk menampilkan My
Reward section dan halaman check reward pelanggan yang akan disesuaikan saat live.</t>
  </si>
  <si>
    <t>6481/MK.05/EN-01/V/2022</t>
  </si>
  <si>
    <t>RFI Paket Internet Roaming Border (Add Medan)</t>
  </si>
  <si>
    <t xml:space="preserve"> 0662/MK.05/BE-05/VI/2022</t>
  </si>
  <si>
    <t>0022/MK.05/MO-03/IV/2022</t>
  </si>
  <si>
    <t>6593/MK.05/EN-01/V/2022</t>
  </si>
  <si>
    <t>Pemberitahuan RFI Pembukaan Akses Robocall pada Pembelian Pertama Paket BundlingMax 4G Device Migration</t>
  </si>
  <si>
    <t>0595/MK.05/BE-05/VI/2022_x000D_</t>
  </si>
  <si>
    <t xml:space="preserve">3756/MK.03/EN-01/IV/2022 </t>
  </si>
  <si>
    <t>6599/MK.05/EN-01/V/2022</t>
  </si>
  <si>
    <t>Request for Inspection (RFI) Implementasi Perubahan Spesifikasi BID Internet Sakti Fortress di Mitra Tokopedia dan Gojek (6466/MK.05/EN-01/V/2022)</t>
  </si>
  <si>
    <t>0591/MK.05/BE-05/VI/2022</t>
  </si>
  <si>
    <t>6466/MK.05/EN-01/V/2022</t>
  </si>
  <si>
    <t>0136/MK.05/BE-33/V/2022</t>
  </si>
  <si>
    <t>Pemberitahuan RFI untuk Support Channel Post Call USSD(PCU) untuk Update konfigurasi Layanan Periode W4 Mei Apr 2022</t>
  </si>
  <si>
    <t>0573/MK.05/BE-05/VI/2022</t>
  </si>
  <si>
    <t>0101/MK.05/ML-63/V/2022</t>
  </si>
  <si>
    <t>0138/MK.05/BE-33/V/2022</t>
  </si>
  <si>
    <t>Pemberitahuan Re-RFS untuk Support Paket FITA Insurance (MyTelkomsel dan UMB)</t>
  </si>
  <si>
    <t>0558/MK.05/BE-05/V/2022</t>
  </si>
  <si>
    <t>Akan dilakukan penyesuaian deskripsi dan T&amp;C paket saat live.
Diperlukan penyesuaian untuk notifikasi SMS sukses subscribe FITA
dan sukses pembelian paket.
Akan dilakukan masking kuota profile pada 31 Mei 2022.
Scope pengetesan untuk channel self-service MyTelkomsel.</t>
  </si>
  <si>
    <t>6691/MK.05/EN-01/V/2022</t>
  </si>
  <si>
    <t>Pemberitahuan RFS Paket RC add on YouTube dan SosMed Premium Via Campaign (MyTsel and SMS 5111)</t>
  </si>
  <si>
    <t>0586/MK.05/BE-05/VI/2022</t>
  </si>
  <si>
    <t>Akan dilakukan penyesuaian deskripsi paket dan T&amp;C di MyTelkomsel
pada saat live.
Masih terconsume kuota regular kurang lebih 9% ketika consume aplikasi
Youtube.</t>
  </si>
  <si>
    <t>6497/MK.05/EN-01/V/2022</t>
  </si>
  <si>
    <t>0047/MK.05/BE-42/V/2022</t>
  </si>
  <si>
    <t>Pemberitahuan Ready for Service (RFS) Daily Check In Periode 34 - Postpaid</t>
  </si>
  <si>
    <t>0582/MK.05/BE-05/VI/2022</t>
  </si>
  <si>
    <t>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inspection lebih lanjut khususnya untuk
tagihan melebihi limit.</t>
  </si>
  <si>
    <t>6595/MK.03/EN-01/V/2022</t>
  </si>
  <si>
    <t>6678/MK.05/EN-01/V/2022</t>
  </si>
  <si>
    <t>Request for Inspection (RFI) Implementasi Permohonan Update Nama Paket Harian Unlimited dan Ekstra Kuota Unlimited (BO_6391/MK.05/EN-01/V/2022)</t>
  </si>
  <si>
    <t>0644/MK.05/BE-05/VI/2022_x000D_</t>
  </si>
  <si>
    <t>6391/MK.05/EN-01/V/2022</t>
  </si>
  <si>
    <t>0137/MK.05/BE-33/V/2022</t>
  </si>
  <si>
    <t>Pemberitahuan Re-RFS untuk Support Pembuatan Paket Baru untuk Layanan Loan (Paket Darurat)</t>
  </si>
  <si>
    <t>0636/MK.05/BE-05/VI/2022</t>
  </si>
  <si>
    <t>Akan dilakukan penyesuaian deskripsi, T&amp;C dan notifikasi SMS reminder
paket berakhir pada saat live.
Scope pengetesan terbatas pada channel UMB dan MyTsel, untuk
channel SMS dan FB akan dilakukan request terpisah.</t>
  </si>
  <si>
    <t>Rifki</t>
  </si>
  <si>
    <t>RFC doc submitted (16 Jun)</t>
  </si>
  <si>
    <t>Waiting approval nodin</t>
  </si>
  <si>
    <t>FUT team</t>
  </si>
  <si>
    <t>0046/MK.05/BE-42/V/2022</t>
  </si>
  <si>
    <t>Pemberitahuan Ready for Service (RFS) Daily Check In Periode 34 - Prepaid</t>
  </si>
  <si>
    <t>0581/MK.05/BE-05/VI/2022</t>
  </si>
  <si>
    <t>Dilakukan proses simulasi counter untuk mendapatkan reward.
Terdapat double notifikasi sms setelah sukses claim reward Telco dan Telkomsel
POIN dari sender 777.
Diperlukan penyesuian riwayat poin pada halaman detail loyalty untuk reward
voucher.
Akan dilakukan penyesuaian link claim voucher pada notifikasi SMS, tampilan snack
bar notifikasi Daily Check in, dan informasi program tanggal DCI saat live.</t>
  </si>
  <si>
    <t>6662/MK.05/EN-01/V/2022</t>
  </si>
  <si>
    <t>[REVISI] Ready for Service (RFS) Implementasi Permohonan Implementasi Skema Autorenewal Ntimes</t>
  </si>
  <si>
    <t>0626/MK.05/BE-05/VI/2022</t>
  </si>
  <si>
    <t>Scope pengetesan adalah melakukan testing Logic Auto Renewal.
Akan dilakukan penyesuaian nama paket, notifikasi, serta detail
paket pada tampilan konfirmasi pembelian saat live.
Diperlukan inspection lebih lanjut khususnya proses renewal
monthly, expired renewal dan unsubs paket saat live.</t>
  </si>
  <si>
    <t>#Overall 6 test case remaining (81,82%)
- OPR : unsubs, renewal not enough balance
- Note : double purchase success</t>
  </si>
  <si>
    <t>- Continue test remaining test case
- Waiting confirmation test case double purchase</t>
  </si>
  <si>
    <t>- FUT team
- Dev team</t>
  </si>
  <si>
    <t>6964/MK.05/EN-01/VI/2022</t>
  </si>
  <si>
    <t>RFI Implementasi Keyword Kupon Hadiah Bulan Juni Program Undi Undi Hepi 2022 pada Paket Combo Sakti</t>
  </si>
  <si>
    <t>0620/MK.05/BE-05/VI/2022</t>
  </si>
  <si>
    <t>Pada konfirmasi setelah pembelian di MyTelkomsel, info kupon yang didapat
masih mengikuti program pada bulan sebelumnya (Toyota Yaris)_x000D_</t>
  </si>
  <si>
    <t>6965/MK.05/EN-01/VI/2022</t>
  </si>
  <si>
    <t>RFI Program Undi Undi Hepi Q2 2022 Periode 19</t>
  </si>
  <si>
    <t>0592/MK.05/BE-05/VI/2022</t>
  </si>
  <si>
    <t xml:space="preserve">Terdapat delay sekitar 30-60 menit untuk kupon yang di redeem masuk ke
Mycoupon di aplikasi Mytelkomsel
</t>
  </si>
  <si>
    <t>2444/MK.03/EN-01/IV/2022</t>
  </si>
  <si>
    <t>6872/MK.05/EN-01/V/2022</t>
  </si>
  <si>
    <t>Request for Inspection (RFI) Implementasi BID Preparation for ARP AP Project (3147/MK.05/EN-01/IV/2022)</t>
  </si>
  <si>
    <t>0631/MK.05/BE-05/VI/2022</t>
  </si>
  <si>
    <t>3147/MK.05/EN_x0002_01/IV/2022</t>
  </si>
  <si>
    <t>0166/MK.05/BE-32/V/2022</t>
  </si>
  <si>
    <t>RFS GamesMax Booster (MyTelkomsel, DG, UMB)</t>
  </si>
  <si>
    <t>0627/MK.05/BE-05/VI/2022</t>
  </si>
  <si>
    <t>Akan dilakukan penyesuaian details item pada halaman pilihan paket
dan konfirmasi pembayaran saat live.
Akan dilakukan penyesuaian profile upcc gamesmax terkait rule validasi
jumlah counter pembelian paket dan masking kuota profile pada W3
Juni 2022.
Masih terconsume kuota internet kurang lebih 20% saat consume game
Roblox dan Ragnarok X.
Beberapa paket dilakukan pengetesan dengan FUT simulator.</t>
  </si>
  <si>
    <t>0077/MK.05/ML-01/V/2022</t>
  </si>
  <si>
    <t>#Overall 1 of 3 channel done (34,48%)
- UMB : buy package failed 
- DG : buy package failed
"mohon maaf anda tidak dapat melakukkan pembelian produk ini."</t>
  </si>
  <si>
    <t>Fokus di DG, untuk UMB skip</t>
  </si>
  <si>
    <t>6831/MK.05/EN-01/V/2022</t>
  </si>
  <si>
    <t>Pemberitahuan RFS Paket Main Package via DSC Batch 2 (HUL Device)</t>
  </si>
  <si>
    <t>0635/MK.05/BE-05/VI/2022</t>
  </si>
  <si>
    <t>Diperlukan penyesuaian notifikasi SMS sukses subscription viu, vidio dan
sushirolll.
Scope FUT adalah melakukan aktivasi PSB melalui DSC.
Diperlukan inspection lebih lanjut khususnya untuk consume kuota Daily
Apps baik sebelum dan sesudah FUP.</t>
  </si>
  <si>
    <t>6804/MK.05/EN-01/V/2022</t>
  </si>
  <si>
    <t>Pemberitahuan RFS Paket SD untuk 4 dan 5 Juni 2022</t>
  </si>
  <si>
    <t>0559/MK.05/BE-05/VI/2022</t>
  </si>
  <si>
    <t>Disarankan dilakukan penyesuaian notifikasi saat pembelian
gagal karena mencapai maksimal counter.
Diperlukan penyesuaian tampilan harga untuk BID 034376 dan
BID 034377 pada saat live.
Beberapa paket dilakukan pengetesan dengan FUT Simulator.</t>
  </si>
  <si>
    <t>6733/MK.05/EN-01/V/2022</t>
  </si>
  <si>
    <t>0141/MK.05/BE-33/V/2022</t>
  </si>
  <si>
    <t>Pemberitahuan RFI untuk Support Konfigurasi Layanan VAS Content W5 Mei 2022</t>
  </si>
  <si>
    <t>0597/MK.05/BE-05/VI/2022</t>
  </si>
  <si>
    <t>6938/MK.05/EN-01/V/2022</t>
  </si>
  <si>
    <t>Request for Inspection (RFI) Implementasi Paket Kompensasi Insiden Service Blackout di Merauke (BO_2786/MK.01/EN-01/IV/2022)</t>
  </si>
  <si>
    <t>0619/MK.05/BE-05/VI/2022</t>
  </si>
  <si>
    <t>2786/MK.01/EN-01/IV/2022</t>
  </si>
  <si>
    <t>7157/MK.05/EN-01/VI/2022</t>
  </si>
  <si>
    <t>Pemberitahuan RFS Implementasi Paket Akuisisi untuk Program FMC Pilot Testing Wave-4</t>
  </si>
  <si>
    <t>Change Product Requirement_x000D_</t>
  </si>
  <si>
    <t>6680/MK.05/EN-01/V/2022</t>
  </si>
  <si>
    <t>0143/MK.05/BE-33/VI/2022</t>
  </si>
  <si>
    <t>Pemberitahuan RFS Zoom Subscription - PrePos MyTsel</t>
  </si>
  <si>
    <t>Purchase masuk ke pointing 
prod (postpaid)
- Waiting renewal via preprod 
(postpaid)
- Melewati batas testing 
selama 14 hari_x000D_</t>
  </si>
  <si>
    <t>0144/MK.05/BE-33/VI/2022</t>
  </si>
  <si>
    <t>Pemberitahuan RFS Halodoc Subscription Postpaid - MyTsel</t>
  </si>
  <si>
    <t>Aktivasi ke 2x dengan nomer 
sama masih berhasil
(seharusnya gagal sesuai dengan 
product spec)</t>
  </si>
  <si>
    <t xml:space="preserve">0026/MK.05/ML-06/III/2022 </t>
  </si>
  <si>
    <t>0106/MK.05/BE-24/VI/2022</t>
  </si>
  <si>
    <t>RFI Test untuk Perubahan Notifikasi PAYU untuk PP Prabayar</t>
  </si>
  <si>
    <t>0617/MK.05/BE-05/VI/2022</t>
  </si>
  <si>
    <t>0105/MK.05/BE_x0002_24/V/2022</t>
  </si>
  <si>
    <t>7023/MK.05/EN-01/VI/2022</t>
  </si>
  <si>
    <t>Ready for Service (RFS) Implementasi Test and Learn BQSV Core Retention Package (BO_6980/MK.01/EN-01/VI/2022)</t>
  </si>
  <si>
    <t>0587/MK.05/BE-05/VI/2022</t>
  </si>
  <si>
    <t>Akan dilakukan penyesuaian deskripsi, dan T&amp;C paket saat live.
Beberapa paket dilakukan pengetesan dengan FUT Simulator._x000D_</t>
  </si>
  <si>
    <t>6980/MK.01/EN-01/VI/2022</t>
  </si>
  <si>
    <t>0107/MK.05/BE-24/VI/2022</t>
  </si>
  <si>
    <t>RFI Test untuk Implementasi Penambahan Minimum Usage Extend Validity Policy Phase-2 pada SimPATI dan PraBayar (3 PP Tambahan)</t>
  </si>
  <si>
    <t>0629/MK.05/BE-05/VI/2022</t>
  </si>
  <si>
    <t>7028/MK.05/EN-01/VI/2022</t>
  </si>
  <si>
    <t>Request for Inspection (RFI) Implementasi Surprise Deal Unlimited 4-5 Juni 2022 (BO_6733/MK.05/EN-01/V/2022)</t>
  </si>
  <si>
    <t>0596/MK.05/BE-05/VI/2022</t>
  </si>
  <si>
    <t>0142/MK.05/BE-33/VI/2022</t>
  </si>
  <si>
    <t>Pemberitahuan RFS support Implementasi Layanan Kuncie Subscription</t>
  </si>
  <si>
    <t>0606/MK.05/BE-05/VI/2022</t>
  </si>
  <si>
    <t>Dilakukan setting manual untuk menjalankan renewal.
Tagihan bertambah belum termasuk PPN 11%.
Terdapat keterbatasan sistem dalam menampilkan jumlah history key
yang dimiliki (maksimal 99 keys).
Diperlukan inspection lebih lanjut khususnya proses renewal dan expired
renewal saat live.</t>
  </si>
  <si>
    <t>0021/MK.05/ML-06/III/2022</t>
  </si>
  <si>
    <t>0168/MK.05/BE-32/VI/2022</t>
  </si>
  <si>
    <t>RFS Flash Sale Games Voucher di Telkomsel.com</t>
  </si>
  <si>
    <t>0602/MK.05/BE-05/VI/2022</t>
  </si>
  <si>
    <t>Akan dilakukan penyesuaian harga pada item FF 355 Diamond saat
live.
Diperlukan penyesuaian tampilan konfirmasi nomor pada halaman
pembayaran.
Akan dilakukan penyesuaian notifikasi SMS sukses pada item FF 70
Diamond dan item MLBB 53 + 6 Diamond.</t>
  </si>
  <si>
    <t>0106/MK.01/ML-02/V/2022</t>
  </si>
  <si>
    <t>0033/MK.05/BE-43/VI/2022</t>
  </si>
  <si>
    <t>RFS ATL Comsak Cloning to BTL</t>
  </si>
  <si>
    <t>0647/MK.05/BE-05/VI/2022</t>
  </si>
  <si>
    <t>Akan dilakukan penyesuaian deskripsi paket dan T&amp;C pada saat live.
Diperlukan penyesuaian notifikasi untuk BID 48126, 48135, 48133
dan 48134 (terdapat tambahan keterangan subs Disney+ Hotstar dan
claim free roaming).</t>
  </si>
  <si>
    <t>6744/MK.05/EN-01/V/2022</t>
  </si>
  <si>
    <t>#OverAll 15 of 16 BID done (93,75%)
- NOK (1) : validity not match with product spec</t>
  </si>
  <si>
    <t>- Waiting campaing running today (16 jun, 9.30 am)
- Retest</t>
  </si>
  <si>
    <t>- Dev team (Yes)
- FUT team (Sesi)</t>
  </si>
  <si>
    <t>0049/MK.05/BE-42/VI/2022</t>
  </si>
  <si>
    <t>Pemberitahuan Ready for Service (RFS) Fitur Aplikasi MyTelkomsel v6.12 - tNPS Old Design &amp; DigiAds New Slot (iOS)</t>
  </si>
  <si>
    <t>Double nodin request</t>
  </si>
  <si>
    <t>0145/MK.05/BE-33/VI/2022</t>
  </si>
  <si>
    <t>Pemberitahuan Re-RFS untuk Support Paket FITA Insurance Digipos</t>
  </si>
  <si>
    <t xml:space="preserve">#A Not found aktivasi gagal via 
Digipos Order Fullfillment &amp; Bulk 
Digipos tidak berkurang 
- Hanya mendapatkan bonus DPI 
FITA
- Tidak mendapatakn subs FITA 
dan Allianz di #B </t>
  </si>
  <si>
    <t>#OverAll 0 of 1 done (0.00%)
- NOK (1) : oder fullfillment not found from digipos apps. Received "503 Service Unavailable" response</t>
  </si>
  <si>
    <t>Checking on ESB and DOM apps</t>
  </si>
  <si>
    <t>- ESB team (Riyanda)
- DOM team (Edo)</t>
  </si>
  <si>
    <t>0048/MK.05/BE-42/VI/2022</t>
  </si>
  <si>
    <t>0604/MK.05/BE-05/VI/2022</t>
  </si>
  <si>
    <t>DigiAds New Slot: Disarankan dilakukan penyesuaian wording Bahasa
pada pop up konfirmasi keluar aplikasi.
tNPS Old Design: Menggunakan paket dan denom yang sudah
ditentukan untuk menampilkan form TNPS old design._x000D_</t>
  </si>
  <si>
    <t>0050/MK.05/BE-42/VI/2022</t>
  </si>
  <si>
    <t>Pemberitahuan Ready for Service (RFS) Fitur Aplikasi MyTelkomsel v6.12 - tNPS Old Design &amp; DigiAds New Slot (Android)</t>
  </si>
  <si>
    <t>0605/MK.05/BE-05/VI/2022</t>
  </si>
  <si>
    <t>DigiAds New Slot: Disarankan dilakukan penyesuaian wording Bahasa pada pop
up konfirmasi keluar aplikasi.
tNPS Old Design: Menggunakan paket dan denom yang sudah ditentukan untuk
menampilkan form TNPS old design.</t>
  </si>
  <si>
    <t>7306/MK.05/EN-01/VI/2022</t>
  </si>
  <si>
    <t>Ready for Service (RFS) Implementasi Testing Insertion New Package Core Retention (BO_6636/MK.05/EN-01/V/2022)</t>
  </si>
  <si>
    <t>0622/MK.05/BE-05/VI/2022_x000D_</t>
  </si>
  <si>
    <t>Akan dilakukan penyesuaian deskripsi paket dan T&amp;C pada saat live.
Beberapa paket dilakukan pengetesan dengan FUT simulator._x000D_</t>
  </si>
  <si>
    <t>6636/MK.05/EN-01/V/2022</t>
  </si>
  <si>
    <t>7316/MK.05/EN-01/VI/2022</t>
  </si>
  <si>
    <t>Pemberitahuan RFS Fitur Fleksibel SMS Survey</t>
  </si>
  <si>
    <t>0610/MK.05/BE-05/VI/2022</t>
  </si>
  <si>
    <t>Dilakukan simulasi broadcast SMS untuk mendapatkan pertanyaan
survey.
Akan dilakukan penyesuaikan link pada notifikasi SMS hasil survey pada
saat live.</t>
  </si>
  <si>
    <t>7750/MK.05/EN-01/VIII/2021</t>
  </si>
  <si>
    <t>7364/MK.05/EN-01/VI/2022</t>
  </si>
  <si>
    <t>Pemberitahuan RFI untuk Enhancement Paket Ekstra Nelpon Harian Telkomsel Halo (consume)</t>
  </si>
  <si>
    <t>0613/MK.05/BE-05/VI/2022</t>
  </si>
  <si>
    <t>7040/MK.05/EN-01/VI/2022</t>
  </si>
  <si>
    <t>7367/MK.05/EN-01/VI/2022</t>
  </si>
  <si>
    <t>Pemberitahuan RFS Paket Initial Join Reward untuk support Program HVC</t>
  </si>
  <si>
    <t>0599/MK.05/BE-05/VI/2022_x000D_</t>
  </si>
  <si>
    <t>Scope pengetesan terbatas pada paket redeem postpaid,
selanjutnya akan dilakukan proses fixing customer experience
pada mytelkomsel khususnya kategori tier silver._x000D_</t>
  </si>
  <si>
    <t>6750/MK.01/EN-01/V/2022</t>
  </si>
  <si>
    <t>7368/MK.05/EN-01/VI/2022</t>
  </si>
  <si>
    <t>RFI Adjusment Price for SLI (Gaharu, Indosat, and Atlasat)</t>
  </si>
  <si>
    <t>0729/MK.05/BE-05/VII/2022</t>
  </si>
  <si>
    <t>Untuk layanan Special Service tidak didapatkan nomor yang bisa
dihubungi untuk testing
Tidak dapat melakukan call untuk Layanan Atlasat 01018</t>
  </si>
  <si>
    <t>2297/IC.01/EN-01/IV/2022</t>
  </si>
  <si>
    <t>7394/MK.05/EN-01/VI/2022</t>
  </si>
  <si>
    <t>RFS Paket Over Stay (RoaMAX Diaspora Group)</t>
  </si>
  <si>
    <t>0598/MK.05/BE-05/VI/2022_x000D_</t>
  </si>
  <si>
    <t>Akan dilakukan proses penyesuaian deskripsi dan T&amp;C saat
live.
Beberapa paket dilakukan pengetesan dengan FUT Simulator._x000D_</t>
  </si>
  <si>
    <t>0020/MK.05/MO-03/IV/2022</t>
  </si>
  <si>
    <t>0113/MK.05/BE-24/VI/2022</t>
  </si>
  <si>
    <t>RFI Test untuk Permohonan Perubahan Wording ANPS Notification</t>
  </si>
  <si>
    <t>0618/MK.05/BE-05/VI/2022</t>
  </si>
  <si>
    <t>6330/MK.05/EN-01/V/2022</t>
  </si>
  <si>
    <t>7323/MK.05/EN-01/VI/2022</t>
  </si>
  <si>
    <t>Ready For Service (RFS) Implementasi Penyesuaian Offer Hot Promo Terhadap WL MSISDN Dynamic Acquisition- New MASSPROMO RFHD WL (1479/MK.05/EN-01/IV/2022)</t>
  </si>
  <si>
    <t>0589/MK.05/BE-05/VI/2022</t>
  </si>
  <si>
    <t>Akan dilakukan penyesuaian deskripsi paket dan T&amp;C saat live.
Beberapa paket dilakukan pengetesan dengan FUT Simulator._x000D_</t>
  </si>
  <si>
    <t>9561/MK.05/EN-01/VI/2022</t>
  </si>
  <si>
    <t>Request for Inspection (RFI) Implementasi Konfigurasi Paket New SMS Package - Whitelist Blacklist MSISDN (B0_5346/MK.05/EN-01/V/2022)</t>
  </si>
  <si>
    <t>0721/MK.05/BE-05/VI/2022</t>
  </si>
  <si>
    <t>5346/MK.05/EN-01/V/2022</t>
  </si>
  <si>
    <t>Fahmi Fadillah</t>
  </si>
  <si>
    <t>7521/IS.01/EN-01/VI/2022</t>
  </si>
  <si>
    <t>Pemberitahuan RFI Payment Fintech untuk support HA Rehearsal Aplikasi ELISA</t>
  </si>
  <si>
    <t>0640/MK.05/BE-05/VI/2022</t>
  </si>
  <si>
    <t>0043/GA.01/IO-01/VI/2022</t>
  </si>
  <si>
    <t>7531/MK.05/EN-01/VI/2022</t>
  </si>
  <si>
    <t>Pemberitahuan RFI Paket 4G Special Day Postpaid 8 dan 9 Juni 2022</t>
  </si>
  <si>
    <t>0616/MK.05/BE-05/VI/2022_x000D_</t>
  </si>
  <si>
    <t>Saat melakukan gift paket dari postpaid ke prepaid, tidak semua eligible paket
tampil di UMB *363*08#.</t>
  </si>
  <si>
    <t>7320/MK.05/EN-01/VI/2022</t>
  </si>
  <si>
    <t>7535/MK.05/EN-01/VI/2022</t>
  </si>
  <si>
    <t>Request For Inspection (RFI) Implementasi Acquisition Pricing Optimization June 2022 – Paket Akuisisi Mingguan (7524/MK.05/EN-01/VI/2022)</t>
  </si>
  <si>
    <t>0643/MK.05/BE-05/VI/2022</t>
  </si>
  <si>
    <t>7524/MK.05/EN-01/VI/2022</t>
  </si>
  <si>
    <t>7556/MK.05/EN-01/VI/2022</t>
  </si>
  <si>
    <t>Request for Inspection (RFI) Implementasi Removal Langganan Disney+ Hotstar (0071/MK.05/ML-01/V/2022)</t>
  </si>
  <si>
    <t>0630/MK.05/BE-05/VI/2022</t>
  </si>
  <si>
    <t>Belum ada transaksi pembelian untuk BID 00046633, 00046634,
00046630, 00046631 &amp; 00046632</t>
  </si>
  <si>
    <t>0071/MK.05/ML_x0002_01/V/202</t>
  </si>
  <si>
    <t>7657/MK.05/EN-01/VI/2022</t>
  </si>
  <si>
    <t>Request for Inspection (RFI) Request for Inspection (RFI) Implementasi Physical Voucher Zone Alignment in Selectedcities Ex-Java June 2022 (B0_6981/MK.01/EN-01/VI/2022)</t>
  </si>
  <si>
    <t>0674/MK.05/BE-05/VI/2022</t>
  </si>
  <si>
    <t>6981/MK.01/EN-01/VI/2022</t>
  </si>
  <si>
    <t>7656/MK.05/EN-01/VI/2022</t>
  </si>
  <si>
    <t>Request for Inspection (RFI) Implementasi Rasionalisasi Paket Voice Perso Juni 2022 (BO_7453/MK.05/EN-01/VI/2022)</t>
  </si>
  <si>
    <t>0638/MK.05/BE-05/VI/2022_x000D_</t>
  </si>
  <si>
    <t xml:space="preserve">7453/MK.05/EN-01/VI/2022 </t>
  </si>
  <si>
    <t>7658/MK.05/EN-01/VI/2022</t>
  </si>
  <si>
    <t>Request for Inspection (RFI) Implementasi Permohonan Program Voice Flash Sale Customer Day anniversary (BO_7107/MK.05/EN-01/VI/2022)</t>
  </si>
  <si>
    <t>0642/MK.05/BE-05/VI/2022</t>
  </si>
  <si>
    <t>7107/MK.05/EN-01/VI/2022</t>
  </si>
  <si>
    <t>7558/MK.05/EN-01/VI/2022</t>
  </si>
  <si>
    <t>Ready for Service (RFS) Permohonan Implementasi HVC Tier 2022 - Welcome To Next Tier (6750/MK.01/EN-01/V/2022)</t>
  </si>
  <si>
    <t>0654/MK.05/BE-05/VI/2022</t>
  </si>
  <si>
    <t>Akan dilakukan penyesuaian deskripsi paket dan T&amp;C pada saat live.</t>
  </si>
  <si>
    <t>#OverAll 0 of 3 BID done (0.00%)
- Package not appear yet</t>
  </si>
  <si>
    <t>On progress add whitelist number</t>
  </si>
  <si>
    <t>7557/MK.05/EN-01/VI/2022</t>
  </si>
  <si>
    <t>Ready for Service (RFS) Permohonan Implementasi HVC Tier 2022 - Initial Join Reward (6750/MK.01/EN-01/V/2022)</t>
  </si>
  <si>
    <t>0600/MK.05/BE-05/VI/2022</t>
  </si>
  <si>
    <t>Scope pengetesan hanya terbatas pada paketnya, selanjutnya
akan dilakukan proses fixing customer experience pada
mytelkomsel khususnya kategori tier silver.</t>
  </si>
  <si>
    <t>0172/MK.05/BE-32/VI/2022</t>
  </si>
  <si>
    <t>RFS GamesMax Booster (Digipos)</t>
  </si>
  <si>
    <t>Paket GamesMax Booster 
tidak muncul di channel
aplikasi digipos preprod_x000D_</t>
  </si>
  <si>
    <t>#OverAll 0 of 6 BID done (0.00%)
- Package not appear yet on digipos channel</t>
  </si>
  <si>
    <t>Follow up to dev team</t>
  </si>
  <si>
    <t>7721/MK.05/EN-01/VI/2022</t>
  </si>
  <si>
    <t>Request For Inspection (RFI) Revisi Permohonan Implementasi Update Spesifikasi Program New IMEI Ex-Java ( 7700/MK.05/EN-01/VI/2022 )</t>
  </si>
  <si>
    <t>0676/MK.05/BE-05/VI/2022</t>
  </si>
  <si>
    <t>7700/MK.05/EN-01/VI/2022_x000D_</t>
  </si>
  <si>
    <t>0171/MK.05/BE-32/VI/2022</t>
  </si>
  <si>
    <t>RFS Program Promo Tebus Murah di channel Dunia Games (Periode Juni 2022)</t>
  </si>
  <si>
    <t>0609/MK.05/BE-05/VI/2022</t>
  </si>
  <si>
    <t>Terdapat delay notifikasi SMS kode discount kurang lebih 20 menit pada
item Free Fire.
Diperlukan penyesuaian tampilan pop up konfirmasi item pada halaman
informasi pembayaran dan tampilan batas maksimal discount._x000D_</t>
  </si>
  <si>
    <t>0107/MK.05/ML-02/V/2022</t>
  </si>
  <si>
    <t>Item games</t>
  </si>
  <si>
    <t>7773/MK.05/EN-01/VI/2022</t>
  </si>
  <si>
    <t>Pemberitahuan RFI Implementasi Best Deal 4G pada 8-9 Juni 2022</t>
  </si>
  <si>
    <t>0651/MK.05/BE-05/VI/2022</t>
  </si>
  <si>
    <t>7780/MK.05/EN-01/VI/2022</t>
  </si>
  <si>
    <t>RFI Program Undi Undi Hepi Q2 2022 Periode 20</t>
  </si>
  <si>
    <t>0615/MK.05/BE-05/VI/2022</t>
  </si>
  <si>
    <t xml:space="preserve">Terdapat delay sekitar 30-60 menit untuk kupon yang di-redeem masuk ke
Mycoupon di Mytelkomsel
</t>
  </si>
  <si>
    <t>7794/MK.05/EN-01/VI/2022</t>
  </si>
  <si>
    <t>Request for Inspection (RFI) Permohonan Implementasi Price Optimization CVM June 2022 - Internet Sakti Java (7763/MK.05/EN-01/VI/2022)</t>
  </si>
  <si>
    <t>0664/MK.05/BE-05/VI/2022</t>
  </si>
  <si>
    <t>Terdapat 12 BID (00043941, 00043942, 00043943, 00043944, 00043945,
00043946, 00043949, 00043950, 00043951, 00043952, 00043953, 00043954
belum ditemukan transaksi via Splunk (09-20 Juni 2022)</t>
  </si>
  <si>
    <t>7763/MK.05/EN-01/VI/2022</t>
  </si>
  <si>
    <t>7862/MK.05/EN-01/VI/2022</t>
  </si>
  <si>
    <t>Request for Inspection (RFI) Implementasi Paket Long Validity untuk Event JFK &amp; Customer Day Juni 2022 (BO_7532/MK.05/EN-01/VI/2022)</t>
  </si>
  <si>
    <t>0663/MK.05/BE-05/VI/2022</t>
  </si>
  <si>
    <t>Belum terdapat transaksi untuk BID 00048167, 00048168 Zone
LongValidity_JFK dan 00048166, 00048167, 00048168, 00048169 Zone
LongValidity_CD pada periode 9-19 Juni 2022.</t>
  </si>
  <si>
    <t>7532/MK.05/EN-01/VI/2022</t>
  </si>
  <si>
    <t>7855/MK.05/EN-01/VI/2022</t>
  </si>
  <si>
    <t>Ready for Service (RFS) Implementasi Permohonan Implementasi Skema Autorenewal Flat (2317/MK.06/EN-01/IV/2022)</t>
  </si>
  <si>
    <t>0656/MK.05/BE-05/VI/2022</t>
  </si>
  <si>
    <t>Scope pengetesan hanya melakukan Test Logic Auto Renewal.
Akan dilakukan penyesuaian nama paket, notifikasi, serta detail paket
pada saat live.
Diperlukan inspection lebih lanjut khususnya proses renewal, expired
renewal dan unsubs paket saat live.</t>
  </si>
  <si>
    <t xml:space="preserve">#OverAll 8 of 10 Test case done (80.00%)
- OPR (2) : last renewal and expired renewal </t>
  </si>
  <si>
    <t>Waiting last renewal and expired renewal running (18 Jun)</t>
  </si>
  <si>
    <t>0148/MK.05/BE-33/VI/2022</t>
  </si>
  <si>
    <t>• Di wording UMB 
mendapatkan respon Error 
GetBalance pada saat aktivasi 
pulsa tidak cukup 
• Aktivasi transfer kuota DPI
max 5x dan mendaptakan 
respon error_getbalance</t>
  </si>
  <si>
    <t>0034/MK.05/BE-43/VI/2022</t>
  </si>
  <si>
    <t>RFS Fintech Purchaser Bonus - BTL</t>
  </si>
  <si>
    <t>0603/MK.05/BE-05/VI/2022</t>
  </si>
  <si>
    <t>Disarankan untuk dilakukan penyesuaian notifikasi sukses SMS pada
saat live._x000D_</t>
  </si>
  <si>
    <t>7664/MK.01/EN-01/VI/2022</t>
  </si>
  <si>
    <t>0079/MK.05/BE-31/VI/2022</t>
  </si>
  <si>
    <t>Ready for Service (RFS) Product VIDEO WETV 30 dan 90 hari Prepaid</t>
  </si>
  <si>
    <t>0611/MK.05/BE-05/VI/2022_x000D_</t>
  </si>
  <si>
    <t>Akan dilakukan penyesuaian deskripsi dan T&amp;C paket pada saat live.
Disarankan dilakukan penyesuaian nama berlangganan pada notifikasi
subscription sender 99433.</t>
  </si>
  <si>
    <t>7894/MK.05/EN-01/VI/2022</t>
  </si>
  <si>
    <t>Request for Inspection (RFI) Implementasi Price Up Harian Sepuasnya 2 - Juni 2022 (7705/MK.05/EN-01/VI/2022)</t>
  </si>
  <si>
    <t>0639/MK.05/BE-05/VI/2022_x000D_</t>
  </si>
  <si>
    <t>7705/MK.05/EN-01/VI/2022</t>
  </si>
  <si>
    <t>(Prima Automation)(Cetho Automation)</t>
  </si>
  <si>
    <t>0080/MK.05/BE-31/VI/2022</t>
  </si>
  <si>
    <t>Ready for Service (RFS) Product VIDEO WETV 30 dan 90 hari Postpaid</t>
  </si>
  <si>
    <t>0607/MK.05/BE-05/VI/2022</t>
  </si>
  <si>
    <t>Akan dilakukan penyesuaian deskripsi paket &amp; T&amp;C pada saat live.
Tagihan belum termasuk PPN 11%.</t>
  </si>
  <si>
    <t>7987/MK.05/EN-01/VI/2022</t>
  </si>
  <si>
    <t>0608/MK.05/BE-05/VI/2022</t>
  </si>
  <si>
    <t>Scope FUT terbatas pada fungsi out/remove offer ANPS pada pelanggan.
Disarankan untuk dilakukan penambahan wording sukses aktivasi
program ANPS untuk beberapa BID.</t>
  </si>
  <si>
    <t>7947/MK.05/EN-01/VI/2022</t>
  </si>
  <si>
    <t>Request for Inspection (RFI) Permohonan Implementasi Price Optimization CVM June 2022 - Promo Sakti &amp; Comsak MAX (7763/MK.05/EN-01/VI/2022)</t>
  </si>
  <si>
    <t>0649/MK.05/BE-05/VI/2022</t>
  </si>
  <si>
    <t>7763/MK.05/EN-1/VI/2022</t>
  </si>
  <si>
    <t>8013/MK.05/EN-01/VI/2022</t>
  </si>
  <si>
    <t>Ready for Service (RFS) Permohonan Implementasi BID Preparation for AP Ultimate Project in Java &amp; Ex-Java (7959/MK.05/EN-01/VI/2022)</t>
  </si>
  <si>
    <t>Paket belum muncul pada Digipos</t>
  </si>
  <si>
    <t>7959/MK.05/EN-01/VI/2022</t>
  </si>
  <si>
    <t>7893/MK.05/EN-01/VI/2022</t>
  </si>
  <si>
    <t>Request for Inspection (RFI) Implementasi Surprise Deal Nonton 10-12 Juni 2022 (BO_0085/MK.05/EN-01/III/2022)</t>
  </si>
  <si>
    <t>0641/MK.05/BE-05/VI/2022</t>
  </si>
  <si>
    <t>8189/MK.05/EN-01/VI/2022</t>
  </si>
  <si>
    <t>RFS Kebijakan Discount Price via Modchan Phase 2</t>
  </si>
  <si>
    <t>Mendapat Notifikasi ESB internal 
error saat melakukan aktivasi via 
Modern channel.</t>
  </si>
  <si>
    <t>0029/MK.05/MO-03/VI/2022</t>
  </si>
  <si>
    <t>8149/MK.05/EN-01/VI/2022</t>
  </si>
  <si>
    <t>Request For Inspection (RFI) Implementation of Price Adjustment Physical Voucher June 2022 (BO_7694/MK.05/EN-01/VI/2022)</t>
  </si>
  <si>
    <t>0648/MK.05/BE-05/VI/2022</t>
  </si>
  <si>
    <t>7694/MK.05/EN-01/VI/2022</t>
  </si>
  <si>
    <t>8150/MK.05/EN-01/VI/2022</t>
  </si>
  <si>
    <t>Request for Inspection (RFI) Implementasi Permohonan Price Rationalization Core Data Package June 2022 - Core BQSV (BO_7807/MK.01/EN-01/VI/2022)</t>
  </si>
  <si>
    <t>0736/MK.05/BE-05/VII/2022</t>
  </si>
  <si>
    <t>7807/MK.01/EN-01/VI/2022</t>
  </si>
  <si>
    <t>8187/MK.05/EN-01/VI/2022</t>
  </si>
  <si>
    <t>RFI Paket Welcome Data Roaming</t>
  </si>
  <si>
    <t>0738/MK.05/BE-05/VII/2022</t>
  </si>
  <si>
    <t>Pada SMS notifikasi sukses pembelian paket pre-requisite tidak terdapat
informasi untuk klaim bonus paket Welcome Data Roaming 100 MB.</t>
  </si>
  <si>
    <t>0023/MK.05/MO-03/IV/2022</t>
  </si>
  <si>
    <t>8177/MK.05/EN-01/VI/2022</t>
  </si>
  <si>
    <t>Request for Inspection (RFI) Implementasi Price Rationalization Core Data Package June 2022 - In-Apps &amp; BQSV MKIOS (BO_7807/MK.01/EN-01/VI/2022)</t>
  </si>
  <si>
    <t>0838/MK.05/BE-05/VII/2022</t>
  </si>
  <si>
    <t>Notes Belum ditemukan transaksi untuk BID ID 00025575, 00025598, dan
00025600.</t>
  </si>
  <si>
    <t>8176/MK.05/EN-01/VI/2022</t>
  </si>
  <si>
    <t>Request For Inspection (RFI) Implementation Price Rationalization Core Data Package June 2022 - Ketengan Package (BO_7807/MK.01/EN-01/VI/2022)</t>
  </si>
  <si>
    <t>0678/MK.05/BE-05/VI/2022</t>
  </si>
  <si>
    <t>8185/MK.05/EN-01/VI/2022</t>
  </si>
  <si>
    <t>RFS Paket Over Stay Postpaid (RoaMAX Diaspora Group)</t>
  </si>
  <si>
    <t>0624/MK.05/BE-05/VI/2022_x000D_</t>
  </si>
  <si>
    <t>Diperlukan penyesuaian deskripsi, nama paket dan T&amp;C pada saat live._x000D_</t>
  </si>
  <si>
    <t>8186/MK.05/EN-01/VI/2022</t>
  </si>
  <si>
    <t>RFS Paket Welcome Data Roaming 500MB</t>
  </si>
  <si>
    <t>0625/MK.05/BE-05/VI/2022</t>
  </si>
  <si>
    <t>Akan dilakukan penyesuaian deskripsi, nama paket
dan T&amp;C pada saat live.
Scope FUT adalah memastikan redeem bisa
dilakukan setelah melakukan pembelian salah satu
paket prerequisite.
Beberapa paket dilakukan pengetesan dengan FUT
simulator.</t>
  </si>
  <si>
    <t>8267/MK.05/EN-01/VI/2022</t>
  </si>
  <si>
    <t>Request for Inspection (RFI) Implementasi Renaming Combo Sakti Unlimited menjadi Combo Sakti (7348/MK.05/EN-01/VI/2022)</t>
  </si>
  <si>
    <t>0682/MK.05/BE-05/VI/2022</t>
  </si>
  <si>
    <t>7348/MK.05/EN-01/VI/2022</t>
  </si>
  <si>
    <t>0180/MK.05/BE-32/VI/2022</t>
  </si>
  <si>
    <t>RFI DPI Dunia Games</t>
  </si>
  <si>
    <t>0717/MK.05/BE-05/VI/2022</t>
  </si>
  <si>
    <t>Terdapat kebocoran kuota internet sekitar 17%-22%</t>
  </si>
  <si>
    <t>0100/MK.05/ML-02/IV/2022</t>
  </si>
  <si>
    <t>0179/MK.05/BE-32/VI/2022</t>
  </si>
  <si>
    <t>RFI Update Whitelist IP Game PUBG Mobile Pada Profile DPI GamesMax</t>
  </si>
  <si>
    <t>0725/MK.05/BE-05/VII/2022</t>
  </si>
  <si>
    <t>Terdapat kebocoran kuota internet utama (33-42%) ketika consume game PUBG
menggunakan apn Supersabarbrn6 dari 3 IP di luar whitelist. On progress WL IP by
development and network team.
14.124.192.207 443 -&gt; domain: r4.sn-uxa3vhnxa-jb3e7.gvt1.com -&gt; sni: r4---sn_x0002_uxa3vhnxa-jb3e7.gvt1.com
52.221.19.225 443 -&gt; domain: viuapiprodv2.eba-ptf5qxyp.ap-southeast_x0002_1.elasticbeanstalk.com -&gt; sni: prod-in.viu.com
114.124.160.13 443 -&gt; domain: r2.sn-uxa3vhnxa-jb3k.gvt1.com -&gt; sni: r2---sn_x0002_uxa3vhnxa-jb3k.gvt1.com</t>
  </si>
  <si>
    <t>0160/MK.05/ML-02/XII/2021</t>
  </si>
  <si>
    <t>0182/MK.05/BE-32/VI/2022</t>
  </si>
  <si>
    <t>RFI Konfigurasi Program Promo Code Giveaway PRJ di Dunia Games</t>
  </si>
  <si>
    <t>0675/MK.05/BE-05/VI/2022</t>
  </si>
  <si>
    <t>0040/MK.06/ML-25/VI/2022</t>
  </si>
  <si>
    <t>0181/MK.05/BE-32/VI/2022</t>
  </si>
  <si>
    <t>RFI Konfigurasi Program Promo Code Customer Day di Dunia Games</t>
  </si>
  <si>
    <t>0652/MK.05/BE-05/VI/2022</t>
  </si>
  <si>
    <t>0039/MK.06/ML-25/VI/2022</t>
  </si>
  <si>
    <t>8292/MK.05/EN-01/VI/2022</t>
  </si>
  <si>
    <t>Ready for Service (RFS) Permohonan Implementasi Price Optimization CVM June 2022 - New Internet Sakti Exjava (7763/MK.05/EN-01/VI/2022)</t>
  </si>
  <si>
    <t>0655/MK.05/BE-05/VI/2022</t>
  </si>
  <si>
    <t>Akan dilakukan penyesuaian deskripsi, dan T&amp;C paket saat live.
Beberapa paket dilakukan pengetesan dengan FUT simulator.
Terdapat price up pada BID 0048510 dan akan dilakukan inspection lebih
lanjut terkait dengan keseluruhan BID yang akan dilakukan price up 20
Juni 2022.</t>
  </si>
  <si>
    <t>7763/MK.05/EN-01/VI/2022_x000D_</t>
  </si>
  <si>
    <t>0155/MK.05/BE-33/VI/2022</t>
  </si>
  <si>
    <t>Pemberitahuan Re-RFS untuk Support Paket Data Bundling Kuncie Digipos</t>
  </si>
  <si>
    <t>Melakukan consume DPI di Aplikasi
Kuncie masih terkena bonus internet 
100%</t>
  </si>
  <si>
    <t>#Over all 1 of 1 BID done (80,00%)
- NOK (1) : saat consume aplikasi KUNCIE, kuota DPI tidak berkurang dan cosume 100% kuota internet regular</t>
  </si>
  <si>
    <t>0154/MK.05/BE-33/VI/2022</t>
  </si>
  <si>
    <t>Pemberitahuan RFS untuk Support Paket Data Bundling Kuncie (MyTelkomsel, UMB)</t>
  </si>
  <si>
    <t>Bonus DPI Kuncie tidak 
berkurang saat diconsume di 
aplikasi kuncie 
- MSISDN Postpaid gagal 
Purchase_x000D_</t>
  </si>
  <si>
    <t>0082/MK.05/BE-31/VI/2022</t>
  </si>
  <si>
    <t>Ready for Service (RFS) Product VIDEO Netflix JFK</t>
  </si>
  <si>
    <t>0623/MK.05/BE-05/VI/2022</t>
  </si>
  <si>
    <t>Masih terconsume kuota internet regular sebesar 10% pada saat
consume aplikasi Netflix.
Untuk MSISDN Postpaid, tagihan belum termasuk PPN 11%.</t>
  </si>
  <si>
    <t>0031/MK.05/ML-04/VI/2022</t>
  </si>
  <si>
    <t>8491/MK.05/EN-01/VI/2022</t>
  </si>
  <si>
    <t>Request for Inspection (RFI) Permohonan Implementasi Acquisition Pricing Optimization June 2022 - Akuisisi Java (7106/MK.05/EN-01/VI/2022)</t>
  </si>
  <si>
    <t>0690/MK.05/BE-05/VI/2022</t>
  </si>
  <si>
    <t>Per tanggal 24 juni 2022 UnlimitedMAX sudah diubah menjadi InternetMAX</t>
  </si>
  <si>
    <t>7106/MK.05/EN-01/VI/2022</t>
  </si>
  <si>
    <t>8502/MK.05/EN-01/VI/2022</t>
  </si>
  <si>
    <t>Request For Inspection (RFI) Permohonan Implementasi Acquisition Pricing Optimization June 2022 - Akuisisi ExJava (7106/MK.05/EN-01/VI/2022)</t>
  </si>
  <si>
    <t>0757/MK.05/BE-05/VII/2022</t>
  </si>
  <si>
    <t xml:space="preserve">Pada deskripsi paket tidak ada informasi bahwa kuota social media dan nonton
berlaku lokal, namun setelah pembelian paket kuota yang didapatkan adalah
Socmed Lokal dan Nonton Lokal .
</t>
  </si>
  <si>
    <t>8504/MK.05/EN-01/VI/2022</t>
  </si>
  <si>
    <t>Request for Inspection (RFI) Implementasi Price Adjustment Produk-Produk CVM - Multisim (7834/MK.05/EN-01/VI/2022)</t>
  </si>
  <si>
    <t>0709/MK.05/BE-05/VI/2022</t>
  </si>
  <si>
    <t>7834/MK.05/EN-01/VI/2022</t>
  </si>
  <si>
    <t>8516/MK.05/EN-01/VI/2022</t>
  </si>
  <si>
    <t>Request for Inspection (RFI) Implementasi Price Rationalization Core Data Package June - Old Core, New Core, Core Zoom, Core Vidio, Core Retention</t>
  </si>
  <si>
    <t>0708/MK.05/BE-05/VI/2022</t>
  </si>
  <si>
    <t>0153/MK.05/BE-33/VI/2022</t>
  </si>
  <si>
    <t>Pemberitahuan RFI untuk Support Konfigurasi Layanan VAS Content W2 Juni 2022</t>
  </si>
  <si>
    <t>0681/MK.05/BE-05/VI/2022_x000D_</t>
  </si>
  <si>
    <t>8447/MK.05/EN-01/VI/2022</t>
  </si>
  <si>
    <t>Ready for Service (RFS) Permohonan Implementasi Price Optimization CVM June 2022 (Digipos &amp; Omnichannel) - New Internet Sakti Exjava (7763/MK.05/EN-01/VI/2022)(1)</t>
  </si>
  <si>
    <t>0658/MK.05/BE-05/VI/2022</t>
  </si>
  <si>
    <t>Disarankan dilakukan penyesuaian wording notifikasi SMS sukses.
Pengetesan menggunakan FUT Simulator dan terbatas pada
channel Digipos.
Diperlukan proses inspection lebih lanjut khususnya proses aktivasi
end2end pada saat live.</t>
  </si>
  <si>
    <t>Digopos</t>
  </si>
  <si>
    <t>8792/MK.05/EN-01/VI/2022</t>
  </si>
  <si>
    <t>Pemberitahuan RFS Fitur Momentum Trigger Survey pada TNPS Platform</t>
  </si>
  <si>
    <t>0633/MK.05/BE-05/VI/2022</t>
  </si>
  <si>
    <t xml:space="preserve">Dilakukan proses whitelist dan simulasi untuk mendapatkan
broadcast sms survey.
</t>
  </si>
  <si>
    <t>8661/MK.05/EN-01/VI/2022</t>
  </si>
  <si>
    <t>RFI Program Undi Undi Hepi Q2 2022 Periode 21</t>
  </si>
  <si>
    <t>0650/MK.05/BE-05/VI/2022</t>
  </si>
  <si>
    <t>Farah muthia</t>
  </si>
  <si>
    <t>0051/MK.05/BE-42/VI/2022</t>
  </si>
  <si>
    <t>Pemberitahuan Ready for Inspection (RFI) Zero Rate Fintech GoPAY Untuk Own Channel (MyTelkomsel App, MyTelkomsel Web, MyTelkomsel Lite, ALP)</t>
  </si>
  <si>
    <t>0665/MK.05/BE-05/VI/2022</t>
  </si>
  <si>
    <t>Notes Payment method GoPAY masih belum tersedia di channel ALP</t>
  </si>
  <si>
    <t>9992/MK.01/EN-01/III/2022</t>
  </si>
  <si>
    <t>8774/MK.05/EN-01/VI/2022</t>
  </si>
  <si>
    <t>Request For Inspection (RFI) Implementation of Price Adjustment Physical Voucher June 2022 (BO_8434/MK.05/EN-01/VI/2022)</t>
  </si>
  <si>
    <t>0686/MK.05/BE-05/VI/2022</t>
  </si>
  <si>
    <t>8434/MK.05/EN-01/VI/2022</t>
  </si>
  <si>
    <t>VF</t>
  </si>
  <si>
    <t>8697/MK.05/EN-01/VI/2022</t>
  </si>
  <si>
    <t>Ready for Service (RFS) Permohonan Implementasi Price Optimization CVM June 2022 (Digipos &amp; Omnichannel) - New Internet Sakti Exjava WL Existing(7763/MK.05/EN-01/VI/2022)</t>
  </si>
  <si>
    <t>0733/MK.05/BE-05/VII/2022</t>
  </si>
  <si>
    <t>(Postman Simulator)</t>
  </si>
  <si>
    <t>8696/MK.05/EN-01/VI/2022</t>
  </si>
  <si>
    <t>Ready for Service (RFS) Permohonan Implementasi Price Optimization CVM June 2022 - New Internet Sakti Exjava WL Existing(7763/MK.05/EN-01/VI/2022)</t>
  </si>
  <si>
    <t>0667/MK.05/BE-05/VI/2022</t>
  </si>
  <si>
    <t>Akan dilakukan penyesuaian deskripsi, T&amp;C paket pada halaman detail
paket dan nama paket pada notifikasi inbox My Telkomsel saat live.
Beberapa paket dilakukan pengetesan menggunakan FUT simulator</t>
  </si>
  <si>
    <t>8756/MK.05/EN-01/VI/2022</t>
  </si>
  <si>
    <t>Pemberitahuan RFS Paket Welcome Reward untuk support Program HVC</t>
  </si>
  <si>
    <t>0670/MK.05/BE-05/VI/2022_x000D_</t>
  </si>
  <si>
    <t>Disarankan dilakukan penyesuaian notifikasi saat pembelian gagal karena
mencapai maksimal counter.
Diperlukan inspection lebih lanjut saat live khususnya skenario redeem
POIN yg akan berjalan menggunakan mekanisme PES ke POIN (untuk saat
ini scope pengetesan hanya di sisi product).
Beberapa paket dilakukan pengetesan dengan FUT Simulator.</t>
  </si>
  <si>
    <t xml:space="preserve">6750/MK.01/EN-01/V/2022 </t>
  </si>
  <si>
    <t>0052/MK.05/BE-42/VI/2022</t>
  </si>
  <si>
    <t>Pemberitahuan Ready for Service (RFS) - WEC Telkomsel POIN Catalogue</t>
  </si>
  <si>
    <t>0697/MK.05/BE-05/VI/2022</t>
  </si>
  <si>
    <t xml:space="preserve">7627/MK.05/EN-01/VI/2022 </t>
  </si>
  <si>
    <t>8801/MK.05/EN-01/VI/2022</t>
  </si>
  <si>
    <t>Ready for Service (RFS) Implementasi Pembukaan Value Paket Voucher Internet 3-5-7 Hari di Modern Channel (BO_8437/MK.05/EN-01/VI/2022)</t>
  </si>
  <si>
    <t>0691/MK.05/BE-05/VI/2022_x000D_</t>
  </si>
  <si>
    <t>Diperlukan inspection lebih lanjut khususnya proses aktivasi end2end
dan paket zoning saat live.
Scope pengetesan hanya terbatas pada product selebihnya akan
dilakukan proses test pada implementasi dengan surrounding system.</t>
  </si>
  <si>
    <t xml:space="preserve">8437/MK.05/EN-01/VI/2022 </t>
  </si>
  <si>
    <t>0084/MK.05/BE-31/VI/2022</t>
  </si>
  <si>
    <t>Ready for Service (RFS) Product VIDEO ATL VIU VIDIO</t>
  </si>
  <si>
    <t>0653/MK.05/BE-05/VI/2022</t>
  </si>
  <si>
    <t>Akan dilakukan penyesuaian deskripis dan T&amp;C pada MyTsel pada saat
live.
Masih terconsume kuota internet kurang lebih 5% pada saat akses
aplikasi Vidio dan VIU.</t>
  </si>
  <si>
    <t>0033/MK.05/ML-04/VI/2022</t>
  </si>
  <si>
    <t>8900/MK.05/EN-01/VI/2022</t>
  </si>
  <si>
    <t>Request For Inspection (RFI) Implementasi Pembukaan Paket Core Retention ke Semua Brand (BO_8706/MK.06/EN-01/VI/2022)</t>
  </si>
  <si>
    <t>0688/MK.05/BE-05/VI/2022</t>
  </si>
  <si>
    <t>8706/MK.06/EN-01/VI/2022</t>
  </si>
  <si>
    <t>8901/MK.05/EN-01/VI/2022</t>
  </si>
  <si>
    <t>Request for Inspection (RFI) Implementasi Scale Up Core Retention (BO_8670/MK.06/EN-01/VI/2022)</t>
  </si>
  <si>
    <t>0685/MK.05/BE-05/VI/2022</t>
  </si>
  <si>
    <t>8670/MK.06/EN-01/VI/2022</t>
  </si>
  <si>
    <t>8883/MK.05/EN-01/VI/2022</t>
  </si>
  <si>
    <t>Request for Inspection (RFI) Implementasi Update Allowance Description, Override Quota, dan Highlight Price MyTelkomsel pada Kuota Ketengan Sepuasnya (BO_8605/MK.05/EN-01/VI/2022)</t>
  </si>
  <si>
    <t>0692/MK.05/BE-05/VI/2022</t>
  </si>
  <si>
    <t>8605/MK.05/EN-01/VI/2022</t>
  </si>
  <si>
    <t>8884/MK.05/EN-01/VI/2022</t>
  </si>
  <si>
    <t>Request For Inspection (RFI) Implementasi Paket Core Retention Core Combo 20+2 dan Core Combo 33+2 (BO_7491/MK.05/EN-01/III/2022)</t>
  </si>
  <si>
    <t>0666/MK.05/BE-05/VI/2022</t>
  </si>
  <si>
    <t>8882/MK.05/EN-01/VI/2022</t>
  </si>
  <si>
    <t>Ready for Service (RFS) Implementasi Pembukaan BID Mirroring Package dan Penarikan Whitelist MSISDN pada Test &amp; Learn Core Simplification (BO_6845/MK.01/EN-01/V/2022)</t>
  </si>
  <si>
    <t>0671/MK.05/BE-05/VI/2022</t>
  </si>
  <si>
    <t>Akan dilakukan penyesuaian deskripsi dan T&amp;C pada saat live.
Diperlukan penyesuaian notifikasi sukses SMS untuk BID 48719,
48727, 48731 dan 48734 (terdapat wording klaim kuota roaming).
Beberapa paket dilakukan pengetesan dengan FUT Simulator._x000D_</t>
  </si>
  <si>
    <t>6845/MK.01/EN-01/V/2022</t>
  </si>
  <si>
    <t>0012/MK.05/BE-23/VI/2022</t>
  </si>
  <si>
    <t>Ready for Service (RFS) Produk Telkomsel Orbit CVM Prevention</t>
  </si>
  <si>
    <t>0694/MK.05/BE-05/VI/2022</t>
  </si>
  <si>
    <t>Mgr. Home and Bundling Development</t>
  </si>
  <si>
    <t>Mohamad Helda Baskoro Murdianto</t>
  </si>
  <si>
    <t>Diperlukan penyesuaian informasi total kuota paket yang didapat pada
notifikasi SMS sukses.
Disarankan dilakukan penambahan informasi terkait Telkomsel poin yang
didapat pada details paket.</t>
  </si>
  <si>
    <t>9010/MK.05/EN-01/VI/2022</t>
  </si>
  <si>
    <t>8972/MK.05/EN-01/VI/2022</t>
  </si>
  <si>
    <t>Pemberitahuan RFS Paket Surprise Deal Weekly 24 June 2022</t>
  </si>
  <si>
    <t>0660/MK.05/BE-05/VI/2022</t>
  </si>
  <si>
    <t>Beberapa paket dilakukan pengetesan dengan FUT Simulator.
Disarankan dilakukan penyesuaian notifikasi saat pembelian gagal
karena mencapai maksimal counter.</t>
  </si>
  <si>
    <t>8773/MK.05/EN-01/VI/2022_x000D_</t>
  </si>
  <si>
    <t>8986/MK.05/EN-01/VI/2022</t>
  </si>
  <si>
    <t>Pemberitahuan RFS Paket Internet 5G untuk Mendukung Program Bundling Samsung S22 &amp; S21FE</t>
  </si>
  <si>
    <t>0657/MK.05/BE-05/VI/2022</t>
  </si>
  <si>
    <t>Akan dilakukan penyesuaian notifikasi ketika sudah melewati batas pembelian
dan ketika aktivasi dengan nomor tidak mempunyai paket utama pada saat
live.</t>
  </si>
  <si>
    <t>8902/MK.05/EN-01/VI/2022</t>
  </si>
  <si>
    <t>9015/MK.05/EN-01/VI/2022</t>
  </si>
  <si>
    <t>Request For Inspection (RFI) Implementasi Price Adjustment Hot Promo Java (8968/MK.05/EN-01/VI/2022)</t>
  </si>
  <si>
    <t>0679/MK.05/BE-05/VI/2022_x000D_</t>
  </si>
  <si>
    <t>8968/MK.05/EN-01/VI/2022</t>
  </si>
  <si>
    <t>0053/MK.05/BE-42/VI/2022</t>
  </si>
  <si>
    <t>Pemberitahuan Ready for Service (RFS) WEC – WNA Prepaid Registration Enhancement (Phase 2)</t>
  </si>
  <si>
    <t>0698/MK.05/BE-05/VI/2022</t>
  </si>
  <si>
    <t>Akan dilakukan validasi ulang untuk data yang sudah
di input pada Telkomsel
Diperlukan inspection lebih lanjut khususnya proses
End to End Pre order SIM CARD pada saat live._x000D_</t>
  </si>
  <si>
    <t>1469/MK.05/EN-01/IV/2022</t>
  </si>
  <si>
    <t>0160/MK.05/BE-33/VI/2022</t>
  </si>
  <si>
    <t>Pemberitahuan Re-RFS untuk Support Support Development Maxstream Subscription Bundling Data Layanan Bioskop Maxstream, Alice, dan Punipun</t>
  </si>
  <si>
    <t>0699/MK.05/BE-05/VI/2022</t>
  </si>
  <si>
    <t xml:space="preserve">Akan dilakukan penyesuaian deskripsi, dan T&amp;C paket,
notifikasi SMS sukses pembelian dan link konten SMS saat
live.
Menggunakan konten dummy untuk memutar video
sesuai jenis paket.
Tagihan postpaid yang bertambah belum termasuk PPN
11%.
Diperlukan inspection lebih lanjut khususnya proses
renewal dan expired renewal saat live.
</t>
  </si>
  <si>
    <t>0159/MK.05/BE-33/VI/2022</t>
  </si>
  <si>
    <t>Pemberitahuan RFI untuk Support Channel Post Call USSD(PCU) untuk Update konfigurasi Layanan Periode W3 Juni 2022</t>
  </si>
  <si>
    <t>0696/MK.05/BE-05/VI/2022</t>
  </si>
  <si>
    <t>0111/MK.05/ML-63/VI/2022</t>
  </si>
  <si>
    <t>9137/MK.05/EN-01/VI/2022</t>
  </si>
  <si>
    <t>Pemberitahuan RFS Paket Main Package via DSC Batch 3 (HUL Contract)</t>
  </si>
  <si>
    <t>Masih dilakukan simulasi terkait
aktivasi paket HUL Kontrak sampai 
kontrak berakhir oleh team dev._x000D_</t>
  </si>
  <si>
    <t>9186/MK.05/EN-01/VI/2022</t>
  </si>
  <si>
    <t>Request for Inspection (RFI) Implementasi Update Eligible Location Paket Long Validity untuk Event JFK (BO_9165/MK.05/EN-01/VI/2022)</t>
  </si>
  <si>
    <t>0712/MK.05/BE-05/VI/2022</t>
  </si>
  <si>
    <t>9165/MK.05/EN-01/VI/2022</t>
  </si>
  <si>
    <t>0086/MK.05/BE-31/VI/2022</t>
  </si>
  <si>
    <t>Ready for Service (RFS) Product VIDEO Kuncie</t>
  </si>
  <si>
    <t>0659/MK.05/BE-05/VI/2022</t>
  </si>
  <si>
    <t>Akan dilakukan proses masking hide kuota flag kuncie sebelum live.
Untuk MSISDN Postpaid, tagihan bertambah belum termasuk PPN 11%
Beberapa paket dilakukan pengetesan dengan FUT Simulator.
Akan dilakukan proses penyesuaian deskripsi dan T&amp;C pada saat live.</t>
  </si>
  <si>
    <t>0081/MK.05/ML-01/V/2022</t>
  </si>
  <si>
    <t>0187/MK.05/BE-32/VI/2022</t>
  </si>
  <si>
    <t>RFI Layanan Telesat Game TOP</t>
  </si>
  <si>
    <t>0687/MK.05/BE-05/VI/2022</t>
  </si>
  <si>
    <t>0074/MK.05/ML-02/III/2022</t>
  </si>
  <si>
    <t>9412/MK.05/EN-01/VI/2022</t>
  </si>
  <si>
    <t>Request for Inspection (RFI) Implementasi Surprise Deal Weekly untuk Telkomsel Awards (BO_8773/MK.05/EN-01/VI/2022)</t>
  </si>
  <si>
    <t>0720/MK.05/BE-05/VI/2022</t>
  </si>
  <si>
    <t>8773/MK.05/EN-01/VI/2022</t>
  </si>
  <si>
    <t>0037/MK.05/BE-43/VI/2022</t>
  </si>
  <si>
    <t>Pemberitahuan RFI Paket BTL Price Up - Juni Batch 1 Phase 1</t>
  </si>
  <si>
    <t>0677/MK.05/BE-05/VI/2022_x000D_</t>
  </si>
  <si>
    <t>0163/MK.05/BE-33/VI/2022</t>
  </si>
  <si>
    <t>Pemberitahuan RFS untuk Support Paket Data Bundling Zoom Harian Unlimited</t>
  </si>
  <si>
    <t>0684/MK.05/BE-05/VI/2022</t>
  </si>
  <si>
    <t>Akan dilakukan penyesuaian deskripsi, dan T&amp;C paket saat live.
Beberapa paket dilakukan pengetesan menggunakan FUT simulator._x000D_</t>
  </si>
  <si>
    <t>0089/MK.05/ML-01/VI/2022</t>
  </si>
  <si>
    <t>0162/MK.05/BE-33/VI/2022</t>
  </si>
  <si>
    <t>0752/MK.05/BE-05/VII/2022_x000D_</t>
  </si>
  <si>
    <t xml:space="preserve">Link pembelian untuk Layanan Kokoro Kids dan Kiddo belum tersedia dari
partner, sehingga layanan belum dapat di-test.
</t>
  </si>
  <si>
    <t>0029/MK.05/ML-64/VI/2022
0028/MK.05/ML-64/VI/2022</t>
  </si>
  <si>
    <t>0161/MK.05/BE-33/VI/2022</t>
  </si>
  <si>
    <t>Pemberitahuan RFI untuk Support Konfigurasi Layanan VAS Content W3 Juni 2022</t>
  </si>
  <si>
    <t>0673/MK.05/BE-05/VI/2022_x000D_</t>
  </si>
  <si>
    <t>9490/MK.05/EN-01/VI/2022</t>
  </si>
  <si>
    <t>Request For Inspection (RFI) Permohonan Implementasi Price Optimization CVM June 2022 Phase 2 - Internet Sakti (9482/MK.05/EN-01/VI/2022)</t>
  </si>
  <si>
    <t>0711/MK.05/BE-05/VI/2022</t>
  </si>
  <si>
    <t>9482/MK.05/EN-01/VI/2022</t>
  </si>
  <si>
    <t>0036/MK.05/BE-43/VI/2022</t>
  </si>
  <si>
    <t>Pemberitahuan RFS Template - FITA 4 times redemption</t>
  </si>
  <si>
    <t>0734/MK.05/BE-05/VII/2022</t>
  </si>
  <si>
    <t>Terdapat delay bonus kurang lebih 10 menit sampai 1 jam setelah paket
diaktivasi.</t>
  </si>
  <si>
    <t>9162/MK.01/EN-01/VI/2022</t>
  </si>
  <si>
    <t>0188/MK.05/BE-32/VI/2022</t>
  </si>
  <si>
    <t>RFS Flash Sale Telkomsel Awards 2022</t>
  </si>
  <si>
    <t>0672/MK.05/BE-05/VI/2022</t>
  </si>
  <si>
    <t>Dilakukan set manual untuk menampilkan voucher yang melewati
batas periode, dan stock habis.
Untuk MSISDN Postpaid, tagihan bertambah belum termasuk PPN
11%.
Akan dilakukan inspection lebih lanjut khususnya untuk pembelian
diluar periode flash sales dengan channel UMB.</t>
  </si>
  <si>
    <t>0116/MK.06/ML-02/VI/2022
0117/MK.05/ML-02/VI/2022</t>
  </si>
  <si>
    <t>0038/MK.05/BE-43/VI/2022</t>
  </si>
  <si>
    <t>RFS Bonus netflix BTL Product - Postpaid</t>
  </si>
  <si>
    <t>0702/MK.05/BE-05/VI/2022</t>
  </si>
  <si>
    <t>Diperlukan penyesuaian wording validity pada notifikasi SMS
tambahan bonus.
Terdapat delay 5-10 menit untuk bonus yang didapat dari pembelian
paket sebelumnya.
Tagihan bertambah belum termasuk PPN 11%</t>
  </si>
  <si>
    <t xml:space="preserve">0061/MK.05/ML-01/X/2021 </t>
  </si>
  <si>
    <t>0189/MK.05/BE-32/VI/2022</t>
  </si>
  <si>
    <t>RFS Top Up Games Items di Telkomsel.com (Payment Fintech)</t>
  </si>
  <si>
    <t>0741/MK.05/BE-05/VII/2022</t>
  </si>
  <si>
    <t>Diperlukan penyesuaian wording notifikasi pada halaman ringkasan
pesanan untuk item item Call of Duty Mobile - 7656 CP.</t>
  </si>
  <si>
    <t>0119/MK.01/ML-02/VI/2022</t>
  </si>
  <si>
    <t>0166/MK.05/BE-33/VI/2022</t>
  </si>
  <si>
    <t>Pemberitahuan RFS Lanjutan Halodoc Subscription Postpaid - MyTsel</t>
  </si>
  <si>
    <t xml:space="preserve">• Purchase di Mytelkomsel 
preprod gagal dengan respon 
maaf terdapat gangguan system </t>
  </si>
  <si>
    <t>0167/MK.05/BE-33/VI/2022</t>
  </si>
  <si>
    <t>Pemberitahuan RFS Lanjutan Zoom Subscription – PrePos MyTsel</t>
  </si>
  <si>
    <t>Not ready renewal test</t>
  </si>
  <si>
    <t xml:space="preserve">4554/MK.05/EN-01/X/2021
0084/MK.05/ML-01/XII/2021 </t>
  </si>
  <si>
    <t>9571/MK.05/EN-01/VI/2022</t>
  </si>
  <si>
    <t>Request for Inspection (RFI) Implementasi Price Rationalization Core Data Package June - Core Retention Combo (BO_7807/MK.01/EN-01/VI/2022)</t>
  </si>
  <si>
    <t>0705/MK.05/BE-05/VI/2022</t>
  </si>
  <si>
    <t>0123/MK.05/BE-24/VI/2022</t>
  </si>
  <si>
    <t>RFI Test Implementasi Penambahan Minimum Usage Extend Validity Policy Phase-3 pada SimPATI dan PraBayar (5PP Tambahan)</t>
  </si>
  <si>
    <t>0826/MK.05/BE-05/VII/2022</t>
  </si>
  <si>
    <t>Untuk PP Telkomsel Prepaid 10K, PP Simpati Tourist, dan PP Simpati FMC
belum dapat dilakukan testing dikarenakan keterbatasan ketersediaan nomor
testing dan belum ditemukan log transaksi pelanggan di TC.</t>
  </si>
  <si>
    <t>Validity</t>
  </si>
  <si>
    <t>9560/MK.05/EN-01/VI/2022</t>
  </si>
  <si>
    <t>Request for Inspection (RFI) Implementasi Tambahan Ref Label Testing Core Retention 7 segment (BO_9140/MK.05/EN-01/VI/2022)</t>
  </si>
  <si>
    <t>0689/MK.05/BE-05/VI/2022</t>
  </si>
  <si>
    <t>9140/MK.05/EN-01/VI/2022</t>
  </si>
  <si>
    <t>9570/MK.05/EN-01/VI/2022</t>
  </si>
  <si>
    <t>Request for Inspection (RFI) Implementasi Revisi Price Rationalization Core Data Package Mid-June 2022 (9306/MK.01/EN-01/VI/2022)</t>
  </si>
  <si>
    <t>0706/MK.05/BE-05/VI/2022</t>
  </si>
  <si>
    <t>9306/MK.01/EN-01/VI/2022</t>
  </si>
  <si>
    <t>9642/MK.05/EN-01/VI/2022</t>
  </si>
  <si>
    <t>Request For Inspection (RFI) Permohonan Implementasi Price Optimization CVM June 2022 Phase 2 - ComsakMAX &amp; Comsak UL (9482/MK.05/EN-01/VI/2022)(1)</t>
  </si>
  <si>
    <t>0726/MK.05/BE-05/VII/2022</t>
  </si>
  <si>
    <t>Tidak ditemukan transaksi pada splunk untuk product id 00033659, 00033661,
00033663, 00033664, 00033666, 00033667, 00033668, 00033669, 00033670,
00037735, 00037732 dari tanggal 21 Juni 2022 sampai 1 July 2022 Pukul</t>
  </si>
  <si>
    <t>9482/MK.05/EN-1/VI/2022</t>
  </si>
  <si>
    <t>9643/MK.05/EN-01/VI/2022</t>
  </si>
  <si>
    <t>Request For Inspection (RFI) Implementasi Penutupan 2 Kota dan Pembukaan 32 Kota Internet Sakti Regional PUMA ( 9184/MK.01/EN-01/VI/2022)</t>
  </si>
  <si>
    <t>0860/MK.05/BE-05/VII/2022</t>
  </si>
  <si>
    <t>9184/MK.01/EN-01/VI/2022</t>
  </si>
  <si>
    <t>9689/MK.05/EN-01/VI/2022</t>
  </si>
  <si>
    <t>RFI Paket Roaming Third Party Payment Method</t>
  </si>
  <si>
    <t>0765/MK.05/BE-05/VII/2022</t>
  </si>
  <si>
    <t>1175/MK.03/EN-01/IV/2022</t>
  </si>
  <si>
    <t>0168/MK.05/BE-33/VI/2022</t>
  </si>
  <si>
    <t>Pemberitahuan RFS Lanjutan untuk Support Paket FITA Insurance Digipos</t>
  </si>
  <si>
    <t>0728/MK.05/BE-05/VII/2022</t>
  </si>
  <si>
    <t>• Akan dilakukan penyesuaian link voucher pada notifikasi SMS
saat live.
• Masih terconsume kuota internet utama kurang lebih 10%
pada saat akses aplikasi FITA.
• Beberapa paket dilakukan pengetesan menggunakan FUT
simulator..
• Diperlukan inspection lebih lanjut khususnya proses end to
end pembelian dari channel digipos.</t>
  </si>
  <si>
    <t>9727/MK.05/EN-01/VI/2022</t>
  </si>
  <si>
    <t>Pemberitahuan RFS Implementasi Paket Akuisisi Testing Quota via MyTelkomsel untuk Program FMC Pilot Testing Wave 4</t>
  </si>
  <si>
    <t>0669/MK.05/BE-05/VI/2022_x000D_</t>
  </si>
  <si>
    <t>Akan dilakukan penyesuaian deskripsi paket dan T&amp;C pada saat live.
Diperlukan penyesuaian informasi validity Disney+ pada pembelian
pertama (30 days subscription).</t>
  </si>
  <si>
    <t xml:space="preserve"> 6680/MK.05/EN-01/V/2022</t>
  </si>
  <si>
    <t>9677/MK.05/EN-01/VI/2022</t>
  </si>
  <si>
    <t>Request For Inspection (RFI) Permohonan Implementasi Ex-Java Hot Promo Scale Up to Non-SA Starter Packs (6504/MK.05/EN-01/V/2022)</t>
  </si>
  <si>
    <t>0791/MK.05/BE-05/VII/2022</t>
  </si>
  <si>
    <t>6504/MK.05/EN-01/V/2022</t>
  </si>
  <si>
    <t>9742/MK.05/EN-01/VI/2022</t>
  </si>
  <si>
    <t>RFI Program Undi Undi Hepi Q2 2022 Periode 22</t>
  </si>
  <si>
    <t>0695/MK.05/BE-05/VI/2022</t>
  </si>
  <si>
    <t>Kupon masuk di H+1 setelah redeem
Ada kesalahan tanggal pengundian pada notif sms dan inbox, seharusnya
29 Jun 2022, sudah dilakukan fixing dan retest pada tanggal 24 Jun 2022
dengan hasil OK</t>
  </si>
  <si>
    <t>9680/MK.05/EN-01/VI/2022</t>
  </si>
  <si>
    <t>RFS Paket Western Prepaid and Postpaid</t>
  </si>
  <si>
    <t>0739/MK.05/BE-05/VII/2022</t>
  </si>
  <si>
    <t>Beberapa paket dilakukan pengetesan dengan FUT Simulator.
Akan dilakukan penyesuaian nama, deskripsi paket dan T&amp;C pada saat
live.
Scope RFS khusus untuk Paket Western Prepaid, untuk paket Postpaid
akan di lakukan RFS terpisah.</t>
  </si>
  <si>
    <t>0034/MK.05/MO-03/VI/2022</t>
  </si>
  <si>
    <t>0708/MK.05/EN-01/VI/2022</t>
  </si>
  <si>
    <t>0704/MK.05/BE-05/VI/2022</t>
  </si>
  <si>
    <t>9682/MK.05/EN-01/VI/2022</t>
  </si>
  <si>
    <t>RFS RoaMAX Diaspora Group via Modern Channel</t>
  </si>
  <si>
    <t>0737/MK.05/BE-05/VII/2022</t>
  </si>
  <si>
    <t>Diperlukan inspection lebih lanjut khususnya notifikasi deaktivasi
paket roamax.</t>
  </si>
  <si>
    <t>0169/MK.05/BE-33/VI/2022</t>
  </si>
  <si>
    <t>Pemberitahuan RFS Lanjutan untuk Support Pembuatan Paket Baru untuk Layanan Loan (Paket Darurat)</t>
  </si>
  <si>
    <t>0747/MK.05/BE-05/VII/2022</t>
  </si>
  <si>
    <t>Dilakukan whitelist nomor untuk memunculkan paket loan sesuai
dengan product.</t>
  </si>
  <si>
    <t>9759/MK.05/EN-01/VI/2022</t>
  </si>
  <si>
    <t>Ready for Inspection (RFI) New Imei Bonus Redeem Journey using Hybrid Menu</t>
  </si>
  <si>
    <t>0719/MK.05/BE-05/VI/2022</t>
  </si>
  <si>
    <t>9763/MK.05/EN-01/VI/2022</t>
  </si>
  <si>
    <t>RFI Postpaid Granular Roaming Package</t>
  </si>
  <si>
    <t>0768/MK.05/BE-05/VII/2022</t>
  </si>
  <si>
    <t>9843/MK.05/EN-01/VI/2022</t>
  </si>
  <si>
    <t>Request for Inspection (RFI) Implementasi Penambahan Kota New Sales Package (BO_9500/MK.01/EN-01/VI/2022)</t>
  </si>
  <si>
    <t>0710/MK.05/BE-05/VI/2022</t>
  </si>
  <si>
    <t>9500/MK.01/EN-01/VI/2022</t>
  </si>
  <si>
    <t>0195/MK.05/BE-32/VI/2022</t>
  </si>
  <si>
    <t>RFI GamesMax Booster (MyTelkomsel, DG, UMB)</t>
  </si>
  <si>
    <t>0825/MK.05/BE-05/VII/2022</t>
  </si>
  <si>
    <t>0194/MK.05/BE-32/VI/2022</t>
  </si>
  <si>
    <t>RFI Update Konfigurasi Layanan Shellfire</t>
  </si>
  <si>
    <t>0713/MK.05/BE-05/VI/2022</t>
  </si>
  <si>
    <t>9916/MK.05/EN-01/VI/2022</t>
  </si>
  <si>
    <t>Request For Inspection (RFI) Implementasi Penutupan Paket Akuisisi UnlimitedMAX Lama (9798/MK.05/EN-01/VI/2022)</t>
  </si>
  <si>
    <t>0714/MK.05/BE-05/VI/2022</t>
  </si>
  <si>
    <t>9798/MK.05/EN-01/VI/2022</t>
  </si>
  <si>
    <t>9915/MK.05/EN-01/VI/2022</t>
  </si>
  <si>
    <t>Request For Inspection (RFI) Permohonan Implementasi Price Optimization CVM June 2022 Phase 2 - Promo Sakti, Hot Promo, Giganet (9482/MK.05/EN-01/VI/2022)</t>
  </si>
  <si>
    <t>0774/MK.05/BE-05/VII/2022</t>
  </si>
  <si>
    <t>9929/MK.05/EN-01/VI/2022</t>
  </si>
  <si>
    <t>Pemberitahuan RFS Program Kejutan Poin Juni 2022</t>
  </si>
  <si>
    <t>0693/MK.05/BE-05/VI/2022_x000D_</t>
  </si>
  <si>
    <t>Diperlukan inspection test lebih lanjut khususnya
untuk msisdn postpaid dengan limit tagihan tidak
cukup dan POIN yang cukup.
Priority consume kuota POIN terbaru ini diatas kuota
DPI dan Internet Flash Standalone (sesuai ekspektasi)._x000D_</t>
  </si>
  <si>
    <t xml:space="preserve">9852/MK.03/EN-01/VI/2022
8841/MK.03/EN-01/VI/2022
</t>
  </si>
  <si>
    <t>0125/MK.05/BE-24/VI/2022</t>
  </si>
  <si>
    <t>RFI Test Implementasi Price Plan Simplification Tahap 1 (Batch 1)</t>
  </si>
  <si>
    <t>0744/MK.05/BE-05/VII/2022</t>
  </si>
  <si>
    <t>8148/MK.05/EN-01/VI/2022</t>
  </si>
  <si>
    <t>0075/MK.05/EN-01/VI/2022</t>
  </si>
  <si>
    <t>Pemberitahuan RFI Paket Free Amazon Prime Mobile</t>
  </si>
  <si>
    <t>0707/MK.05/BE-05/VI/2022</t>
  </si>
  <si>
    <t>9887/MK.05/EN-01/VI/2022</t>
  </si>
  <si>
    <t>0170/MK.05/BE-33/VI/2022</t>
  </si>
  <si>
    <t>Pemberitahuan RFS Layanan Loan Game</t>
  </si>
  <si>
    <t>0700/MK.05/BE-05/VI/2022_x000D_</t>
  </si>
  <si>
    <t>Dilakukan proses whitelist MSISDN utk kebutuhan pengetesan dan
terbatas pada 3 games loan yaitu:
Mobile Legends 3 Diamonds
Free Fire 5 Diamonds
Higgs Domino 500 Berlian
Pelanggan akan dianggap bad debt jika tidak melunasi hutang selama 90
hari dan diperlukan treatment khusus.
Terdapat delay 10 menit untuk notifikasi sms offering loan games setelah
trigger pembelian games dengan pulsa tidak cukup.
Disarankan utk dilakukan inspeksi secara keseluruhan untuk item games
yang akan dijual ke pelanggan.</t>
  </si>
  <si>
    <t>0068/MK.05/ML-01/XI/2021</t>
  </si>
  <si>
    <t>0039/MK.05/BE-43/VI/2022</t>
  </si>
  <si>
    <t>RFS Price Up Mitigation - BTL InSak</t>
  </si>
  <si>
    <t>0701/MK.05/BE-05/VI/2022</t>
  </si>
  <si>
    <t>Akan dilakukan penyesuain deskripsi, dan T&amp;C paket, dan notifikasi
SMS paket yang didapatkan pada saat live.
Masih terconsume kuota internet kurang lebih 10% pada saat akses
aplikasi Daily Apps.
Disarankan dilakukan inspection lebih lanjut terkait pembelian melalui
channel SMS Keyword dan UMB.</t>
  </si>
  <si>
    <t>0043/MK.05/EN-01/VI/2022</t>
  </si>
  <si>
    <t>0214/MK.05/EN-01/VI/2022</t>
  </si>
  <si>
    <t>Request For Inspection (RFI) Permohonan Implementasi Perubahan Kuota Data Unlimited pada Paket Combo Internet Merdeka(0208/MK.05/EN-01/VI/2022)</t>
  </si>
  <si>
    <t>0715/MK.05/BE-05/VI/2022</t>
  </si>
  <si>
    <t>0208/MK.05/EN-01/VI/2022</t>
  </si>
  <si>
    <t>0234/MK.05/EN-01/VI/2022</t>
  </si>
  <si>
    <t>Ready for Service (RFS) Implementasi Program Fintech Purchase Reward (BO_7444/MK.01/EN-01/VI/2022)</t>
  </si>
  <si>
    <t>0732/MK.05/BE-05/VII/2022</t>
  </si>
  <si>
    <t>7444/MK.01/EN-01/VI/2022</t>
  </si>
  <si>
    <t>0171/MK.05/BE-33/VI/2022</t>
  </si>
  <si>
    <t>Pemberitahuan RFS untuk Support Layanan Sweetcall dari PT. Braincode</t>
  </si>
  <si>
    <t>0740/MK.05/BE-05/VII/2022</t>
  </si>
  <si>
    <t>Diperlukan inspection lebih lanjut khususnya untuk renewal di hari 179.
Disarankan dilakukan penambahan informasi koin yang bertambah pada
notifikasi sms renewal.</t>
  </si>
  <si>
    <t>0109/MK.05/ML-63/VI/2022</t>
  </si>
  <si>
    <t>0228/MK.05/EN-01/VI/2022</t>
  </si>
  <si>
    <t>Request for Inspection (RFI) Implementasi Modifikasi Spesifikasi Paket Extra Quota (BO_9993/MK.05/EN-01/VI/2022)</t>
  </si>
  <si>
    <t>0735/MK.05/BE-05/VII/2022</t>
  </si>
  <si>
    <t>0040/MK.05/BE-43/VI/2022</t>
  </si>
  <si>
    <t>RFS Price Up Mitigation - BTL HotPromo</t>
  </si>
  <si>
    <t>0722/MK.05/BE-05/VI/2022</t>
  </si>
  <si>
    <t>Akan dilakukan penyesuain deskripsi, dan T&amp;C paket saat live.</t>
  </si>
  <si>
    <t>Camapaign</t>
  </si>
  <si>
    <t>0319/MK.05/EN-01/VI/2022</t>
  </si>
  <si>
    <t>Ready for Service (RFS) Implementasi Penyesuaian Paket Akuisisi pada Modern Channel dan TOOS (BO_9089/MK.01/EN-01/III/2022)</t>
  </si>
  <si>
    <t>Diperlukan penambahan BID baru 
pada RFS yang baru. (perubahan 
spec)</t>
  </si>
  <si>
    <t>0305/MK.05/EN-01/VI/2022</t>
  </si>
  <si>
    <t>Request for Inspection (RFI) Implementasi Removal Langganan Disney+ Hotstar Ph2 (0082/MK.05/ML-01/V/2022)</t>
  </si>
  <si>
    <t>0773/MK.05/BE-05/VII/2022_x000D_</t>
  </si>
  <si>
    <t>0082/MK.05/ML_x0002_01/V/2022</t>
  </si>
  <si>
    <t>0333/MK.05/EN-01/VI/2022</t>
  </si>
  <si>
    <t>RFI Program Kejutan POIN Juni 2022</t>
  </si>
  <si>
    <t>0716/MK.05/BE-05/VI/2022</t>
  </si>
  <si>
    <t>9852/MK.03/EN-01/VI/2022</t>
  </si>
  <si>
    <t>0056/MK.05/BE-42/VI/2022</t>
  </si>
  <si>
    <t>Pemberitahuan Ready for Service (RFS) Fitur Aplikasi MyTelkomsel v6.12.1 - Android</t>
  </si>
  <si>
    <t>0809/MK.05/BE-05/VII/2022_x000D_</t>
  </si>
  <si>
    <t>Ticket Close, Cancel and Reopen by User: Akan dilakukan
inspection lebih lanjut terkait status "masih terkendala" setelah
konfirmasi penutupan laporan. Target: W4 Jul 22; Level: Low; PIC:
BSM Dev.
Dashboard Promo Cards: Content untuk Promo Cards - Hero
Campaign belum muncul. Target Fixing: Sprint 55; Level: Medium;
PIC: BSM Dev.
Digital Queueing Layanan GraPARI :
- Disarankan menambahkan informasi tambahan ketika gagal
membuat reservasi dikarenakan kuota penuh dan validasi nama
dengan spesial karakter.
- Terdapat intermittent “location not found” ketika user
mencari grapari pada kotak pencarian. Target Fixing: Next
backlog; Level: Medium; PIC: BSM Dev, ESB Team.
Video Subscription: Feature subscription video belum bisa berjalan
maksimal dan akan dilakukan pengetesan lebih lanjut pada RFS
khusus video.
Keaslian E-Nodin ini dapat diperiksa
dengan memindai (scan) gambar QR
Code di sebelah kiri
Page Number 2 of 3
Zoom Package Subscription: Feature subscription zoom belum bisa
berjalan maksimal dan akan dilakukan pengetesan lebih lanjut pada
RFS khusus zoom.</t>
  </si>
  <si>
    <t>5850/IS.04/EN-01/V/2022
8413/IS.03/EN-01/VI/2022</t>
  </si>
  <si>
    <t>0055/MK.05/BE-42/VI/2022</t>
  </si>
  <si>
    <t>Pemberitahuan Ready for Service (RFS) Fitur Aplikasi MyTelkomsel v6.12.1 - iOS</t>
  </si>
  <si>
    <t>0808/MK.05/BE-05/VII/2022_x000D_</t>
  </si>
  <si>
    <t>Ticket Close, Cancel and Reopen by User: Akan dilakukan inspection lebih lanjut terkait
status "masih terkendala" setelah konfirmasi penutupan laporan. Target: W4 Jul 22; Level:
Low; PIC: BSM Dev.
Dashboard Promo Cards: Promo Cards - Hero Campaign format belum muncul. Target
Fixing: Sprint 55; Level: Medium; PIC: BSM Dev.
Digital Queueing Layanan GraPARI:
- Disarankan menambahkan informasi tambahan ketika gagal membuat reservasi
dikarenakan kuota penuh dan validasi nama dengan spesial karakter.
- Terdapat intermittent “location not found” ketika user mencari grapari pada kotak
pencarian. Target Fixing: Next backlog; Level: Medium; PIC: BSM Dev, ESB Team.
Video Subscription: Feature subscription video belum bisa berjalan maksimal dan akan
dilakukan pengetesan lebih lanjut pada RFS khusus video.
Zoom Package Subscription: Feature subscription zoom belum bisa berjalan maksimal
dan akan dilakukan pengetesan lebih lanjut pada RFS khusus zoom.</t>
  </si>
  <si>
    <t>0172/MK.05/BE-33/VI/2022</t>
  </si>
  <si>
    <t>Pemberitahuan RFI untuk Support Konfigurasi Layanan VAS Content W4 Juni 2022</t>
  </si>
  <si>
    <t>0718/MK.05/BE-05/VI/2022</t>
  </si>
  <si>
    <t>0504/MK.05/EN-01/VI/2022</t>
  </si>
  <si>
    <t>RFI Program Undi Undi Hepi Q2 2022 Periode 23</t>
  </si>
  <si>
    <t>0727/MK.05/BE-05/VII/2022</t>
  </si>
  <si>
    <t>0089/MK.05/BE-31/VI/2022</t>
  </si>
  <si>
    <t>Ready for Service (RFS) Product VIDEO KlikFilm</t>
  </si>
  <si>
    <t>0742/MK.05/BE-05/VII/2022</t>
  </si>
  <si>
    <t>Akan dilakukan penyesuaian informasi detail paket dan T&amp;C paket pada
saat live.
Diperlukan penyesuaian notifikasi wording SMS dari 99677 pada BID
48622 dan 48623.
Beberapa paket dilakukan pengetesan dengan FUT Simulator</t>
  </si>
  <si>
    <t>0086/MK.05/ML-01/VI/2022</t>
  </si>
  <si>
    <t>0090/MK.05/BE-31/VI/2022</t>
  </si>
  <si>
    <t>Ready for Service (RFS) Product VIDEO VIU REVAMP</t>
  </si>
  <si>
    <t>0743/MK.05/BE-05/VII/2022</t>
  </si>
  <si>
    <t>Akan dilakukan penyesuaian deskripsi dan T&amp;C pada saat live.
Beberapa paket dilakukan pengetesan dengan FUT Simulator.
Akan dilakukan masking hide kuota flag VIU pada W1 July 2022._x000D_</t>
  </si>
  <si>
    <t>0558/MK.05/EN-01/VI/2022</t>
  </si>
  <si>
    <t>Pemberitahuan RFS Pengembangan Loyalty Platform Baru-Marketing Requirements &amp; Use Cases (Drop 1B)</t>
  </si>
  <si>
    <t>0730/MK.05/BE-05/VII/2022</t>
  </si>
  <si>
    <t xml:space="preserve">Dilakukan proses whitelist MSISDN dan simulasi tier untuk mendapatkan
POIN sesuai kategori.
Disarankan untuk menambahkan informasi kapan POIN akan didapat
setelah melakukan paybill.
Akan dilakukan inspection lebih lanjut khususnya pada nomor postpaid
setelah melakukan pay bill saat live.
</t>
  </si>
  <si>
    <t>0029/MK.05/BE-23/VI/2022</t>
  </si>
  <si>
    <t>Pemberitahuan RFS Implementasi Deteksi Device 4G pada Layanan Best Deal 4G</t>
  </si>
  <si>
    <t>0753/MK.05/BE-05/VII/2022</t>
  </si>
  <si>
    <t>Akan dilakukan penyesuaian deskripsi dan T&amp;C paket saat live.
Untuk kebutuhan FUT,dilakukan simulasi config manual profile device
non-4G.</t>
  </si>
  <si>
    <t>0028/MK.05/BE-23/VI/2022</t>
  </si>
  <si>
    <t>Pemberitahuan RFI Renewal Rate Improvement FMC-SMOOA</t>
  </si>
  <si>
    <t>0781/MK.05/BE-05/VII/2022</t>
  </si>
  <si>
    <t>0029/MK.05/PU-02/IV/2022</t>
  </si>
  <si>
    <t>0769/MK.05/EN-01/VI/2022</t>
  </si>
  <si>
    <t>Ready for Service (RFS) Implementasi Penyesuaian Offer Hot Promo Terhadap WL MSISDN Dynamic Acquisition - Omnichannel (0617/MK.05/EN-01/VI/2022)</t>
  </si>
  <si>
    <t>0748/MK.05/BE-05/VII/2022</t>
  </si>
  <si>
    <t>Diperlukan inspection lebih lanjut khususnya untuk end to end
proses pembayaran melalui modern channel pada saat live.</t>
  </si>
  <si>
    <t>0617/MK.05/EN-01/VI/2022</t>
  </si>
  <si>
    <t>0197/MK.05/BE-32/VI/2022</t>
  </si>
  <si>
    <t>RFI Flash Sale Games Voucher di Telkomsel.com</t>
  </si>
  <si>
    <t>0724/MK.05/BE-05/VII/2022</t>
  </si>
  <si>
    <t>Item  Games</t>
  </si>
  <si>
    <t>0813/MK.01/EN-01/VI/2022</t>
  </si>
  <si>
    <t>Pemberitahuan RFS Program Digital Registration Form – Telkomsel Halo</t>
  </si>
  <si>
    <t>Belum menerima email sukses 
order</t>
  </si>
  <si>
    <t>4784/MK.01/EN-01/X/2021</t>
  </si>
  <si>
    <t>0174/MK.05/BE-33/VI/2022</t>
  </si>
  <si>
    <t>Pemberitahuan Re-RFS untuk Support Paket Data Bundling Kuncie (MyTelkomsel, UMB)</t>
  </si>
  <si>
    <t>Melakukan consume DPI di Aplikasi
Kuncie masih terkena bonus internet 
100%, akan di RFS kembali setelah 
dilakukan fixing di GGSN.</t>
  </si>
  <si>
    <t>0200/MK.05/BE-32/VI/2022</t>
  </si>
  <si>
    <t>RFI Konfigurasi Stock Type Paket GamesMax Modern Channel</t>
  </si>
  <si>
    <t>0756/MK.05/BE-05/VII/2022</t>
  </si>
  <si>
    <t>Produk belum dijual untuk BID 40433, 40466, 40472, 40511, 40512, 40513,
40515, 40524, 40525, 40555 dan 40558.</t>
  </si>
  <si>
    <t>0124/MK.05/ML-02/VI/2022</t>
  </si>
  <si>
    <t>0041/MK.05/BE-43/VI/2022</t>
  </si>
  <si>
    <t>Pemberitahuan RFI Paket BTL Price Up - Juni Batch 1 Phase 2</t>
  </si>
  <si>
    <t>0723/MK.05/BE-05/VII/2022</t>
  </si>
  <si>
    <t>0820/MK.01/EN-01/VI/2022</t>
  </si>
  <si>
    <t>Revisi Pemberitahuan RFS Referral Agent Management System – Release 3</t>
  </si>
  <si>
    <t>0703/MK.05/BE-05/VI/2022</t>
  </si>
  <si>
    <t>• Scope FUT hanya memastikan customer mendapatkan
gimmick bonus dan agent mendapatkan poin tambahan.
• Disarankan menampilkan keterangan tanggal poin yang
masuk pada halaman detail Poin di web RMS.
• Diperlukan inspection lebih lanjut khususnya end to end
process Referral Agent Management System.</t>
  </si>
  <si>
    <t>0198/MK.05/BE-32/VI/2022</t>
  </si>
  <si>
    <t>RFS Lanjutan Paket GamesMax Booster (Digipos)</t>
  </si>
  <si>
    <t>0731/MK.05/BE-05/VII/2022</t>
  </si>
  <si>
    <t>Diperlukan penyesuaian keterangan pada detail paket pada Digipos
(penambahan informasi booster) untuk paket item Games Ketengan.</t>
  </si>
  <si>
    <t>0899/MK.01/EN-01/VI/2022</t>
  </si>
  <si>
    <t>Revisi - Pemberitahuan RFS P2P Web Ultimate dengan fitur OTP, Referral and Scheduling</t>
  </si>
  <si>
    <t>Code Referral belum terbawa ke 
DSC
- Belum medapatkan email migrasi 
telah selesai_x000D_</t>
  </si>
  <si>
    <t>Susi sunarsih</t>
  </si>
  <si>
    <t>0042/MK.05/BE-43/VI/2022</t>
  </si>
  <si>
    <t>RFS Price Up Mitigation - BTL ComSak</t>
  </si>
  <si>
    <t>0760/MK.05/BE-05/VII/2022</t>
  </si>
  <si>
    <t xml:space="preserve">Akan dilakukan penyesuaian deskripsi, dan T&amp;C paket saat live.
Diperlukan penyesuaian informasi kuota yang didapat pada notifikasi
SMS sukses pembelian untuk beberapa BID.
</t>
  </si>
  <si>
    <t>0057/MK.05/BE-42/VI/2022</t>
  </si>
  <si>
    <t>Pemberitahuan Ready for Service (RFS) Fitur GoPay Payment pada Web E-Commerce</t>
  </si>
  <si>
    <t>0750/MK.05/BE-05/VII/2022</t>
  </si>
  <si>
    <t>7627/MK.05/EN-01/VI/2022</t>
  </si>
  <si>
    <t>1077/MK.05/EN-01/VII/2022</t>
  </si>
  <si>
    <t>Request For Inspection (RFI) Permohonan Perpanjangan Periode Klaim HVC Tier Benefti 2022 (0725/MK.05/EN-01/VI/2022)</t>
  </si>
  <si>
    <t>0764/MK.05/BE-05/VII/2022</t>
  </si>
  <si>
    <t>0725/MK.05/EN-01/VI/2022</t>
  </si>
  <si>
    <t>1115/MK.05/EN-01/VII/2022</t>
  </si>
  <si>
    <t>Request for Inspection (RFI) Implementasi Perubahan Kriteria LoS New Sales Acquisition Voice Package (BO_0877/MK.01/EN-01/VI/2022)</t>
  </si>
  <si>
    <t>0775/MK.05/BE-05/VII/2022</t>
  </si>
  <si>
    <t>0877/MK.01/EN-01/VI/2022</t>
  </si>
  <si>
    <t>1119/MK.05/EN-01/VII/2022</t>
  </si>
  <si>
    <t>Request For Inspection (RFI) Permohonan Campaign PCU dan CBC untuk Internet Sakti(0592/MK.05/EN-01/VI/2022)</t>
  </si>
  <si>
    <t>0827/MK.05/BE-05/VII/2022</t>
  </si>
  <si>
    <t>Beberapa Rules PCU (44, 47, 50, 51, 52, 53, 54, 56, 57, 59, 61) belum dapat
di test karena layanan PCU untuk rules tersebut sudah di-disabled_x000D_</t>
  </si>
  <si>
    <t>0592/MK.05/EN-01/VI/2022</t>
  </si>
  <si>
    <t>(FUT Simulator)(Cetho Automation)</t>
  </si>
  <si>
    <t>1120/MK.05/EN-01/VII/2022</t>
  </si>
  <si>
    <t>Ready For Service (RFS) Implementasi Paket Akusisi Ex-Java OMNI Channel Periode Juni 2022 (0617/MK.05/EN-01/VI/2022)</t>
  </si>
  <si>
    <t>0762/MK.05/BE-05/VII/2022</t>
  </si>
  <si>
    <t>Akan dilakukan penyesuaian nama paket pada detail informasi
Internet Max dan notifikasi SMS pada saat live._x000D_</t>
  </si>
  <si>
    <t>1152/MK.05/EN-01/VII/2022</t>
  </si>
  <si>
    <t>Request for Inspection (RFI) Implementasi Revisi Price Rationalization Core Data Package Mid-June 2022 - Core Retention Combo (BO_9306/MK.01/EN-01/VI/2022)</t>
  </si>
  <si>
    <t>0745/MK.05/BE-05/VII/2022</t>
  </si>
  <si>
    <t>1151/MK.05/EN-01/VII/2022</t>
  </si>
  <si>
    <t>Request for Inspection (RFI) Implementasi Core Simplification and Brand Alignment Part 2 (BO_5144/MK.05/EN-01/V/2022)</t>
  </si>
  <si>
    <t>0755/MK.05/BE-05/VII/2022</t>
  </si>
  <si>
    <t>1237/MK.05/EN-01/VII/2022</t>
  </si>
  <si>
    <t>Request for Inspection (RFI) Implementasi Penutupan Trial Paket Long Validity (BO_1103/MK.05/EN-01/VII/2022)</t>
  </si>
  <si>
    <t>0746/MK.05/BE-05/VII/2022</t>
  </si>
  <si>
    <t>1103/MK.05/EN-01/VII/2022</t>
  </si>
  <si>
    <t>1363/MK.05/EN-01/VII/2022</t>
  </si>
  <si>
    <t>Ready for Service (RFS) Implementasi Test and Learn War Chest Physical VoucherPackage Variants (BO_0051/MK.01/EN-01/VI/2022)</t>
  </si>
  <si>
    <t>0790/MK.05/BE-05/VII/2022_x000D_</t>
  </si>
  <si>
    <t xml:space="preserve">Proses pengetesan menggunakan FUT Simulator dan terbatas pada product,
selanjutnya diperlukan inspection lebih lanjut khususnya untuk end to end
pembelian paket saat live.
</t>
  </si>
  <si>
    <t>0051/MK.01/EN-01/VI/2022</t>
  </si>
  <si>
    <t>1362/MK.05/EN-01/VII/2022</t>
  </si>
  <si>
    <t>Request for Inspection (RFI) Implementasi Remapping BID pada New Bulk Type (Multiverse Bulk) di Modern Channel - Penambahan Stock Type (BO_1241/MK.05/EN-01/VII/2022)</t>
  </si>
  <si>
    <t>0832/MK.05/BE-05/VII/2022</t>
  </si>
  <si>
    <t>Terdapat beberapa BID yang belum dijual (00040253, 00040254, 00040255,
00040256, 00040257, 00040258, 00040259, 00040260, 00040261, 00040264,
00040265, 00040266, 00040267, 00040268, 00040269, 00040270, 00040271,
00040272, 00040274)_x000D_</t>
  </si>
  <si>
    <t>1241/MK.05/EN-01/VII/2022</t>
  </si>
  <si>
    <t>0043/MK.05/BE-43/VII/2022</t>
  </si>
  <si>
    <t>RFS Price Up Mitigation - BTL Giganet</t>
  </si>
  <si>
    <t>0759/MK.05/BE-05/VII/2022</t>
  </si>
  <si>
    <t>Akan dilakukan penyesuaian deskripsi, dan T&amp;C paket saat live.</t>
  </si>
  <si>
    <t>0036/MK.05/BE-23/VII/2022</t>
  </si>
  <si>
    <t>Pemberitahuan Request for Inspection (RFI) Notification Improvement Produk Telkomsel Orbit CVM Prevention</t>
  </si>
  <si>
    <t>0800/MK.05/BE-05/VII/2022</t>
  </si>
  <si>
    <t>0202/MK.05/BE-32/VII/2022</t>
  </si>
  <si>
    <t>RFS GamesMax Booster Postpaid (MyTelkomsel, DG, UMB)</t>
  </si>
  <si>
    <t>0823/MK.05/BE-05/VII/2022</t>
  </si>
  <si>
    <t>Scope pengetesan terbatas pada channel My Telkomsel dan Dunia
Games apps, untuk channel Channel UMB akan dilakukan request
terpisah.
Akan dilakukan penyesuaian deskripsi, T&amp;C, dan naming paket saat
live.
Dilakukan proses manual callback untuk menampilkan halaman
pembayaran berhasil.
Menu game booster tidak berjalan ketika customer mempunyai paket
family plan dan akan dilakukan restrict pembelian pada W4 Jul 2022.
Tagihan belum termasuk PPN 11%._x000D_</t>
  </si>
  <si>
    <t>0176/MK.05/BE-33/VII/2022</t>
  </si>
  <si>
    <t>Pemberitahuan RFI untuk Support Konfigurasi Layanan VAS Content W1 Juli 2022</t>
  </si>
  <si>
    <t>0833/MK.05/BE-05/VII/2022</t>
  </si>
  <si>
    <t>0177/MK.05/BE-33/VII/2022</t>
  </si>
  <si>
    <t>0793/MK.05/BE-05/VII/2022</t>
  </si>
  <si>
    <t xml:space="preserve">Disarankan untuk dilakukan penambahan notifikasi limit transfer kuota,
transfer kouta dan pulsa tidak cukup.
Diperlukan penyesuaian untuk wording UMB transfer kouta khususnya
paket 2K.
Diperlukan inspection lebih lanjut khususnya untuk scenario expiry date
kurang dari 4 hari.
</t>
  </si>
  <si>
    <t>0044/MK.05/BE-43/VII/2022</t>
  </si>
  <si>
    <t>Pemberitahuan RFI Paket BTL Price Up - Juni Batch 1 Phase 3</t>
  </si>
  <si>
    <t>0749/MK.05/BE-05/VII/2022</t>
  </si>
  <si>
    <t>Untuk aktivasi BID 23543 melalui SMS campaign, menggunakan spasi
setelah keyword “OK1”. On progress follow up by development team._x000D_</t>
  </si>
  <si>
    <t>1489/MK.05/EN-01/VII/2022</t>
  </si>
  <si>
    <t>Pemberitahuan RFS Paket Orbit Add on Granular</t>
  </si>
  <si>
    <t>BA Ready for Testing</t>
  </si>
  <si>
    <t>Existing value product already exist</t>
  </si>
  <si>
    <t>9746/MK.01/EN-01/VI/2022</t>
  </si>
  <si>
    <t>1469/MK.05/EN-01/VII/2022</t>
  </si>
  <si>
    <t>RFI Program Undi Undi Hepi Q3 2022 Periode 24</t>
  </si>
  <si>
    <t>0770/MK.05/BE-05/VII/2022</t>
  </si>
  <si>
    <t>Kupon masuk H+2 setelah redeem POIN</t>
  </si>
  <si>
    <t xml:space="preserve">9744/MK.03/EN-01/VI/2022 </t>
  </si>
  <si>
    <t>0037/MK.05/BE-23/VII/2022</t>
  </si>
  <si>
    <t>Pemberitahuan Ready for Service (RFS) Produk Telkomsel Orbit CVM Prevention for Digipos &amp; Omnichannel</t>
  </si>
  <si>
    <t>0780/MK.05/BE-05/VII/2022</t>
  </si>
  <si>
    <t>Beberapa paket dilakukan pengetesan dengan FUT dan Postman
simulator.
Diperlukan inspection lebih lanjut khususnya untuk end to end proses
pembayaran melalui modern channel.</t>
  </si>
  <si>
    <t>1561/MK.05/EN-01/VII/2022</t>
  </si>
  <si>
    <t>RFI Implementasi Keyword Kupon Hadiah Bulan Juli Program Undi Undi Hepi 2022 pada Paket Combo Sakti</t>
  </si>
  <si>
    <t>0769/MK.05/BE-05/VII/2022</t>
  </si>
  <si>
    <t>0038/MK.05/BE-23/VII/2022</t>
  </si>
  <si>
    <t>Pemberitahuan RFI Price Adjustment Product CVM 4G ATL - Juli</t>
  </si>
  <si>
    <t>0812/MK.05/BE-05/VII/2022</t>
  </si>
  <si>
    <t>1569/MK.05/EN-01/VII/2022</t>
  </si>
  <si>
    <t>Ready for Service (RFS) Implementasi Penyesuaian Kuota dan Harga Paket Akuisisi Jun-22 pada Channel TOOS (BO_1280/MK.05/EN-01/VII/2022)</t>
  </si>
  <si>
    <t>0783/MK.05/BE-05/VII/2022</t>
  </si>
  <si>
    <t>1280/MK.05/EN-01/VII/2022</t>
  </si>
  <si>
    <t>1578/MK.05/EN-01/VII/2022</t>
  </si>
  <si>
    <t>Request for Inspection (RFI) Implementasi Removal Langganan Disney+ Hotstar LastSamurai (1545/MK.05/EN-01/VII/2022)</t>
  </si>
  <si>
    <t>0761/MK.05/BE-05/VII/2022_x000D_</t>
  </si>
  <si>
    <t>1545/MK.05/EN-01/VII/2022</t>
  </si>
  <si>
    <t>0210/MK.05/BE-32/VII/2022</t>
  </si>
  <si>
    <t>RFS Konfigurasi Layanan Game Speed Up Standalone (Channel UMB)</t>
  </si>
  <si>
    <t>UMB test tidak bisa di akses</t>
  </si>
  <si>
    <t>0046/MK.05/BE-43/VII/2022</t>
  </si>
  <si>
    <t>Pemberitahuan RFS BTL FITA Bonus - Postpaid</t>
  </si>
  <si>
    <t>0758/MK.05/BE-05/VII/2022</t>
  </si>
  <si>
    <t>Tagihan belum termasuk PPN 11%.
Diperlukan inspection lebih lanjut khususnya untuk tagihan melebihi
limit.</t>
  </si>
  <si>
    <t>1310/MK.01/EN-01/VII/2022</t>
  </si>
  <si>
    <t>0045/MK.05/BE-43/VII/2022</t>
  </si>
  <si>
    <t>Pemberitahuan RFI Paket BTL Price Up - Juni Batch 1 Phase 4</t>
  </si>
  <si>
    <t>0766/MK.05/BE-05/VII/2022</t>
  </si>
  <si>
    <t>1745/MK.05/EN-01/VII/2022</t>
  </si>
  <si>
    <t>Pemberitahuan RFI Paket Surprise Deal Unlimited 8-9 Juli 2022</t>
  </si>
  <si>
    <t>0767/MK.05/BE-05/VII/2022</t>
  </si>
  <si>
    <t>Untuk Gift dari Postpaid ke Prepaid, tidak semua paket yang eligible untuk B
number prepaid tersedia di pilihan Gift.</t>
  </si>
  <si>
    <t>1653/MK.05/EN-01/VII/2022</t>
  </si>
  <si>
    <t>1747/MK.05/EN-01/VII/2022</t>
  </si>
  <si>
    <t>Request for Inspection (RFI) Implementasi Surprise Deal Unlimited 8-9 Juli 2022 (BO_1614/MK.05/EN-01/VII/2022)</t>
  </si>
  <si>
    <t>0787/MK.05/BE-05/VII/2022</t>
  </si>
  <si>
    <t>1614/MK.05/EN-01/VII/2022</t>
  </si>
  <si>
    <t>0060/MK.05/BE-42/VII/2022</t>
  </si>
  <si>
    <t>Pemberitahuan Ready for Service (RFS) Daily Check In Periode 35 - Prepaid</t>
  </si>
  <si>
    <t>0772/MK.05/BE-05/VII/2022</t>
  </si>
  <si>
    <t>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inspection lebih lanjut khususnya untuk wording pop up
pada kondisi stock habis, maupun pulsa atau poin tidak cukup, serta
status stamp DCI setelah day 32.</t>
  </si>
  <si>
    <t>1588/IS.01/EN-01/VII/2022</t>
  </si>
  <si>
    <t>0059/MK.05/BE-42/VII/2022</t>
  </si>
  <si>
    <t>Pemberitahuan Ready for Service (RFS) Daily Check In Periode 35 - Postpaid</t>
  </si>
  <si>
    <t>0771/MK.05/BE-05/VII/2022</t>
  </si>
  <si>
    <t>Dilakukan proses simulasi counter untuk
mendapatkan reward.
Akan dilakukan penyesuaian link claim voucher pada
notifikasi SMS, tampilan snack bar notifikasi Daily
Check in, dan informasi program tanggal DCI saat
live.
Diperlukan inspection lebih lanjut khususnya
untuk tagihan melebihi limit dan status stamp
DCI setelah day 32</t>
  </si>
  <si>
    <t>0203/MK.05/BE-32/VII/2022</t>
  </si>
  <si>
    <t>RFS Top Up Games Items di Telkomsel.com (Payment Method ShopeePay)</t>
  </si>
  <si>
    <t>0782/MK.05/BE-05/VII/2022</t>
  </si>
  <si>
    <t>Scope pengetesan terbatas pada pembayaran shopeePay di
telkomsel.com, diperlukan inspection lebih lanjut utk paket denom
lainnya.</t>
  </si>
  <si>
    <t>0205/MK.05/BE-32/VII/2022</t>
  </si>
  <si>
    <t>RFS Konfigurasi Layanan Game Speed Up Standalone (In App)</t>
  </si>
  <si>
    <t>0778/MK.05/BE-05/VII/2022</t>
  </si>
  <si>
    <t>Untuk msisdn Postpaid, tagihan bertambah belum termasuk PPN 11%</t>
  </si>
  <si>
    <t>0204/MK.05/BE-32/VII/2022</t>
  </si>
  <si>
    <t>RFS Konfigurasi Layanan Game Speed Up Standalone (Channel Dunia Games)</t>
  </si>
  <si>
    <t>0779/MK.05/BE-05/VII/2022_x000D_</t>
  </si>
  <si>
    <t>Dilakukan simulate untuk menampilkan halaman status pembayaran web
DG.
Untuk Msisdn Postpaid, tagihan bertambah belum termasuk PPN 11%._x000D_</t>
  </si>
  <si>
    <t>0206/MK.05/BE-32/VII/2022</t>
  </si>
  <si>
    <t>RFS Konfigurasi Layanan Game Speed Up Standalone (Channel Telkomsel.com)</t>
  </si>
  <si>
    <t>0786/MK.05/BE-05/VII/2022</t>
  </si>
  <si>
    <t>Diperlukan penyesuaian banner game speed up pada
web Telkomsel, dan logo games pada aplikasi games
speed up.
Dilakukan proses manual callback untuk menampilkan
halaman status pembayaran.
Tagihan postpaid belum termasuk ppn 11%.</t>
  </si>
  <si>
    <t>0213/MK.05/BE-32/VII/2022</t>
  </si>
  <si>
    <t>RFS Konfigurasi Layanan Game Speed Up Standalone (Channel Digipos)</t>
  </si>
  <si>
    <t>0842/MK.05/BE-05/VII/2022_x000D_</t>
  </si>
  <si>
    <t>Diperlukan penyesuaian banner games pada aplikasi
games speed up.
Rata - rata PING tanpa speed up kurang lebih 50 ms
dan dengan speed up kurang lebih 44 ms (rata-rata
penurunan ping sebesar 13%).
Diperlukan inspection lebih lanjut khususnya
pembelian end to end untuk paket Game Speed Up
Monthly.</t>
  </si>
  <si>
    <t>0178/MK.05/BE-33/VII/2022</t>
  </si>
  <si>
    <t>Pemberitahuan RFI Layanan Loan Game</t>
  </si>
  <si>
    <t>BA Not Ready to Testing</t>
  </si>
  <si>
    <t>Double Request Nodin</t>
  </si>
  <si>
    <t>0180/MK.05/BE-33/VII/2022</t>
  </si>
  <si>
    <t>Pemberitahuan RFS untuk Support Support Development Maxstream Subscription Bundling Data Layanan Jonathan Liandie, Kenboo, Nitavior</t>
  </si>
  <si>
    <t>Mendapat renewal namun 
notifikasinya belum sesuai
- Setelah renewal, konten tidak bisa 
di play
- Setelah aktivasi, tidak mendapat 
subs konten (Jonathan Liandi)
-
POSTPAID
- Mendapat renewal namun 
notifikasinya belum sesuai
- Setelah aktivasi, tidak mendapat 
subs konten (Kenboo)
- Setelah renewal, konten tidak bisa 
di play</t>
  </si>
  <si>
    <t>0065/MK.05/ML-63/III/2022
0050/MK.05/ML-63/III/2022</t>
  </si>
  <si>
    <t>0093/MK.05/BE-31/VII/2022</t>
  </si>
  <si>
    <t>Ready for Service (RFS) Product VIDEO TVOD Animasi</t>
  </si>
  <si>
    <t>0751/MK.05/BE-05/VII/2022</t>
  </si>
  <si>
    <t>Menggunakan konten dummy untuk memutar video sesuai jenis animasi.
Tagihan postpaid belum termasuk PPN 11%.</t>
  </si>
  <si>
    <t>0039/MK.05/ML-04/VII/2022</t>
  </si>
  <si>
    <t>0179/MK.05/BE-33/VII/2022</t>
  </si>
  <si>
    <t>Pemberitahuan RFI Layanan Loan Games</t>
  </si>
  <si>
    <t>0789/MK.05/BE-05/VII/2022_x000D_</t>
  </si>
  <si>
    <t>Belum dapat melakukan cek status Loan Games di *505#._x000D_</t>
  </si>
  <si>
    <t>1916/MK.05/EN-01/VII/2022</t>
  </si>
  <si>
    <t>Ready for Service (RFS) Implementasi Modify Old Core Package in Modern Channel (Bank) (BO_1349/MK.01/EN-01/VII/2022)</t>
  </si>
  <si>
    <t>0785/MK.05/BE-05/VII/2022</t>
  </si>
  <si>
    <t>Diperlukan inspection lebih lanjut khususnya proses aktivasi
end to end dan paket zoning saat live.</t>
  </si>
  <si>
    <t>1349/MK.01/EN-01/VII/2022_x000D_</t>
  </si>
  <si>
    <t>0040/MK.05/BE-23/VII/2022</t>
  </si>
  <si>
    <t>Pemberitahuan Ready for Service (RFS) untuk Inisiatif Home LTE Cloudification</t>
  </si>
  <si>
    <t>0805/MK.05/BE-05/VII/2022</t>
  </si>
  <si>
    <t>MyOrbit Web:
Diperlukan penyesuaian untuk notifikasi error melebihi waktu tunggu
dan notifikasi invalid OTP (masih menggunakan notif general).
Akan dilakukan penyesuaian saat live khususnya integrasi dengan
modem Advan (masih belum terdapat informasi kartu hanya di dukung
pada aplikasi myOrbit Android).
Android Apps:
Diperlukan penyesuaian pada wording channel pada halaman
pembayaran integrasi dengan OVO.
Akan dilakukan penyesuaian terkait kesalahan penulisan pada halaman
Term &amp; conditions.
Diperlukan penyesuaian menu paket untuk tab Spesial Untuk Anda
pada saat live.
IOS Apps:
Diperlukan inspection lebih lanjut khususnya untuk end2end test dan
payment.
Akan dilakukan penyesuaian saat live khususnya integrasi dengan modem
Advan (masih belum terdapat informasi kartu hanya di dukung pada
aplikasi myOrbit Android).
Keaslian E-Nodin ini dapat diperiksa
dengan memindai (scan) gambar QR
Code di sebelah kiri
Page Number 2 of 3
Proses testing menggunakan Modem ZTE Z1 basic fitur dan diperlukan
inspection lebih lanjut untuk fitur Manage Device pada Modem Huawei
(diluar scope FUT)._x000D_</t>
  </si>
  <si>
    <t>1887/MK.05/EN-01/VII/2022</t>
  </si>
  <si>
    <t>Ready For Service (RFS) Implementasi New Package for Engagement Program - MBJJ (1670/MK.01/EN-01/VII/2022)</t>
  </si>
  <si>
    <t>0754/MK.05/BE-05/VII/2022</t>
  </si>
  <si>
    <t>1670/MK.01/EN-01/VII/2022</t>
  </si>
  <si>
    <t>0236/MK.05/BE-33/IX/2022</t>
  </si>
  <si>
    <t>Pemberitahuan RFS untuk Support Support Development Maxstream Subscription Bundling Data Layanan Alter Ego, Rizki Febian, JKT48</t>
  </si>
  <si>
    <t>Menggunakan revisi RFS yang 
terupdate</t>
  </si>
  <si>
    <t>0050/MK.05/ML-63/III/2022
0078/MK.05/ML-63/IV/2022</t>
  </si>
  <si>
    <t>0181/MK.05/BE-33/VII/2022</t>
  </si>
  <si>
    <t>Pemberitahuan RFS untuk Layanan Content pada Program Tukar 1 POIN Free 7 days Content Periode Q3 2022</t>
  </si>
  <si>
    <t>0763/MK.05/BE-05/VII/2022</t>
  </si>
  <si>
    <t>0118/MK.05/ML-63/VI/2022</t>
  </si>
  <si>
    <t>2064/MK.05/EN-01/VII/2022</t>
  </si>
  <si>
    <t>Request For Inspection (RFI) Permohonan Perpanjangan Periode Initial Join Reward dan Klaim HVC Tier Benefit 2022 (1686/MK.05/EN-01/VII/2022)</t>
  </si>
  <si>
    <t>0821/MK.05/BE-05/VII/2022</t>
  </si>
  <si>
    <t>1686/MK.05/EN-01/VII/2022</t>
  </si>
  <si>
    <t>2137/MK.05/EN-01/VII/2022</t>
  </si>
  <si>
    <t>0792/MK.05/BE-05/VII/2022</t>
  </si>
  <si>
    <t>Mgr. Roaming and Interconnect Development_x000D_</t>
  </si>
  <si>
    <t>Beberapa paket dilakukan pengetesan dengan FUT
dan Postman simulator.
Terdapat delay notifikasi SMS sukses dari sender
TSELROAMING kurang lebih 30 menit.
Akan dilakukan penyesuaian jumlah kuota yang
didapat pada notifikasi cek kuota dari *266# saat
live.
Diperlukan inspection lebih lanjut khususnya saat
paket expired.</t>
  </si>
  <si>
    <t>2144/MK.05/EN-01/VII/2022</t>
  </si>
  <si>
    <t>RFS Paket Western for Postpaid</t>
  </si>
  <si>
    <t xml:space="preserve"> 0796/MK.05/BE-05/VII/2022</t>
  </si>
  <si>
    <t>Akan dilakukan penyesuaian deskripsi paket, T&amp;C dan nama paket pada
saat live.
Diperlukan penyesuaian nama paket pada notifikasi sukses SMS dan
inspection lebih lanjut khususnya notifikasi saat paket expired._x000D_</t>
  </si>
  <si>
    <t>Pospaid</t>
  </si>
  <si>
    <t>(FUT Simulator)(Sigos Automation)</t>
  </si>
  <si>
    <t>2153/MK.05/EN-01/VII/2022</t>
  </si>
  <si>
    <t>Request For Inspection (RFI) Permohonan Penambahan Kota pada Paket Low Deno Acquisition for Kupang (1557/MK.05/EN-01/VII/2022)</t>
  </si>
  <si>
    <t>0858/MK.05/BE-05/VII/2022</t>
  </si>
  <si>
    <t>Belum ditemukan transaksi untuk BID 00048301</t>
  </si>
  <si>
    <t>1557/MK.05/EN-01/VII/2022</t>
  </si>
  <si>
    <t>2124/MK.05/EN-01/VII/2022</t>
  </si>
  <si>
    <t>Request for Inspection (RFI) Implementasi Pembukaan Channel Network untuk Program Surprise Deal (BO_2040/MK.05/EN-01/VII/2022)</t>
  </si>
  <si>
    <t>0802/MK.05/BE-05/VII/2022</t>
  </si>
  <si>
    <t>2040/MK.05/EN-01/VII/2022</t>
  </si>
  <si>
    <t>0208/MK.05/BE-32/VII/2022</t>
  </si>
  <si>
    <t>RFI Top Up Games Items di Telkomsel.com (OVO dan LinkAja)</t>
  </si>
  <si>
    <t>0831/MK.05/BE-05/VII/2022_x000D_</t>
  </si>
  <si>
    <t>2263/MK.05/EN-01/VII/2022</t>
  </si>
  <si>
    <t>Request for Inspection (RFI) Implementasi Proposal of Price Adjustment for Renewal Acquisition Package (1926/MK.05/EN-01/VII/2022)</t>
  </si>
  <si>
    <t>0841/MK.05/BE-05/VII/2022</t>
  </si>
  <si>
    <t>1926/MK.05/EN-01/VII/2022</t>
  </si>
  <si>
    <t>0207/MK.05/BE-32/VII/2022</t>
  </si>
  <si>
    <t>RFI Konfigurasi Item FDN Memories (MEM dan MEM3)</t>
  </si>
  <si>
    <t>0777/MK.05/BE-05/VII/2022_x000D_</t>
  </si>
  <si>
    <t xml:space="preserve">0136/MK.05/ML-02/X/2021 </t>
  </si>
  <si>
    <t>2284/MK.05/EN-01/VII/2022</t>
  </si>
  <si>
    <t>Request for Inspection (RFI) Implementasi Surprise Deal Nonton 11-13 Juli 2022 (BO_2150/MK.05/EN-01/VII/2022)</t>
  </si>
  <si>
    <t>0776/MK.05/BE-05/VII/2022</t>
  </si>
  <si>
    <t xml:space="preserve">2150/MK.05/EN-01/VII/2022 </t>
  </si>
  <si>
    <t>0041/MK.05/BE-23/VII/2022</t>
  </si>
  <si>
    <t>Pemberitahuan Ready for Service (RFS) Produk Telkomsel Orbit Surprise Deals for Digipos</t>
  </si>
  <si>
    <t>0784/MK.05/BE-05/VII/2022</t>
  </si>
  <si>
    <t>Proses pengetesan menggunakan FUT Simulator dan terbatas pada
product, selanjutnya diperlukan inspection lebih lanjut khususnya untuk
end to end pembelian paket saat live.</t>
  </si>
  <si>
    <t>2309/IS.05/EN-01/VII/2022</t>
  </si>
  <si>
    <t>2280/MK.05/EN-01/VII/2022</t>
  </si>
  <si>
    <t>0828/MK.05/BE-05/VII/2022</t>
  </si>
  <si>
    <t>Akan dilakukan penyesuaian nama paket pada halaman details
paket dan nomor seri recharge pada notifikasi SMS sukses redeem.
Terdapat transfer fee dan penyesuaian denom pada beberapa
paket.
Diperlukan penyesuaian allowance paket pada halaman detail
paket dan notifikasi SMS sukses pembelian pada beberapa BID.
Akan dilakukan proses inspection lebih lanjut terkait dengan
keseluruhan BID AP yang akan dimigrasikan pada Digipos._x000D_</t>
  </si>
  <si>
    <t>2559/MK.05/EN-01/VII/2022</t>
  </si>
  <si>
    <t>RFI Program Undi Undi Hepi Q3 2022 Periode 25</t>
  </si>
  <si>
    <t>0804/MK.05/BE-05/VII/2022</t>
  </si>
  <si>
    <t>Pj. Mgr. Consumer Loyalty System Development</t>
  </si>
  <si>
    <t>Hasbi Akbar</t>
  </si>
  <si>
    <t>Customer yang melakukan redeem di hari rabu akan mendapatkan kupon
H+1/H+2 setelah redeem POIN</t>
  </si>
  <si>
    <t>9744/MK.03/EN-01/VI/2022</t>
  </si>
  <si>
    <t>2565/MK.05/EN-01/VII/2022</t>
  </si>
  <si>
    <t>Request for Inspection (RFI) Implementasi Penutupan Paket SMS (BO_2546/MK.05/EN-01/VII/2022)</t>
  </si>
  <si>
    <t>0788/MK.05/BE-05/VII/2022</t>
  </si>
  <si>
    <t>2546/MK.05/EN-01/VII/2022</t>
  </si>
  <si>
    <t>2573/MK.05/EN-01/VII/2022</t>
  </si>
  <si>
    <t>RFI Fungsionalitas Earning Poin pada Loyalty System (Post Deployment Smile Loyalty Project-Drop 1B)</t>
  </si>
  <si>
    <t>0859/MK.05/BE-05/VII/2022</t>
  </si>
  <si>
    <t>0185/MK.05/BE-33/VII/2022</t>
  </si>
  <si>
    <t>Pemberitahuan RFS untuk Support Penambahan Product Communication Paket Telkomsel Zoom di Omni Channel</t>
  </si>
  <si>
    <t>0794/MK.05/BE-05/VII/2022</t>
  </si>
  <si>
    <t>Diperlukan penyesuaian deskripsi paket pada saat live.</t>
  </si>
  <si>
    <t xml:space="preserve">0049/MK.05/ML-01/VIII/2021 062/MK-05/ML-01/VII/2021
5225/MK.05/EN-01/VII/2021
</t>
  </si>
  <si>
    <t>0184/MK.05/BE-33/VII/2022</t>
  </si>
  <si>
    <t>Pemberitahuan RFI untuk Support Implementasi Perubahan IVR Announcement Layanan LOAN Collect Call</t>
  </si>
  <si>
    <t>0820/MK.05/BE-05/VII/2022</t>
  </si>
  <si>
    <t>Wording Penawaran Loan Tidak Sesuai pada Offering 7k dan 10k_x000D_</t>
  </si>
  <si>
    <t>0048/MK.05/ML-06/VII/2022</t>
  </si>
  <si>
    <t>0209/MK.05/BE-32/VII/2022</t>
  </si>
  <si>
    <t>RFS Konfigurasi Layanan Game Speed Up Bundling (Channel Dunia Games)</t>
  </si>
  <si>
    <t>0847/MK.05/BE-05/VII/2022</t>
  </si>
  <si>
    <t xml:space="preserve">Akan dilakukan penyesuaian informasi item yang didapat pada halaman
konfirmasi pembayaran saat live dan masking kuota profile pada 28 Jul
2022.
</t>
  </si>
  <si>
    <t>0215/MK.05/BE-32/VII/2022</t>
  </si>
  <si>
    <t>RFI GamesMax Booster (Digipos)</t>
  </si>
  <si>
    <t>0866/MK.05/BE-05/VIII/2022</t>
  </si>
  <si>
    <t>0190/MK.05/BE-33/VII/2022</t>
  </si>
  <si>
    <t>Pemberitahuan Re-RFS Halodoc Subscription Postpaid - MyTsel</t>
  </si>
  <si>
    <t xml:space="preserve">Tidak mendapatkan Subs 
Halodoc </t>
  </si>
  <si>
    <t>0026/MK.05/ML-06/III/2022</t>
  </si>
  <si>
    <t>0046/MK.05/BE-23/VII/2022</t>
  </si>
  <si>
    <t>Pemberitahuan RFI Add Eligibility Whitelist IMEI Product Best Deal 4G</t>
  </si>
  <si>
    <t>Terdapat perubahan spec dan sudah 
dibuatkan Nodin revisi berikut : 
(0050/MK.05/BE-23/VII/2022) 
Pemberitahuan RFI Takeout Eligibility 
Whitelist IMEI Product Best Deal 4G</t>
  </si>
  <si>
    <t>2642/MK.05/EN-01/VII/2022</t>
  </si>
  <si>
    <t>Pemberitahuan RFI Paket 4G Special Day Postpaid 14 dan 15 Juli 2022</t>
  </si>
  <si>
    <t>0811/MK.05/BE-05/VII/2022</t>
  </si>
  <si>
    <t>Tidak semua paket yang eligible untuk Gift ke prepaid ditampilkan di UMB_x000D_</t>
  </si>
  <si>
    <t>0214/MK.05/BE-32/VII/2022</t>
  </si>
  <si>
    <t>RFS Konfigurasi Layanan Game Speed Up Bundling (Channel Digipos)</t>
  </si>
  <si>
    <t>0846/MK.05/BE-05/VII/2022_x000D_</t>
  </si>
  <si>
    <t>2814/MK.05/EN-01/VII/2022</t>
  </si>
  <si>
    <t>Request for Inspection (RFI) Pembukaan Paket Kring Kring Pada Channel Virtual Assistant (B0_2704/MK.05/EN-01/VII/2022)</t>
  </si>
  <si>
    <t>0814/MK.05/BE-05/VII/2022</t>
  </si>
  <si>
    <t>Perlu dilakukan penyesuaian wording harga pada paket Kring kring 1 hari
lokasi Sumedang. Pada VA tertulis harga 6K sedangkan harga paket 6.250._x000D_</t>
  </si>
  <si>
    <t>2704/MK.05/EN-01/VII/2022</t>
  </si>
  <si>
    <t>2861/MK.05/EN-01/VII/2022</t>
  </si>
  <si>
    <t>Request for Inspection (RFI) Implementasi Removal Langganan Disney+ Hotstar 2B (0095/MK.05/ML-01/VI/2022)</t>
  </si>
  <si>
    <t>0815/MK.05/BE-05/VII/2022</t>
  </si>
  <si>
    <t xml:space="preserve"> 0095/MK.05/ML-01/VI/2022</t>
  </si>
  <si>
    <t>0211/MK.05/BE-32/VII/2022</t>
  </si>
  <si>
    <t>RFI Layanan CP Movitek (Funbox)</t>
  </si>
  <si>
    <t>0850/MK.05/BE-05/VII/2022</t>
  </si>
  <si>
    <t>0083/MK.05/ML-02/IV/2022</t>
  </si>
  <si>
    <t>0212/MK.05/BE-32/VII/2022</t>
  </si>
  <si>
    <t>RFI Layanan CP Rockymobi (Mango)</t>
  </si>
  <si>
    <t>0797/MK.05/BE-05/VII/2022</t>
  </si>
  <si>
    <t>0108/MK.05/ML-02/V/2022</t>
  </si>
  <si>
    <t>0050/MK.05/BE-23/VII/2022</t>
  </si>
  <si>
    <t>Pemberitahuan RFI Takeout Eligibility Whitelist IMEI Product Best Deal 4G</t>
  </si>
  <si>
    <t>0801/MK.05/BE-05/VII/2022</t>
  </si>
  <si>
    <t>2841/MK.05/EN-01/VII/2022</t>
  </si>
  <si>
    <t>2765/MK.05/EN-01/VII/2022</t>
  </si>
  <si>
    <t>Pemberitahuan RFS Paket HUL Contract based on Value Static Contract Period</t>
  </si>
  <si>
    <t>0822/MK.05/BE-05/VII/2022</t>
  </si>
  <si>
    <t>Scope FUT terbatas pada product dan memastikan periode kontrak
yang di submit sesuai dengan paket yang dibeli.
Diperlukan inspection lebih lanjut khususnya untuk berhenti
berlangganan dan kontrak periode berakhir, serta consume kuota
Daily Apps baik sebelum dan sesudah FUP pada saat live._x000D_</t>
  </si>
  <si>
    <t>2763/MK.05/EN-01/VII/2022</t>
  </si>
  <si>
    <t>0216/MK.05/BE-32/VII/2022</t>
  </si>
  <si>
    <t>RFS Konfigurasi Layanan Game Speed Up Bundling (Channel MyTelkomsel)</t>
  </si>
  <si>
    <t>0854/MK.05/BE-05/VII/2022</t>
  </si>
  <si>
    <t>Beberapa paket dilakukan pengetesan dengan FUT Simulator.
Rata - rata PING tanpa speed up kurang lebih 45 ms dan dengan speed
up kurang lebih 30 ms (rata-rata penurunan ping sebesar 30%).</t>
  </si>
  <si>
    <t>0218/MK.05/BE-32/VII/2022</t>
  </si>
  <si>
    <t>RFS Dunia Games Sprint-16 (Website)</t>
  </si>
  <si>
    <t>0829/MK.05/BE-05/VII/2022</t>
  </si>
  <si>
    <t>0114/MK.01/ML-02/VI/2022</t>
  </si>
  <si>
    <t>0217/MK.05/BE-32/VII/2022</t>
  </si>
  <si>
    <t>RFS Dunia Games Sprint-16 (Android)</t>
  </si>
  <si>
    <t>0840/MK.05/BE-05/VII/2022</t>
  </si>
  <si>
    <t>Dilakukan proses simulasi untuk negative test pada fitur Join Official
Community
Untuk sementara fitur login sosmed belum bisa digunakan karena perlu
update API facebook dengan partner._x000D_</t>
  </si>
  <si>
    <t>3018/MK.05/EN-01/VII/2022</t>
  </si>
  <si>
    <t>RFI Program Tukar 1 POIN Free 7 days VAS Content Periode Q3 2022</t>
  </si>
  <si>
    <t>0817/MK.05/BE-05/VII/2022</t>
  </si>
  <si>
    <t>1515/MK.03/EN-01/VII/2022</t>
  </si>
  <si>
    <t>3032/MK.05/EN-01/VII/2022</t>
  </si>
  <si>
    <t>Request for Inspection (RFI) Implementasi Price Adjustment Produk-Produk CVM Phase 2 (7834/MK.05/EN-01/VI/2022)</t>
  </si>
  <si>
    <t>0834/MK.05/BE-05/VII/2022</t>
  </si>
  <si>
    <t>3031/MK.05/EN-01/VII/2022</t>
  </si>
  <si>
    <t>Request For Inspection (RFI) Permohonan Implementasi Price Optimization CVM June 2022 Phase 2 - Ecommerce (9482/MK.05/EN-01/VI/2022)</t>
  </si>
  <si>
    <t>0849/MK.05/BE-05/VII/2022</t>
  </si>
  <si>
    <t>0053/MK.05/BE-23/VII/2022</t>
  </si>
  <si>
    <t>Pemberitahuan RFI Open Channel Digipos pada Produk Surprise Deals Telkomsel Orbit</t>
  </si>
  <si>
    <t>0798/MK.05/BE-05/VII/2022</t>
  </si>
  <si>
    <t>2953/MK.05/EN-01/VII/2022</t>
  </si>
  <si>
    <t>Ready for Service (RFS) Implementasi Testing PV Monthly Revamp June 2022 (BO_9978/MK.05/EN-01/VI/2022)</t>
  </si>
  <si>
    <t xml:space="preserve">Belum bisa dilakukan redeem 
voucher pada MSISDN
</t>
  </si>
  <si>
    <t>9978/MK.05/EN-01/VI/2022</t>
  </si>
  <si>
    <t>0096/MK.05/BE-31/VII/2022</t>
  </si>
  <si>
    <t>Ready for Service (RFS) Product VIDEO Vidio Diamond</t>
  </si>
  <si>
    <t>0824/MK.05/BE-05/VII/2022</t>
  </si>
  <si>
    <t>Beberapa paket dilakukan pengetesan dengan FUT Simulator._x000D_</t>
  </si>
  <si>
    <t>0108/MK.05/ML-01/VII/2022</t>
  </si>
  <si>
    <t>0097/MK.05/BE-31/VII/2022</t>
  </si>
  <si>
    <t>Ready for Service (RFS) Product VIDEO Vidio Diamond dan VIU Revamp DIGIPOS</t>
  </si>
  <si>
    <t>0806/MK.05/BE-05/VII/2022</t>
  </si>
  <si>
    <t>Masih terconsume kuota internet regular kurang lebih 5% saat
consume Vidio dan VIU.</t>
  </si>
  <si>
    <t>3200/MK.05/EN-01/VII/2022</t>
  </si>
  <si>
    <t>Ready for Service (RFS) Implementasi Physical Voucher di MyTelkomsel dan UMB (BO_3167/MK.05/EN-01/VII/2022)</t>
  </si>
  <si>
    <t>0807/MK.05/BE-05/VII/2022</t>
  </si>
  <si>
    <t>Akan dilakukan penyesuaian deskripsi paket dan T&amp;C pada saat
live.
Beberapa dilakukan pengetesan dengan FUT Simulator._x000D_</t>
  </si>
  <si>
    <t>3167/MK.05/EN-01/VII/2022</t>
  </si>
  <si>
    <t>Bagas</t>
  </si>
  <si>
    <t>3445/MK.05/EN-01/VII/2022</t>
  </si>
  <si>
    <t>Pemberitahuan RFS Program Sakti Prioritas ExJava</t>
  </si>
  <si>
    <t>0830/MK.05/BE-05/VII/2022</t>
  </si>
  <si>
    <t>Menggunakan voucher dummy untuk proses pengetesan dan akan
disesuaikan saat live.
Penawaran offer dari sender 777 jeda 1 jam setelah pembelian paket._x000D_</t>
  </si>
  <si>
    <t>2556/MK.01/EN-01/VII/2022</t>
  </si>
  <si>
    <t>0137/MK.05/BE-24/VII/2022</t>
  </si>
  <si>
    <t>RFI Test Implementasi Price Plan Simplification Tahap 1 (Batch 2-4)</t>
  </si>
  <si>
    <t>0816/MK.05/BE-05/VII/2022</t>
  </si>
  <si>
    <t>0191/MK.05/BE-33/VII/2022</t>
  </si>
  <si>
    <t>Pemberitahuan RFI untuk Support Konfigurasi Layanan VAS Content W3 Juli 2022</t>
  </si>
  <si>
    <t>0819/MK.05/BE-05/VII/2022</t>
  </si>
  <si>
    <t>0098/MK.05/BE-31/VII/2022</t>
  </si>
  <si>
    <t>Ready for Service (RFS) Auto-Renewal Berlangganan Paket Video MyTelkomsel Postpaid 2 Button</t>
  </si>
  <si>
    <t>#(Berlangganan)
• button warna tidak sesuai dengan 
BRs
• pada T&amp;C kosong tidak ada 
keterangan apapun
• cek pada (paket dan langganan)
mendapatkan berlangganan hingga 
1 januari 1960 dan mendapatkan 
pembayaran pada 31 juli 2022
• pada notfikasi subs, sender 97080 
mendapatkan double notifikasi
• pada notifikasi subs, sender 99741 
mendapatkan notifikasi gagal
(Renewal Berlangganan)
• tidak mendapatkan notifikasi 
reminder
• cek pada (paket dan langganan) 
mendapatkan berlangganan hingga 
1 januari 1960 dan mendapatkan 
pembayaran pada 31 agustus 2022
(One Time)
• pada notifikasi subs, sender 99741 
mendapatkan notifikasi gagal
(cancel atau berhenti langganan)
• aktivasi berhenti langganan 
mendapatkan "sedang diproses" 
tidak mendapatkan sukses berhenti 
langganan 
• tidak mendapatkan notifikasi 
sukses berhenti langganan 
BERITA ACARA
Serah Terima Hasil FUT
• paket masih muncul pada halaman 
paket dan langganan tetapi button 
berhenti langganan hilang</t>
  </si>
  <si>
    <t>0099/MK.05/BE-31/VII/2022</t>
  </si>
  <si>
    <t>Ready for Service (RFS) Auto-Renewal Berlangganan Paket Video Telkomsel MyTelkomsel Prepaid 2 Button</t>
  </si>
  <si>
    <t>#(Berlangganan)
• button warna tidak sesuai dengan 
BRs
• pada T&amp;C kosong tidak ada 
keterangan apapun
• cek pada (paket dan langganan)
mendapatkan berlangganan hingga 
1 januari 1960 dan mendapatkan 
pembayaran pada 31 juli 2022
• pada notfikasi subs, sender 97080 
mendapatkan double notifikasi
• pada notifikasi subs, sender 99741 
mendapatkan notifikasi gagal
(Renewal Berlangganan)
• tidak mendapatkan notifikasi 
reminder
• cek pada (paket dan langganan) 
mendapatkan berlangganan hingga 
1 januari 1960 dan mendapatkan 
pembayaran pada 31 agustus 2022
(One Time)
• pada notifikasi subs, sender 99741 
mendapatkan notifikasi gagal
(cancel atau berhenti langganan)
• aktivasi berhenti langganan 
mendapatkan "sedang diproses" 
tidak mendapatkan sukses berhenti 
langganan 
• tidak mendapatkan notifikasi 
sukses berhenti langganan 
BERITA ACARA
Serah Terima Hasil FUT
paket masih muncul pada halaman paket 
dan langganan tetapi button berhenti 
langganan hilang</t>
  </si>
  <si>
    <t>3421/MK.05/EN-01/VII/2022</t>
  </si>
  <si>
    <t>Request for Inspection (RFI) Pembukaan Paket VoLTE Unlimited Voice di IVR SCP Network</t>
  </si>
  <si>
    <t>Produk belum dijual pada channel sesuai 
spesifikasi. Akan dibuatkan RFI baru pada 
saat produk sudah dijual di channel 
tersebut._x000D_</t>
  </si>
  <si>
    <t>0029/MK.05/PU-23/VII/2022</t>
  </si>
  <si>
    <t>3374/MK.05/EN-01/VII/2022</t>
  </si>
  <si>
    <t>RFI Program Undi Undi Hepi Q3 2022 Periode 26</t>
  </si>
  <si>
    <t>0818/MK.05/BE-05/VII/2022</t>
  </si>
  <si>
    <t>0219/MK.05/BE-32/VII/2022</t>
  </si>
  <si>
    <t>RFI Penutupan Item “Idol Street” di Dunia Games</t>
  </si>
  <si>
    <t>0836/MK.05/BE-05/VII/2022</t>
  </si>
  <si>
    <t>0128/MK.05/ML-02/VII/2022</t>
  </si>
  <si>
    <t>0054/MK.05/BE-23/VII/2022</t>
  </si>
  <si>
    <t>Pemberitahuan RFI Validity Adjustment Product USIM Migration</t>
  </si>
  <si>
    <t>0835/MK.05/BE-05/VII/2022</t>
  </si>
  <si>
    <t>Untuk Campaign/Inject Non USIM Non-HVC (00045018) dan Campaign/Inject Non
USIM HVC (00045020) belum berjalan._x000D_</t>
  </si>
  <si>
    <t>152/MK-05/JB.01/VII/2022</t>
  </si>
  <si>
    <t>3543/MK.05/EN-01/VII/2022</t>
  </si>
  <si>
    <t>Ready for Service (RFS) Implementasi On-boarding Pelanggan Baru ke Aplikasi MyTelkomsel (BO_3235/MK.01/EN-01/VII/2022)</t>
  </si>
  <si>
    <t>0795/MK.05/BE-05/VII/2022</t>
  </si>
  <si>
    <t>Diperlukan penyesuaian deskripsi, T&amp;C dan detail paket saat live._x000D_</t>
  </si>
  <si>
    <t>3235/MK.01/EN-01/VII/2022</t>
  </si>
  <si>
    <t>0055/MK.05/BE-23/VII/2022</t>
  </si>
  <si>
    <t>Pemberitahuan Ready for Service (RFS) Produk Telkomsel Orbit CVM Winback for Digipos</t>
  </si>
  <si>
    <t>0848/MK.05/BE-05/VII/2022</t>
  </si>
  <si>
    <t>Terdapat delay notifikasi SMS sukses pada RS Number kurang lebih 10
menit.
Beberapa paket dilakukan pengetesan dengan FUT Simulator</t>
  </si>
  <si>
    <t>Orbit</t>
  </si>
  <si>
    <t>3603/MK.05/EN-01/VII/2022</t>
  </si>
  <si>
    <t>Pemberitahuan RFS Implementasi Pembelian Paket Roaming Diaspora via Channel Digipos</t>
  </si>
  <si>
    <t>0839/MK.05/BE-05/VII/2022</t>
  </si>
  <si>
    <t>Pj. Mgr. Roaming and Interconnect Development</t>
  </si>
  <si>
    <t>Aulia Mufti</t>
  </si>
  <si>
    <t xml:space="preserve">Akan dilakukan penyesuaian nama paket pada halaman detail paket,
status pembayaran, dan konfirmasi pembayaran, serta penyesuaian jumlah
kuota yang didapat pada notifikasi cek kuota dari *266# saat live.
Terdapat delay notifikasi SMS sukses pada RS Number kurang lebih 10
menit.
</t>
  </si>
  <si>
    <t>3582/MK.05/EN-01/VII/2022</t>
  </si>
  <si>
    <t>RFI Program Kejutan POIN (Mendadak Hepi) Juli 2022</t>
  </si>
  <si>
    <t>0813/MK.05/BE-05/VII/2022</t>
  </si>
  <si>
    <t>1987/MK.05/EN-01/VII/2022</t>
  </si>
  <si>
    <t>3677/MK.05/EN-01/VII/2022</t>
  </si>
  <si>
    <t>Pemberitahuan RFI Perubahan Notifikasi Usage Kuota Roaming pada Paket Halo Unlimited</t>
  </si>
  <si>
    <t>0869/MK.05/BE-05/VIII/2022</t>
  </si>
  <si>
    <t>2762/MK.05/EN-01/VII/2022
3025/MK.05/EN-01/VII/2022</t>
  </si>
  <si>
    <t>0221/MK.05/BE-32/VII/2022</t>
  </si>
  <si>
    <t>RFS Konfigurasi IFRS Layanan Games (Pilot Product)</t>
  </si>
  <si>
    <t>0876/MK.05/BE-05/VIII/2022</t>
  </si>
  <si>
    <t>Akan dilakukan penyesuaian detail paket dan notifikasi SMS sukses saat
live.
Dilakukan proses manual callback untuk menampilkan halaman status
pembayaran dan redeem.
Menggunakan Log Wisdom untuk memastikan allowance_sub_type
(IFRS Parameter) sudah sesuai.</t>
  </si>
  <si>
    <t>0094/MK.05/ML-01/VI/2022</t>
  </si>
  <si>
    <t>3847/MK.05/EN-01/VII/2022</t>
  </si>
  <si>
    <t>Request for Inspection (RFI) Implementasi Pembuatan BID Mirroring Value Voucher Fisik Zona 1 dengan Kuota Nasional</t>
  </si>
  <si>
    <t>BA Not Ready  for test</t>
  </si>
  <si>
    <t>3534/MK.01/EN-01/VII/2022</t>
  </si>
  <si>
    <t>0194/MK.05/BE-33/VII/2022</t>
  </si>
  <si>
    <t>Pemberitahuan RFI untuk Support Channel Post Call USSD(PCU) untuk Update konfigurasi Layanan Periode W3 Juli 2022</t>
  </si>
  <si>
    <t>0861/MK.05/BE-05/VII/2022</t>
  </si>
  <si>
    <t>0130/MK.05/ML-63/VII/2022</t>
  </si>
  <si>
    <t>0222/MK.05/BE-32/VII/2022</t>
  </si>
  <si>
    <t>RFS Game Speed Up Bundling Postpaid (Channel MyTelkomsel)</t>
  </si>
  <si>
    <t>0852/MK.05/BE-05/VII/2022</t>
  </si>
  <si>
    <t>Beberapa paket dilakukan pengetesan dengan FUT simulator Test.
Tagihan postpaid belum termasuk PPN 11%.
Pengguna akan terconsume kuota internet jika memainkan game diluar
aplikasi Game Speed.
Akan dilakukan profile masking kuota Game QCI3 pada W1 August 2022._x000D_</t>
  </si>
  <si>
    <t>0223/MK.05/BE-32/VII/2022</t>
  </si>
  <si>
    <t>RFS Game Speed Up Bundling Postpaid (Channel Dunia Games)</t>
  </si>
  <si>
    <t>0844/MK.05/BE-05/VII/2022</t>
  </si>
  <si>
    <t>Dilakukan proses manual callback untuk menampilkan halaman status
pembayaran.
Tagihan belum termasuk PPN 11%.
Akan dilakukan penyesuaian informasi item yang didapat pada halaman
konfirmasi pembayaran saat live dan masking kuota profile pada 28 Jul
2022.</t>
  </si>
  <si>
    <t>3795/MK.05/EN-01/VII/2022</t>
  </si>
  <si>
    <t>Ready For Service (RFS) Permohonan Implementasi Hot Promo for Fortress Java Under Attack July 2022(3558/MK.05/EN-01/VII/2022)</t>
  </si>
  <si>
    <t>0845/MK.05/BE-05/VII/2022</t>
  </si>
  <si>
    <t>3558/MK.05/EN-01/VII/2022</t>
  </si>
  <si>
    <t>0056/MK.05/BE-23/VII/2022</t>
  </si>
  <si>
    <t>Pemberitahuan RFI untuk Inisiatif Home LTE Cloudification</t>
  </si>
  <si>
    <t>0878/MK.05/BE-05/VIII/2022</t>
  </si>
  <si>
    <t>3750/MK.05/EN-01/VII/2022</t>
  </si>
  <si>
    <t>Request for Inspection (RFI) Implementasi Physical Voucher Zone Alignment in Ex-Java (July 2022) (BO_3118/MK.01/EN-01/VII/2022)</t>
  </si>
  <si>
    <t>0872/MK.05/BE-05/VIII/2022</t>
  </si>
  <si>
    <t>3118/MK.01/EN-01/VII/2022</t>
  </si>
  <si>
    <t>Voucher</t>
  </si>
  <si>
    <t>3794/MK.05/EN-01/VII/2022</t>
  </si>
  <si>
    <t>Request For Inspection (RFI)Permohonan Penambahan List of Value pada Paket Renewal Akuisisi di Modern Channel(3745/MK.05/EN-01/VII/2022)</t>
  </si>
  <si>
    <t>0880/MK.05/BE-05/VIII/2022</t>
  </si>
  <si>
    <t>3745/MK.05/EN-01/VII/2022</t>
  </si>
  <si>
    <t>0198/MK.05/BE-33/VII/2022</t>
  </si>
  <si>
    <t>Pemberitahuan RFS untuk Support Implementasi Transfer Kuota DPI OMG</t>
  </si>
  <si>
    <t>Wording Error GetBalance 
pada saat pulsa tidak cukup 
dan transfer kuota</t>
  </si>
  <si>
    <t>0037/MK.05/ML-06/VI/2022</t>
  </si>
  <si>
    <t>0196/MK.05/BE-33/VII/2022</t>
  </si>
  <si>
    <t>Pemberitahuan RFS ZOOM UI/UX Improvement – Drop 1</t>
  </si>
  <si>
    <t>0877/MK.05/BE-05/VIII/2022</t>
  </si>
  <si>
    <t>0052/MK.05/ML-01/IV/2022</t>
  </si>
  <si>
    <t>3988/MK.05/EN-01/VII/2022</t>
  </si>
  <si>
    <t>Ready For Service (RFS) Permohonan Implementasi Hot Promo for Fortress Java Under Attack July 2022-Digipos &amp; Omnichannel(3558/MK.05/EN-01/VII/2022)</t>
  </si>
  <si>
    <t>0851/MK.05/BE-05/VII/2022_x000D_</t>
  </si>
  <si>
    <t>Terdapat delay sekitar 10 menit untuk notifikasi DIGIPOS pada RS
number.
Diperlukan penyesuaian untuk BID 0005110 &amp; 0005111 (mendapatkan
double notifikasi dari sender 3636).</t>
  </si>
  <si>
    <t>3558/MK.05/EN-01/VII/2022_x000D_</t>
  </si>
  <si>
    <t>0057/MK.05/BE-23/VII/2022</t>
  </si>
  <si>
    <t>Pemberitahuan Ready for Service (RFS) Produk FMC Telkomsel Orbit</t>
  </si>
  <si>
    <t>0901/MK.05/BE-05/VIII/2022</t>
  </si>
  <si>
    <t>Proses aktivasi paket dilakukan melalui third party Telkom._x000D_</t>
  </si>
  <si>
    <t>3827/IS.05/EN-01/VII/2022</t>
  </si>
  <si>
    <t>4217/MK.05/EN-01/VII/2022</t>
  </si>
  <si>
    <t>Request For Inspection (RFI)Permohonan New Bulk Voucher Stock Type untuk Paket Promo Sakti di Modern Channel(4053/MK.05/EN-01/VII/2022)</t>
  </si>
  <si>
    <t>0871/MK.05/BE-05/VIII/2022</t>
  </si>
  <si>
    <t>4053/MK.05/EN-01/VII/2022_x000D_</t>
  </si>
  <si>
    <t>4093/MK.01/EN-01/VII/2022</t>
  </si>
  <si>
    <t>Pemberitahuan RFS PSB Web Ultimate dengan kurir Gojek dan JNE</t>
  </si>
  <si>
    <t>Mgr. Channel and Acquisition Development</t>
  </si>
  <si>
    <t>Terdapat pending payment pada
DSC</t>
  </si>
  <si>
    <t>4123/MK.05/EN-01/VII/2022</t>
  </si>
  <si>
    <t>Pemberitahuan RFS Paket 4G USIM Migration Bonus Validity Adjustment</t>
  </si>
  <si>
    <t>0843/MK.05/BE-05/VII/2022_x000D_</t>
  </si>
  <si>
    <t>GM. BSM Postpaid, Roaming and Interconnect_x000D_</t>
  </si>
  <si>
    <t>0141/MK.05/BE-24/VII/2022</t>
  </si>
  <si>
    <t>RFI Permohonan Re-Migrasi Price Plan Simplification Tahap 1</t>
  </si>
  <si>
    <t>0837/MK.05/BE-05/VII/2022</t>
  </si>
  <si>
    <t>0139/IS.01/BE-24/VII/2022</t>
  </si>
  <si>
    <t>0059/MK.05/BE-23/VII/2022</t>
  </si>
  <si>
    <t>Pemberitahuan Ready for Service (RFS) Produk New Fantasix Telkomsel Orbit</t>
  </si>
  <si>
    <t>0863/MK.05/BE-05/VIII/2022</t>
  </si>
  <si>
    <t>1752/IS.05/EN-01/VII/2022</t>
  </si>
  <si>
    <t>4171/MK.05/EN-01/VII/2022</t>
  </si>
  <si>
    <t>Ready for Service (RFS) Implementasi UMB Opt Out ANPS &amp; Direct UMB Check Price Plan (BO_3704/MK.05/EN-01/II/2022)</t>
  </si>
  <si>
    <t>0870/MK.05/BE-05/VIII/2022</t>
  </si>
  <si>
    <t>0199/MK.05/BE-33/VII/2022</t>
  </si>
  <si>
    <t>Pemberitahuan RFI untuk Support Konfigurasi Layanan VAS Content W4 Juli 2022</t>
  </si>
  <si>
    <t>0879/MK.05/BE-05/VIII/2022</t>
  </si>
  <si>
    <t>4248/MK.05/EN-01/VII/2022</t>
  </si>
  <si>
    <t>Request for Inspection (RFI) Implementasi Price Aligment Paket New Porto 2,100 menit &amp;6,500 menit</t>
  </si>
  <si>
    <t>0881/MK.05/BE-05/VIII/2022</t>
  </si>
  <si>
    <t>4058/MK.01/EN-01/VII/2022</t>
  </si>
  <si>
    <t>4308/MK.05/EN-01/VII/2022</t>
  </si>
  <si>
    <t>RFI Program Undi Undi Hepi Q3 2022 Periode 27</t>
  </si>
  <si>
    <t>0855/MK.05/BE-05/VII/2022</t>
  </si>
  <si>
    <t>Kupon di-generate di hari Kamis sore/Jumat pagi setiap periode minggunya,
sehingga customer yang melakukan redeem sebelumnya tidak akan
mendapatkan kupon secara real time, kupon akan masuk pada Kamis/Jumat</t>
  </si>
  <si>
    <t>0224/MK.05/BE-32/VII/2022</t>
  </si>
  <si>
    <t>RFI Penutupan Item Lord of Estera di Dunia Games</t>
  </si>
  <si>
    <t>0856/MK.05/BE-05/VII/2022</t>
  </si>
  <si>
    <t>0004/MK.05/ML-24/VI/2022</t>
  </si>
  <si>
    <t>0201/MK.05/BE-33/VII/2022</t>
  </si>
  <si>
    <t>Pemberitahuan RFS untuk Support Development Layanan Subscription Bundling CloudMAX - Zoom</t>
  </si>
  <si>
    <t>0890/MK.05/BE-05/VIII/2022</t>
  </si>
  <si>
    <t>Terdapat delay notifikasi SMS subs Zoom kurang lebih 5 menit.
Diperlukan inspection selanjutnya untuk kebutuhan renewal dengan
pulsa tidak cukup dan untuk renewal pada hari ke-179._x000D_</t>
  </si>
  <si>
    <t>0090/MK.05/ML-01/VI/2022</t>
  </si>
  <si>
    <t>0063/MK.05/BE-23/VII/2022</t>
  </si>
  <si>
    <t>Pemberitahuan RFI Delete Disney Subscription Product FMC Extra Small</t>
  </si>
  <si>
    <t>Produk belum dijual pada channel sesuai 
spesifikasi. Akan dibuatkan RFI baru pada 
saat produk sudah dijual di channel 
tersebut.</t>
  </si>
  <si>
    <t>0044/MK.05/PU-02/VII/2022</t>
  </si>
  <si>
    <t>0202/MK.05/BE-33/VII/2022</t>
  </si>
  <si>
    <t>Pemberitahuan Re-RFS untuk Support Support Development Maxstream Subscription Bundling Data Layanan Jonathan Liandie, Kenboo, Nitavior</t>
  </si>
  <si>
    <t>0925/MK.05/BE-05/VIII/2022_x000D_</t>
  </si>
  <si>
    <t>Akan dilakukan penyesuaian deskripsi paket dan T&amp;C pada
MyTelkomsel saat live.
Untuk MSISDN Postpaid tagihan bertambah belum termasuk PPN
11%.
Beberapa paket dilakukan pengetesan dengan FUT Simulator._x000D_</t>
  </si>
  <si>
    <t>Pryanka Chandra</t>
  </si>
  <si>
    <t>0203/MK.05/BE-33/VII/2022</t>
  </si>
  <si>
    <t>Pemberitahuan RFS untuk Support Penyesuaian DLS Product dengan PSAK-72</t>
  </si>
  <si>
    <t>Untuk Channel Omni channel: 
Berhasil aktivasi tetapi bonus tidak 
masuk
Aktivasi Untuk Channel MyTelkomsel 
dan Digipos masih perlu penyesuaian 
pada backend reporting</t>
  </si>
  <si>
    <t>0063/IC.05/BE-42/VII/2022</t>
  </si>
  <si>
    <t>Pemberitahuan Ready for Service (RFS) Fitur Aplikasi MyTelkomsel v6.13 - Android</t>
  </si>
  <si>
    <t>0914/MK.05/BE-05/VIII/2022</t>
  </si>
  <si>
    <t xml:space="preserve">Family Plan Member Setting: Diperlukan penyesuaian validity group
member pada halaman detail paket dan my package, serta
penambahan informasi manual refresh untuk memperbaharui list
member setelah add/delete member. Target Fixing: TBC; Level: Low;
PIC: BSM Dev.
POIN Personalized Recommendation:
Tab "Based on Location" belum muncul pada halaman POIN.
Target Fixing: Next Backlog; Level: Low; PIC: BSM Dev, IT team.
Akan dilakukan fixing dan inspection lebih lanjut untuk Section
promo yang belum muncul di halaman POIN pada 16 Agustus
2022.
Affiliate POIN Merchant – MVP: Diperlukan penyesuaian akun
veronika pada halaman status penukaran POIN. Target Fixing: Next
Backlog; Level: Low; PIC: BSM Dev, IT team.
Telkomsel Paylater – Account Management &amp; Submit Registration:
Scope pengetesan menggunakan journey MVP (Jump ke aplikasi
kredivo) seperti pada versi sebelumnya (6.11).
</t>
  </si>
  <si>
    <t>3572/IS.04/EN-01/VII/2022</t>
  </si>
  <si>
    <t>Channel</t>
  </si>
  <si>
    <t>0064/MK.05/BE-42/VII/2022</t>
  </si>
  <si>
    <t>Pemberitahuan Ready for Service (RFS) Fitur Aplikasi MyTelkomsel v6.13 - iOS</t>
  </si>
  <si>
    <t>OK With Notes</t>
  </si>
  <si>
    <t>0938/MK.05/BE-05/VIII/2022</t>
  </si>
  <si>
    <t>Family Plan Member Setting:
Diperlukan penyesuaian validity group member pada halaman my package, serta
penambahan informasi manual refresh untuk memperbaharui list member setelah
add/delete member. Target Fixing: TBC; Level: Low; PIC: BSM Dev.
Diperlukan penyesuaian FAQ page pada halaman Kelola Anggota. Target Fixing: TBC; Level:
Medium; PIC: BSM Dev.
POIN Personalized Recommendation:
Tab "Based on Location" belum muncul pada halaman POIN. Target Fixing: Next Backlog;
Level: Low; PIC: BSM Dev, IT team.
Akan dilakukan penyesuian konten pada tab "based on your poin" pada saat live.
Affiliate POIN Merchant – MVP: Menggunakan dummy deeplink redeem dan akan dilakukan
penyesuaian saat live.
Telkomsel Paylater – Account Management &amp; Submit Registration: Scope pengetesan
menggunakan journey MVP (jump ke aplikasi kredivo) seperti pada versi sebelumnya (6.11) dan
diperlukan penyesuaian tampilan login pada Iframe. Target Fixing: 6.14; Level: Low; PIC: BSM Dev</t>
  </si>
  <si>
    <t>Bagas Banyu Biru</t>
  </si>
  <si>
    <t>0225/MK.05/BE-32/VII/2022</t>
  </si>
  <si>
    <t>RFS DG Post Personalization (Android)</t>
  </si>
  <si>
    <t>0862/MK.05/BE-05/VIII/2022</t>
  </si>
  <si>
    <t xml:space="preserve">0036/MK.01/ML-02/IV/2021 </t>
  </si>
  <si>
    <t>0226/MK.05/BE-32/VII/2022</t>
  </si>
  <si>
    <t>RFI Program Flash Sale Buy 1 Get More (Juli 2022)</t>
  </si>
  <si>
    <t>0857/MK.05/BE-05/VII/2022</t>
  </si>
  <si>
    <t>0134/MK.06/ML-02/VII/2022</t>
  </si>
  <si>
    <t>0227/MK.05/BE-32/VII/2022</t>
  </si>
  <si>
    <t>RFS DG Post Personalization (Website)</t>
  </si>
  <si>
    <t>0865/MK.05/BE-05/VIII/2022</t>
  </si>
  <si>
    <t>0036/MK.01/ML-02/IV/2021</t>
  </si>
  <si>
    <t>4667/MK.05/EN-01/VII/2022</t>
  </si>
  <si>
    <t>Request for Inspection (RFI) Implementasi Update Nama Paket Harian Sepuasnya (BO_4643/MK.05/EN-01/VII/2022)</t>
  </si>
  <si>
    <t>0873/MK.05/BE-05/VIII/2022</t>
  </si>
  <si>
    <t>4643/MK.05/EN-01/VII/2022</t>
  </si>
  <si>
    <t>4711/MK.05/EN-01/VII/2022</t>
  </si>
  <si>
    <t>Request For Inspection (RFI) Permohonan Perubahan Logic ARPU Configuration Pada Paket Promo Sakti Java (4288/MK.05/EN-01/VII/2022)</t>
  </si>
  <si>
    <t>0867/MK.05/BE-05/VIII/2022</t>
  </si>
  <si>
    <t>4288/MK.05/EN-01/VII/2022</t>
  </si>
  <si>
    <t>0233/MK.05/BE-32/VII/2022</t>
  </si>
  <si>
    <t>RFI Layanan Gamebox IOD</t>
  </si>
  <si>
    <t>0885/MK.05/BE-05/VIII/2022</t>
  </si>
  <si>
    <t>0498/MK.05/EN-01/X/2020</t>
  </si>
  <si>
    <t>0234/MK.05/BE-32/VII/2022</t>
  </si>
  <si>
    <t>RFI Migrasi HTTP Layanan LINE Store</t>
  </si>
  <si>
    <t>0874/MK.05/BE-05/VIII/2022</t>
  </si>
  <si>
    <t>0031/MK.05/ML-02/II/2022</t>
  </si>
  <si>
    <t>0145/MK.05/BE-24/VII/2022</t>
  </si>
  <si>
    <t>RFI Permohonan Price Plan Simplification Tahap 1 (Batch 5)</t>
  </si>
  <si>
    <t>0868/MK.05/BE-05/VIII/2022</t>
  </si>
  <si>
    <t>0205/MK.05/BE-33/VII/2022</t>
  </si>
  <si>
    <t>Pemberitahuan Re-RFS Zoom Subscription - PrePos MyTsel</t>
  </si>
  <si>
    <t>Prepaid
• hanya ada 1 button pembelian
• Detail paket dan langganan mendapatkan 
pembayaran selanjutnya pada 31 Juli 2023 
pembayaran selanjutnya pada 2 september
• paket zoom tidak muncul di paket dan 
langganan saya (Prepaid)
postpaid
• hanya ada 1 button pembelian
• pada halaman T&amp;C kosong
• mendapatkan berlangganan hingga 1 
januari 1960
• mendapatkan pembayaran selanjutnya 31 
agustus 2022
• mendapatkan bonus kuota validity 1 bulan 
pada renewal ke 2
• mendapatkan notifikasi sender Tsel zoom 
diperpanjang hingga 30 hari pada renewal 
ke 2
purchase tercatat sebagai lifetime renewal 
(bukan N-renewal)
setelah pembelian secara log yg tersubmit 
lifetime renewal, bukan N renewal (12x), 
dan cuman sekali renewal berjalan 
(Postpaid).</t>
  </si>
  <si>
    <t>0232/MK.05/BE-32/VII/2022</t>
  </si>
  <si>
    <t>RFS Pengembangan Fitur Booster pada Aplikasi Android Dunia Games</t>
  </si>
  <si>
    <t>0912/MK.05/BE-05/VIII/2022</t>
  </si>
  <si>
    <t>Ketika pelanggan menggunakan jaringan 3G (yg sudah tidak ada koneksi
jaringan 3G) booster tetap terhubung.</t>
  </si>
  <si>
    <t>0231/MK.05/BE-32/VII/2022</t>
  </si>
  <si>
    <t>RFS Lanjutan Konfigurasi Layanan Game Speed Up Standalone (Channel UMB)</t>
  </si>
  <si>
    <t>0864/MK.05/BE-05/VIII/2022</t>
  </si>
  <si>
    <t>Tagihan Postpaid belum termasuk PPN 11%.</t>
  </si>
  <si>
    <t>0065/MK.05/BE-42/VII/2022</t>
  </si>
  <si>
    <t>Request for Inspection (RFI) Seamless Login MyTelkomsel Web and telkomsel.com</t>
  </si>
  <si>
    <t>0891/MK.05/BE-05/VIII/2022</t>
  </si>
  <si>
    <t>Untuk menu Ubah Paket Bulanan Utama, Paket Tambahan, Paket Hadiah dan
Kelola Poin Loyalitas, akan redirect ke aplikasi Mytelkomsel_x000D_</t>
  </si>
  <si>
    <t>4134/MK.01/EN-01/VII/2022</t>
  </si>
  <si>
    <t>0236/MK.05/BE-32/VII/2022</t>
  </si>
  <si>
    <t>RFS Restriksi GamesMax Booster Prepaid (MyTelkomsel,DG,UMB)</t>
  </si>
  <si>
    <t>Paket Family Plan tidak ada pada 
Mytsel Preprod</t>
  </si>
  <si>
    <t>0135/MK.05/ML-02/VII/2022</t>
  </si>
  <si>
    <t>0235/MK.05/BE-32/VII/2022</t>
  </si>
  <si>
    <t>RFS Restriksi GamesMax Booster Prepaid (Digipos)</t>
  </si>
  <si>
    <t>PREPAID
- Paket Family Plan tidak ada 
pada Mytsel Preprod</t>
  </si>
  <si>
    <t>5200/MK.05/EN-01/VIII/2022</t>
  </si>
  <si>
    <t>Ready For Service (RFS) Permohonan Implementasi Hot Promo for Fortress Java Under Attack July 2022 Tier - 2 (5105/MK.05/EN-01/VIII/2022)</t>
  </si>
  <si>
    <t>0875/MK.05/BE-05/VIII/2022</t>
  </si>
  <si>
    <t>Akan dilaukan penyesuaian deskripsi paket dan T&amp;C pada saat
live</t>
  </si>
  <si>
    <t>5105/MK.05/EN-01/VIII/2022</t>
  </si>
  <si>
    <t>5199/MK.05/EN-01/VIII/2022</t>
  </si>
  <si>
    <t>Ready For Service (RFS) Permohonan Implementasi Hot Promo for Fortress Java Under Attack July 2022 Tier - 2 (Digipos &amp; Omnichannel) [5105/MK.05/EN-01/VIII/2022]</t>
  </si>
  <si>
    <t>0894/MK.05/BE-05/VIII/2022</t>
  </si>
  <si>
    <t>0206/MK.05/BE-33/VIII/2022</t>
  </si>
  <si>
    <t>Pemberitahuan RFI untuk Support Konfigurasi Layanan VAS Content W1 Agustus 2022</t>
  </si>
  <si>
    <t>0882/MK.05/BE-05/VIII/2022</t>
  </si>
  <si>
    <t>0134/MK.05/ML-63/VII/2022</t>
  </si>
  <si>
    <t>0237/MK.05/BE-32/VIII/2022</t>
  </si>
  <si>
    <t>RFS Restriksi GamesMax Booster Postpaid (MyTelkomsel,DG,UMB)</t>
  </si>
  <si>
    <t>Aktivasi gagal selalu mendapatkan notifikasi lokasi anda tidak di temukan</t>
  </si>
  <si>
    <t>5285/MK.05/EN-01/VIII/2022</t>
  </si>
  <si>
    <t>Ready For Service (RFS) Permohonan Implementasi Hot Promo for Fortress Java Under Attack July 2022 - Self (5105/MK.05/EN-01/VIII/2022)</t>
  </si>
  <si>
    <t>0893/MK.05/BE-05/VIII/2022</t>
  </si>
  <si>
    <t>Akan dilakukan penyesuiaan deskripsi paket dan T&amp;C
saat live.</t>
  </si>
  <si>
    <t>5286/MK.05/EN-01/VIII/2022</t>
  </si>
  <si>
    <t>Ready For Service (RFS) Permohonan Implementasi Hot Promo for Fortress Java Under Attack July 2022 - Digipos &amp; Omnichannel [5105/MK.05/EN-01/VIII/2022](0)</t>
  </si>
  <si>
    <t>0919/MK.05/BE-05/VIII/2022</t>
  </si>
  <si>
    <t>Akan dilakukan penyesuaian nama, deskripsi, dan T&amp;C
paket pada saat live.
Terdapat transfer fee pembelian untuk beberapa
paket.
Diperlukan proses inspection lebih lanjut khususnya
end to end process pembelian pada saat live._x000D_</t>
  </si>
  <si>
    <t>0207/MK.05/BE-33/VIII/2022</t>
  </si>
  <si>
    <t>Pemberitahuan RFI untuk Support Implementasi Perubahan SMS Notifikasi Extend Validity Package</t>
  </si>
  <si>
    <t>0888/MK.05/BE-05/VIII/2022</t>
  </si>
  <si>
    <t>0020/MK.05/ML-06/III/2022</t>
  </si>
  <si>
    <t>5306/MK.05/EN-01/VIII/2022</t>
  </si>
  <si>
    <t>RFI Program Undi Undi Hepi Q3 2022 Periode 28</t>
  </si>
  <si>
    <t>0884/MK.05/BE-05/VIII/2022</t>
  </si>
  <si>
    <t>Kupon di-generate oleh team IT di hari kamis sore/jumat pagi setiap periode
minggunya, sehingga customer yang melakukan redeem sebelumnya tidak
akan mendapatkan kupon secara real time, kupon akan masuk pada kamis
sore/jumat pagi
Tidak mendapatkan notif pada inbox Mytelkomsel pada saat redeem kupon
UUH LinkAja 1 Juta</t>
  </si>
  <si>
    <t>5358/MK.05/EN-01/VIII/2022</t>
  </si>
  <si>
    <t>RFI Implementasi Keyword Kupon Hadiah Bulan Agustus Program Undi Undi Hepi 2022 pada Paket Combo Sakti</t>
  </si>
  <si>
    <t>0883/MK.05/BE-05/VIII/2022_x000D_</t>
  </si>
  <si>
    <t>Kupon di-generate oleh team IT di hari kamis sore/jumat pagi setiap periode
minggunya, sehingga customer yang melakukan redeem sebelumnya tidak
akan mendapatkan kupon secara real time, kupon akan masuk pada kamis
sore/jumat pagi.</t>
  </si>
  <si>
    <t>5681/MK.05/EN-01/VIII/2022</t>
  </si>
  <si>
    <t>Pemberitahuan RFS Implementasi Pembelian Paket RoaMAX 1 &amp; 3 Hari untuk Singapore dan Malaysia</t>
  </si>
  <si>
    <t>0915/MK.05/BE-05/VIII/2022</t>
  </si>
  <si>
    <t>Akan dilakukan penyesuaian deskripsi paket dan T&amp;C pada saat live.
Diperlukan informasi tambahan utk validity kuota roaming pada MyTsel
dengan menggunakan skema 1x24 jam.
Diperlukan inspection lebih lanjut terkhusus consume bonus voice paket
combo.</t>
  </si>
  <si>
    <t>0044/MK.05/MO-03/VII/2022</t>
  </si>
  <si>
    <t>5684/MK.05/EN-01/VIII/2022</t>
  </si>
  <si>
    <t>Pemberitahuan RFS Implementasi Pembelian Paket RoaMAX 1 &amp; 3 Hari untuk Singapore dan Malaysia (Indirect Channel)</t>
  </si>
  <si>
    <t>0953/MK.05/BE-05/VIII/2022</t>
  </si>
  <si>
    <t>Diperlukan informasi tambahan untuk validity kuota roaming pada MyTsel dengan menggunakan skema 1x24 jam.
Terdapat delay notifikasi sukses pembelian paket kurang lebih 10 menit dari sender Digipos.
Beberapa paket dilakukan pengetesan dengan FUT simulator dan diperlukan inspection lebih lanjut khususnya consume bonus voice dan ketika expired paket.</t>
  </si>
  <si>
    <t>0068/MK.05/BE-23/VIII/2022</t>
  </si>
  <si>
    <t>Pemberitahuan Ready for Service (RFS) Produk Zoom Pro Telkomsel Orbit</t>
  </si>
  <si>
    <t>Saat aktivasi di Aplikasi MyOrbit
dengan method pembayaran LinkAja 
tidak mendapatkan Notifikasi SMS 
Sukses, Bonus Kuota, dan Poin.</t>
  </si>
  <si>
    <t>5426/MK.05/EN-01/VIII/2022</t>
  </si>
  <si>
    <t>5522/MK.05/EN-01/VIII/2022</t>
  </si>
  <si>
    <t>Request For Inspection (RFI) Permohonan Penyesuaian Harga Pada Paket Combo Sakti Unlimited Autorenewal (4289/MK.05/EN-01/VII/2022)</t>
  </si>
  <si>
    <t>Not ready to test
Produk belum dijual kepada pelanggan.
Akan dibuatkan nodin RFI baru saat produk
sudah live di channel penjualan.</t>
  </si>
  <si>
    <t>4289/MK.05/EN-01/VII/2022</t>
  </si>
  <si>
    <t>5524/MK.05/EN-01/VIII/2022</t>
  </si>
  <si>
    <t>Request For Inspection (RFI) Permohonan Implementasi Penambahan BID baru dan Perubahan BID lama Paket Internet Sakti Regular Super Fortress(5423/MK.05/EN-01/VIII/2022)</t>
  </si>
  <si>
    <t>0904/MK.05/BE-05/VIII/2022</t>
  </si>
  <si>
    <t>5423/MK.05/EN-01/VIII/2022_x000D_</t>
  </si>
  <si>
    <t>0210/MK.05/BE-33/VIII/2022</t>
  </si>
  <si>
    <t>Pemberitahuan RFS untuk Support Paket FITA Insurance di Modern Channel</t>
  </si>
  <si>
    <t>0899/MK.05/BE-05/VIII/2022</t>
  </si>
  <si>
    <t>Diperlukan inspection lebih lanjut khususnya end to end
aktivasi pembelian saat live.</t>
  </si>
  <si>
    <t>0216/MK.05/BE-33/VIII/2022</t>
  </si>
  <si>
    <t>Pemberitahuan RFS untuk Support Support Development Maxstream Subscription Bundling Data Layanan Randy, dan Gebiann</t>
  </si>
  <si>
    <t>Sudah mempunyai subscription, Konten 
tidak dapat di play (Konten Gebiann)</t>
  </si>
  <si>
    <t>0126/MK.05/ML-63/VII/2022
0127/MK.05/ML-63/VII/2022</t>
  </si>
  <si>
    <t>5723/MK.05/EN-01/VIII/2022</t>
  </si>
  <si>
    <t>Pemberitahuan RFI Paket Surprise Deal Unlimited 6-7 Agustus 2022</t>
  </si>
  <si>
    <t>0892/MK.05/BE-05/VIII/2022</t>
  </si>
  <si>
    <t>5701/MK.05/EN-01/VIII/2022</t>
  </si>
  <si>
    <t>5731/MK.05/EN-01/VIII/2022</t>
  </si>
  <si>
    <t>Request for Inspection (RFI) Implementasi Penghapusan Segment ID Khusus Ex-Java pada BID paket Core Retention (BO_5496/MK.05/EN-01/VIII/2022)</t>
  </si>
  <si>
    <t>0896/MK.05/BE-05/VIII/2022</t>
  </si>
  <si>
    <t>5496/MK.05/EN-01/VIII/2022</t>
  </si>
  <si>
    <t>5732/MK.05/EN-01/VIII/2022</t>
  </si>
  <si>
    <t>Request for Inspection (RFI) Implementasi Mapping Segment ID Expand Core Retention (BO_4614/MK.05/EN-01/VII/2022)</t>
  </si>
  <si>
    <t>0897/MK.05/BE-05/VIII/2022</t>
  </si>
  <si>
    <t>4614/MK.05/EN-01/VII/2022</t>
  </si>
  <si>
    <t>0239/MK.05/BE-32/VIII/2022</t>
  </si>
  <si>
    <t>RFI Konfigurasi Program Promo Code Dunia Games (DG Cheat, Brand Ambassador, dan FF Tourney)</t>
  </si>
  <si>
    <t>0887/MK.05/BE-05/VIII/2022</t>
  </si>
  <si>
    <t>0140/MK.05/ML-02/VIII/2022</t>
  </si>
  <si>
    <t>5860/MK.05/EN-01/VIII/2022</t>
  </si>
  <si>
    <t>Ready For Service (RFS) Implementasi Permohonan Penutupan dan Modifikasi Kuota Combo Max Zona 1 (BID 00033657) pada Region PUMA (4432/MK.05/EN-01/VII/2022)</t>
  </si>
  <si>
    <t>0906/MK.05/BE-05/VIII/2022</t>
  </si>
  <si>
    <t>Akan dilakukan penyesuaian nama, deskripsi, dan T&amp;C
paket saat live.
Akan dilakukan penyesuiaan masking bonus kuota
UPCC pada W3 Agustus.</t>
  </si>
  <si>
    <t>4432/MK.05/EN-01/VII/2022</t>
  </si>
  <si>
    <t>5869/MK.05/EN-01/VIII/2022</t>
  </si>
  <si>
    <t>Request for Inspection (RFI) Implementasi Surprise Deal Unlimited 6-7 Agustus 2022 (BO_5701/MK.05/EN-01/VIII/2022)</t>
  </si>
  <si>
    <t>0903/MK.05/BE-05/VIII/2022</t>
  </si>
  <si>
    <t>5872/MK.05/EN-01/VIII/2022</t>
  </si>
  <si>
    <t>Ready For Service (RFS) Implementasi Permohonan Penutupan dan Modifikasi Kuota Combo Max Zona 1 (BID 00033657) pada Region PUMA di Digipos - Omnichannel (4432/MK.05/EN-01/VII/2022)</t>
  </si>
  <si>
    <t>0898/MK.05/BE-05/VIII/2022_x000D_</t>
  </si>
  <si>
    <t>Akan dilakukan penyesuian masking bonus kuota
UPCC pada W3 Agustus.</t>
  </si>
  <si>
    <t>0103/MK.05/BE-31/VIII/2022</t>
  </si>
  <si>
    <t>Ready for Service (RFS) Product VIDEO Amazon Mass Market</t>
  </si>
  <si>
    <t>0911/MK.05/BE-05/VIII/2022</t>
  </si>
  <si>
    <t>Akan dilakukan penyesuaian masking profile UPCC Flag Amazon Prime
pada W3 August 2022.</t>
  </si>
  <si>
    <t>0109/MK.05/ML-01/VII/2022</t>
  </si>
  <si>
    <t>6002/MK.01/EN-01/VIII/2022</t>
  </si>
  <si>
    <t>0922/MK.05/BE-05/VIII/2022_x000D_</t>
  </si>
  <si>
    <t>Akan dilakukan penyesuaian deskripsi, dan T&amp;C untuk paket Halo
Diaspora dan Halo Kontrak saat live.
Diperlukan penyesuaian informasi total biaya yang perlu dibayar pada
notifikasi email untuk pembayaran melalui Credit Card dan wording
untuk invalid OTP.
Akan dilakukan penyesuian penggunaan kode referral untuk paket Halo
Diaspora pada W4 Agustus 2022.
Diperlukan inspection lebih lanjut khususnya tagihan yang muncul pada
billing cycle selanjutnya.</t>
  </si>
  <si>
    <t>6003/MK.01/EN-01/VIII/2022</t>
  </si>
  <si>
    <t>Revisi Pemberitahuan RFS Program Digital Registration Form – Telkomsel Halo</t>
  </si>
  <si>
    <t>0889/MK.05/BE-05/VIII/2022</t>
  </si>
  <si>
    <t>Untuk pembelian via e-commerce “BukaLapak” pada saat web
registration nomor invoice yang diinput adalah nomor transaksi.
Akan dilakukan penyesuaian pada tampilan Payment method yang
tertera pada dokumen PDF untuk e-commerce “BukaLapak”.
Pada e-commerce “Shopee” mendapat 2 email Registrasi kartu karena
ada proses trigger terpisah dari DSC secara manual.
Akan dilakukan penyesuaian data tanggal lahir yang tertera pada file
dokumen PDF untuk ecommerce “Tokopedia” dan “Shopee”.
Diperlukan inspection lebih lanjut untuk notifikasi email registrasi
khususnya pembelian melalui ecommerce “JD.ID”.
3. Laporan hasil FUT ini bisa dijadikan referensi oleh BO (Business</t>
  </si>
  <si>
    <t>Registration</t>
  </si>
  <si>
    <t>0209/MK.05/BE-33/VIII/2022</t>
  </si>
  <si>
    <t>Pemberitahuan Pemberitahuan RFS Spam Monitoring Handle (No Spam)</t>
  </si>
  <si>
    <t>0923/MK.05/BE-05/VIII/2022</t>
  </si>
  <si>
    <t>Dilakukan simulate untuk case renewal cukup pulsa dan tidak cukup
pulsa
Dilakukan proses whitelist, check call dan cek pada SCP testbed dan OCS
testbed
Disarankan dilakukan penyesuaian validity pada notifikasi sms berhasil,
renewal berhasil dan gagal renewal.
Akan dilakukan penyesuaian keyword “LIST” agar mengembalikan notif
SMS layanan Magic Call pada saat live._x000D_</t>
  </si>
  <si>
    <t>0027/MK.05/ML-01/II/2022</t>
  </si>
  <si>
    <t>0241/MK.05/BE-32/VIII/2022</t>
  </si>
  <si>
    <t>RFS Konfigurasi Stock Type GamesMax Power (Digipos)</t>
  </si>
  <si>
    <t>0931/MK.05/BE-05/VIII/2022</t>
  </si>
  <si>
    <t>Akan dilakukan penyesuaian nama dan deskripsi paket GamesMax
Unlimited Silver pada saat live.
Beberapa paket dilakukan pengetesan menggunakan FUT simulator.</t>
  </si>
  <si>
    <t>0138/MK.05/ML-02/VII/2022</t>
  </si>
  <si>
    <t>0242/MK.05/BE-32/VIII/2022</t>
  </si>
  <si>
    <t>RFS Flash Sale 17 Agustus 2022</t>
  </si>
  <si>
    <t>0895/MK.05/BE-05/VIII/2022</t>
  </si>
  <si>
    <t>Dilakukan proses manual callback untuk menampilkan halaman
status pembayaran, stock habis dan flash sales melewati batas
periode.</t>
  </si>
  <si>
    <t>0116/MK.05/ML-01/VIII/2022</t>
  </si>
  <si>
    <t>0047/MK.05/BE-43/VIII/2022</t>
  </si>
  <si>
    <t>Pemberitahuan RFS ATL PV Cloning to ATL PES</t>
  </si>
  <si>
    <t>0900/MK.05/BE-05/VIII/2022</t>
  </si>
  <si>
    <t>Akan dilakukan penyesuaian deskripsi dan T&amp;C paket pada
saat live.</t>
  </si>
  <si>
    <t>5637/MK.01/EN-01/VIII/2022</t>
  </si>
  <si>
    <t>0104/MK.05/BE-31/VIII/2022</t>
  </si>
  <si>
    <t>Ready for Service (RFS) Perubahan Stock Type pada Territory Channel Paket Video Digipos</t>
  </si>
  <si>
    <t>0908/MK.05/BE-05/VIII/2022</t>
  </si>
  <si>
    <t>0033/MK.05/ML-45/VIII/2022</t>
  </si>
  <si>
    <t>0106/MK.05/BE-31/VIII/2022</t>
  </si>
  <si>
    <t>Ready for Service (RFS) New VIDIO DCB Packages 08 Agustus 2022</t>
  </si>
  <si>
    <t>0905/MK.05/BE-05/VIII/2022</t>
  </si>
  <si>
    <t>Untuk MSISDN postpaid tagihan bertambah belum termasuk PPN
11%.</t>
  </si>
  <si>
    <t>0045/MK.05/ML-04/VIII/2022</t>
  </si>
  <si>
    <t>6202/MK.05/EN-01/VIII/2022</t>
  </si>
  <si>
    <t>Ready For Service (RFS) Permohonan Implementasi Penambahan Stock Type Pada Produk Akuisisi Dan CVM (5774/MK.05/EN-01/VIII/2022 dan 5754/MK.05/EN-01/VIII/2022)</t>
  </si>
  <si>
    <t>"Pop up ""Terjadi kesalahan 
pada sistem"" ketika 
melakukan pembayaran 
melalui scan qr code digipos 
preprod menggunakan kode 
reservasi dari web omni</t>
  </si>
  <si>
    <t>5774/MK.05/EN-01/VIII/2022
5754/MK.05/EN-01/VIII/2022</t>
  </si>
  <si>
    <t>6235/MK.05/EN-01/VIII/2022</t>
  </si>
  <si>
    <t>Service (RFS) Implementasi Penambahan Stock Type pada Paket Core, Voice, dan Voucher Fisik (BO_6155/MK.05/EN-01/VIII/2022 &amp; BO_5361/MK.05/EN-01/VIII/2022)</t>
  </si>
  <si>
    <t xml:space="preserve">Gagal melakukan inject atau 
pembelian paket </t>
  </si>
  <si>
    <t>6155/MK.05/EN-01/VIII/2022
5361/MK.05/EN-01/VIII/2022</t>
  </si>
  <si>
    <t>0243/MK.05/BE-32/VIII/2022</t>
  </si>
  <si>
    <t>RFS Promo Code 17 Agustus 2022 (Postpaid)</t>
  </si>
  <si>
    <t>0907/MK.05/BE-05/VIII/2022</t>
  </si>
  <si>
    <t>Dilakukan proses manual callback untuk menampilkan halaman
pembayaran berhasil dan melewati batas periode.
Akan dilakukan penyesuaian bahasa pada notifikasi telah mencapai batas
limit (masih menggunakan bahasa Inggris)._x000D_</t>
  </si>
  <si>
    <t>6250/MK.05/EN-01/VIII/2022</t>
  </si>
  <si>
    <t>Ready for Service (RFS) Implementasi New Denomination Physical Voucher JAVA (BO_5962/MK.05/EN-01/VIII/2022)</t>
  </si>
  <si>
    <t>0924/MK.05/BE-05/VIII/2022</t>
  </si>
  <si>
    <t>Terdapat transaction price dari Digipos pada saat
pembelian utk BID 50617
Beberapa paket dilakukan pengetesan dengan FUT
Simulator.</t>
  </si>
  <si>
    <t>5962/MK.05/EN-01/VIII/2022</t>
  </si>
  <si>
    <t>0212/MK.05/BE-33/VIII/2022</t>
  </si>
  <si>
    <t>Pemberitahuan RFI untuk Support Penambahan StockType pada Produk VAS dan Music di Digipos</t>
  </si>
  <si>
    <t>1039/MK.05/BE-05/IX/2022_x000D_</t>
  </si>
  <si>
    <t>Untuk layanan T-Loker sudah tidak dijual.</t>
  </si>
  <si>
    <t>0034/MK.05/ML-64/VIII/2022
0139/MK.06/ML-63/VIII/2022</t>
  </si>
  <si>
    <t>6390/MK.05/EN-01/VIII/2022</t>
  </si>
  <si>
    <t>Pemberitahuan RFS Program Kejutan Poin Agustus 2022</t>
  </si>
  <si>
    <t>0928/MK.05/BE-05/VIII/2022</t>
  </si>
  <si>
    <t>Diperlukan inspection test lebih lanjut khususnya
untuk msisdn postpaid dengan limit tagihan tidak
cukup dan POIN yang cukup.</t>
  </si>
  <si>
    <t>5742/MK.03/EN-01/VIII/2022</t>
  </si>
  <si>
    <t>0072/MK.05/BE-23/VIII/2022</t>
  </si>
  <si>
    <t>Pemberitahuan Ready for Service (RFS) Produk PUMA Pricing Telkomsel Orbit</t>
  </si>
  <si>
    <t>0942/MK.05/BE-05/VIII/2022</t>
  </si>
  <si>
    <t>Diperlukan penyesuaian notifikasi keterangan validity pada notifikasi sms
sukses dan keterangan poin pada purchase mode Gift.
Akan dilakukan penyesuaian notifikasi bonus kuota dan keterangan
validity pada BID 50615, 50616 dan 50523 pada 22 August 2022.
Beberapa paket dilakukan pengetesan dengan FUT Simulator.</t>
  </si>
  <si>
    <t>4807/IS.06/EN-01/VII/2022</t>
  </si>
  <si>
    <t>0211/MK.05/BE-33/VIII/2022</t>
  </si>
  <si>
    <t>Pemberitahuan RFI untuk Support Konfigurasi Layanan VAS Content W2 Agustus 2022</t>
  </si>
  <si>
    <t>0913/MK.05/BE-05/VIII/2022</t>
  </si>
  <si>
    <t>6374/MK.05/EN-01/VIII/2022</t>
  </si>
  <si>
    <t>Request for Inspection (RFI) Implementasi Surprise Deal Nonton 10-12 Agustus 2022 (BO_6342/MK.05/EN-01/VIII/2022)</t>
  </si>
  <si>
    <t>0921/MK.05/BE-05/VIII/2022</t>
  </si>
  <si>
    <t>6342/MK.05/EN-01/VIII/2022</t>
  </si>
  <si>
    <t>6386/MK.05/EN-01/VIII/2022</t>
  </si>
  <si>
    <t>RFI Program Undi Undi Hepi Q3 2022 Periode 29</t>
  </si>
  <si>
    <t>0909/MK.05/BE-05/VIII/2022</t>
  </si>
  <si>
    <t>Kupon di-generate oleh team IT di hari kamis /jumat setiap periode
minggunya, sehingga customer yang melakukan redeem sebelumnya tidak
akan mendapatkan kupon secara real time, kupon akan masuk pada hari
Kamis/Jumat</t>
  </si>
  <si>
    <t>6487/MK.05/EN-01/VIII/2022</t>
  </si>
  <si>
    <t>Request for Inspection (RFI) Implementasi Pembuatan BID Mirroring Value Voucher Fisik Zona 1 dengan Kuota Nasional (BO_3534/MK.01/EN-01/VII/2022)</t>
  </si>
  <si>
    <t>0910/MK.05/BE-05/VIII/2022</t>
  </si>
  <si>
    <t>Untuk BID 00050100 belum dijual di channel</t>
  </si>
  <si>
    <t>6549/MK.05/EN-01/VIII/2022</t>
  </si>
  <si>
    <t>Pemberitahuan RFI Penghapusan Eligible Konsumsi di Negara UAE pada Paket dengan Coverage 28 Negara SRA</t>
  </si>
  <si>
    <t>Success With Notes</t>
  </si>
  <si>
    <t>0974/MK.05/BE-05/VIII/2022_x000D_</t>
  </si>
  <si>
    <t xml:space="preserve">
Notes Masih tercantum negara UAE di deskripsi paket pada channel UMB</t>
  </si>
  <si>
    <t>0043/MK.05/MO-03/VII/2022
5528/MK.05/EN-01/VIII/2022</t>
  </si>
  <si>
    <t>6556/MK.05/EN-01/VIII/2022</t>
  </si>
  <si>
    <t>Pemberitahuan RFI Penambahan Coverage Arab Saudi pada Kuota Transit Umroh</t>
  </si>
  <si>
    <t>0933/MK.05/BE-05/VIII/2022</t>
  </si>
  <si>
    <t>0048/MK.05/MO-03/VIII/2022
5955/MK.05/EN-01/VIII/2022</t>
  </si>
  <si>
    <t>0073/MK.05/BE-23/VIII/2022</t>
  </si>
  <si>
    <t>Pemberitahuan Ready for Service (RFS) Produk New Bundling Value Telkomsel Orbit</t>
  </si>
  <si>
    <t xml:space="preserve">Setelah aktivasi bonus kuota Kuota 
tidak masuk </t>
  </si>
  <si>
    <t xml:space="preserve">6301/IS.01/EN-01/VIII/2022 </t>
  </si>
  <si>
    <t>0110/MK.05/BE-31/VIII/2022</t>
  </si>
  <si>
    <t>Ready for Service (RFS) Auto-Renewal Berlangganan Paket Video MyTelkomsel Postpaid 2 Button 10 Agustus 2022</t>
  </si>
  <si>
    <t>Renewal ke 3 tidak berjalan.
Ter unsubs otomatis bonus dan paket hilang.</t>
  </si>
  <si>
    <t>0109/MK.05/BE-31/VIII/2022</t>
  </si>
  <si>
    <t>Ready for Service (RFS) Auto-Renewal Berlangganan Paket Video Telkomsel MyTelkomsel Prepaid 2 Button 10 Agustus 2022</t>
  </si>
  <si>
    <t>0957/MK.05/BE-05/VIII/2022</t>
  </si>
  <si>
    <t>Scope pengetesan adalah untuk paket 3x renewal.
Diperlukan penyesuaian notifikasi reminder renewal, unsubs
berhasil, pop up konfirmasi unsubs, maupun icon paket pada
halaman subscription info.
Menggunakan dummy paket dan akan dilakukan penyesuaian
pada saat live termasuk harga pada notifikasi sukses
pembelian.
Akan dilakukan proses penyesuaian untuk notifikasi unsub
pada W4 Sept dan akan dilanjutkan proses RFS secara terpisah
Diperlukan inspection lebih lanjut khususnya untuk renewal
yang sedang berjalan dan expired paket pada saat live.</t>
  </si>
  <si>
    <t>0244/MK.05/BE-32/VIII/2022</t>
  </si>
  <si>
    <t>RFS Konfigurasi IFRS Layanan Games (Pilot Product Lanjutan)</t>
  </si>
  <si>
    <t>0929/MK.05/BE-05/VIII/2022</t>
  </si>
  <si>
    <t>Akan dilakukan penyesuaian jumlah voucher pada halaman detail paket,
dan status pembayaran, serta deskirpsi paket pada halaman pilih paket
saat live.
Dilakukan proses manual callback untuk menampilkan halaman status
pembayaran dan redeem.
Menggunakan log Wisdom untuk memastikan allowance_sub_type
(IFRS parameter) sudah sesuai.</t>
  </si>
  <si>
    <t>Games</t>
  </si>
  <si>
    <t>6696/MK.05/EN-01/VIII/2022</t>
  </si>
  <si>
    <t>Pemberitahuan RFI Offer Diskon Total Tagihan</t>
  </si>
  <si>
    <t>0999/MK.05/BE-05/IX/2022</t>
  </si>
  <si>
    <t>2464/MK.05/EN-01/V/2021</t>
  </si>
  <si>
    <t>0067/MK.05/BE-42/VIII/2022</t>
  </si>
  <si>
    <t>Pemberitahuan Ready for Service (RFS) Fitur Customer Consent dan 4G Magic Button pada Telkomsel.com</t>
  </si>
  <si>
    <t>0946/MK.05/BE-05/VIII/2022_x000D_</t>
  </si>
  <si>
    <t>Disarankan dilakukan penyesuaian Bahasa dalam mode EN pada halaman
customer consent maupun 4G checking status.
Scope pengetesan untuk 4G checking status adalah memastikan
diagnosis yang muncul sesuai dengan perangkat, sim card, dan jaringan
yang sudah 4G.</t>
  </si>
  <si>
    <t>5351/MK.05/EN-01/VIII/2022</t>
  </si>
  <si>
    <t>0076/MK.05/BE-23/VIII/2022</t>
  </si>
  <si>
    <t>Pemberitahuan Ready for Service (RFS) Produk PUMA Pricing Telkomsel Orbit for Digipos &amp; Omni Channel</t>
  </si>
  <si>
    <t>0930/MK.05/BE-05/VIII/2022</t>
  </si>
  <si>
    <t>Diperlukan penyesuaian notifikasi keterangan validity pada notifikasi sms
sukses.
Akan dilakukan penyesuaian notifikasi bonus kuota dan keterangan
validity pada BID 50563 pada 19 Aug 2022.
Akan dilakukan proses inspection khususnya aktivasi paket menggunakan
channel Digipos.
Beberapa paket dilakukan pengetesan dengan FUT simulator dan
Postman Automation.</t>
  </si>
  <si>
    <t>6749/MK.05/EN-01/VIII/2022</t>
  </si>
  <si>
    <t>Request for Inspection (RFI) Implementasi Hot Promo Optimization Aug 2022 ph1 (6685/MK.05/EN-01/VIII/2022)</t>
  </si>
  <si>
    <t>0932/MK.05/BE-05/VIII/2022</t>
  </si>
  <si>
    <t>6685/MK.05/EN-01/VIII/2022</t>
  </si>
  <si>
    <t>6786/MK.05/EN-01/VIII/2022</t>
  </si>
  <si>
    <t>Pemberitahuan RFI Paket 4G Special Day Postpaid 13-14 Aug 2022</t>
  </si>
  <si>
    <t>0920/MK.05/BE-05/VIII/2022</t>
  </si>
  <si>
    <t>Pada nomor Test dengan ARPU 100K, paket 50GB (Rp 110k) tidak muncul di
My Telkomsel Apps dan web.</t>
  </si>
  <si>
    <t>6740/MK.05/EN-01/VIII/2022</t>
  </si>
  <si>
    <t>6807/MK.05/EN-01/VIII/2022</t>
  </si>
  <si>
    <t>Request for Inspection (RFI) Implementasi Program Campaign PCU Migrasi Priceplan (5988/MK.05/EN-01/VIII/2022)</t>
  </si>
  <si>
    <t>0916/MK.05/BE-05/VIII/2022_x000D_</t>
  </si>
  <si>
    <t>5988/MK.05/EN-01/VIII/2022</t>
  </si>
  <si>
    <t>0214/MK.05/BE-33/VIII/2022</t>
  </si>
  <si>
    <t>Pemberitahuan RFI untuk Support Channel Post Call USSD(PCU) untuk Update konfigurasi Layanan Periode W3 Agustus 2022</t>
  </si>
  <si>
    <t>0952/MK.05/BE-05/VIII/2022</t>
  </si>
  <si>
    <t>0144/MK.05/ML-63/VIII/2022
5988/MK.05/EN-01/VIII/2022</t>
  </si>
  <si>
    <t>6938/MK.05/EN-01/VIII/2022</t>
  </si>
  <si>
    <t>Ready for Service (RFS) Implementasi perubahan Kota pada Test and Learn War Chest (BO_5490/MK.05/EN-01/VIII/2022)</t>
  </si>
  <si>
    <t>0926/MK.05/BE-05/VIII/2022</t>
  </si>
  <si>
    <t>Scope testing adalah memastikan allowance paket yang didapat sesuai
dan dapat di consume.
Akan dilakukan penyesuaian masking bonus kuota UPCC pada 18 Agustus
2022.
Diperlukan proses inspection lebih lanjut khususnya end to end process
saat live.</t>
  </si>
  <si>
    <t>5490/MK.05/EN-01/VIII/2022</t>
  </si>
  <si>
    <t>6960/MK.05/EN-01/VIII/2022</t>
  </si>
  <si>
    <t>Pemberitahuan RFI Perubahan Tariff Retail Call Centre terkait Penambahan Nilai PPn - Phase 1</t>
  </si>
  <si>
    <t>0948/MK.05/BE-05/VIII/2022</t>
  </si>
  <si>
    <t>Terdapat 24 Call Center yang tidak bisa di hubungi dan belum ada log trx
pelanggan ke Call Center tersebut.</t>
  </si>
  <si>
    <t>0017/IC.01/MO-02/VII/2022
6128/MK.05/EN-01/VIII/2022</t>
  </si>
  <si>
    <t>6962/MK.05/EN-01/VIII/2022</t>
  </si>
  <si>
    <t>Ready For Service (RFS) Permohonan Implementasi Package GigaNet New Initiatives (6680/MK.05/EN-01/VIII/2022)</t>
  </si>
  <si>
    <t>0927/MK.05/BE-05/VIII/2022</t>
  </si>
  <si>
    <t>Akan dilakukan penyesuaian deskripsi, T&amp;C paket,
serta penyesuaian informasi berlangganan Disney+
Hotstart pada SMS notifikasi sukses pembelian dan
nama paket pada inbox My Telkomsel saat live.</t>
  </si>
  <si>
    <t>6680/MK.05/EN-01/VIII/2022</t>
  </si>
  <si>
    <t>0068/MK.05/BE-42/VIII/2022</t>
  </si>
  <si>
    <t>Request for Inspection (RFI) Payment Method Linkaja Pada Digital Channel</t>
  </si>
  <si>
    <t>BA Not Ready for test</t>
  </si>
  <si>
    <t>Activity batal dieksekusi. Akan dibuatkan RFI 
baru pada saat penjadwalan activity sudah 
ditentukan</t>
  </si>
  <si>
    <t>6772/IS.01/EN-01/VIII/2022</t>
  </si>
  <si>
    <t>0080/MK.05/BE-23/VIII/2022</t>
  </si>
  <si>
    <t>Pemberitahuan RFI Implementasi Best Deal 4G 13-14 Agustus 2022</t>
  </si>
  <si>
    <t>0917/MK.05/BE-05/VIII/2022</t>
  </si>
  <si>
    <t xml:space="preserve">6740/MK.05/EN-01/VIII/2022 </t>
  </si>
  <si>
    <t>0248/MK.05/BE-32/VIII/2022</t>
  </si>
  <si>
    <t>RFI Switchover Core LinkAja (Channel Dunia Games)</t>
  </si>
  <si>
    <t>Activity batal dieksekusi. Akan dibuatkan RFI 
baru pada saat penjadwalan activity sudah 
ditentukan_x000D_</t>
  </si>
  <si>
    <t>7081/MK.05/EN-01/VIII/2022</t>
  </si>
  <si>
    <t>Ready for Service (RFS) Implementasi Paket Merdeka Tahun 2022 (BO_7078/MK.05/EN-01/VIII/2022)</t>
  </si>
  <si>
    <t>0918/MK.05/BE-05/VIII/2022</t>
  </si>
  <si>
    <t>Untuk kebutuhan FUT dilakukan modifikasi counter
product dan akan disesuaikan saat live.</t>
  </si>
  <si>
    <t>7078/MK.05/EN-01/VIII/2022</t>
  </si>
  <si>
    <t>Fariha Alfia</t>
  </si>
  <si>
    <t>7079/MK.05/EN-01/VIII/2022</t>
  </si>
  <si>
    <t>Request for Inspection (RFI) Implementasi Program Voice Flash Sale Kemerdekaan (BO_ 186/MK-05/KC.01/VIII/2022)</t>
  </si>
  <si>
    <t>0935/MK.05/BE-05/VIII/2022</t>
  </si>
  <si>
    <t>186/MK-05/KC.01/VIII/2022</t>
  </si>
  <si>
    <t>7095/MK.05/EN-01/VIII/2022</t>
  </si>
  <si>
    <t>Pemberitahuan RFS Paket HaloPlus Granular Seamless</t>
  </si>
  <si>
    <t>0944/MK.05/BE-05/VIII/2022</t>
  </si>
  <si>
    <t>Beberapa paket dilakukan pengetesan menggunakan FUT simulator dan
akan dilakukan inspection lebih lanjut untuk keseluruhan BID pada saat
live.</t>
  </si>
  <si>
    <t>6881/MK.05/EN-01/VIII/2022</t>
  </si>
  <si>
    <t>0157/MK.05/BE-24/VIII/2022</t>
  </si>
  <si>
    <t>RFI Permohonan Re-Migrasi Priceplan Non Prabayar to Priceplan Prabayar Java</t>
  </si>
  <si>
    <t>0936/MK.05/BE-05/VIII/2022</t>
  </si>
  <si>
    <t>5102/MK.05/EN-01/VIII/2022</t>
  </si>
  <si>
    <t>Priceplan</t>
  </si>
  <si>
    <t>7070/MK.05/EN-01/VIII/2022</t>
  </si>
  <si>
    <t>Pemberitahuan RFS Paket Orbit Add on Granular 4G PUMA dan Ex. PUMA</t>
  </si>
  <si>
    <t>terdapat perbedaan perhitungan
untuk pricing product exc.PUMA
- gagal saat melakukan pembelian
sampling end2end dari Aplikas</t>
  </si>
  <si>
    <t>7071/MK.05/EN-01/VIII/2022</t>
  </si>
  <si>
    <t>Pemberitahuan RFS Paket Orbit Add on Granular 5G PUMA dan Ex. PUMA</t>
  </si>
  <si>
    <t>Terdapat perbedaan perhitungan 
untuk pricing product exc.PUMA 
- Gagal saat melakukan pembelian 
sampling end2end dari Aplikasi.</t>
  </si>
  <si>
    <t>0250/MK.05/BE-32/VIII/2022</t>
  </si>
  <si>
    <t>RFS Dunia Games Sprint-17</t>
  </si>
  <si>
    <t>1025/MK.05/BE-05/IX/2022</t>
  </si>
  <si>
    <t>Scope pengetesan terbatas pada fitur DG rings Top up,
Spending, serta Flashsale, dan akan dilakukan testing terpisah
untuk fitur Simplify Tournament, promo, dan discount code.
DG Rings – Top up: Diperlukan inspection lebih lanjut khususnya
untuk notifikasi inbox dan riwayat pembelian pada saat live.
DG Rings - Buy Item using DG Rings (Spending): Menggunakan link
voucher dan denom dummy untuk item Garena yang akan dilakukan
penyesuaian pada saat live.
Diperlukan inspection lebih lanjut khususnya pembelian denom
secara kelesuruhan maupun notifikasi inbox pada saat live._x000D_</t>
  </si>
  <si>
    <t>0038/MK.01/ML-02/II/2022</t>
  </si>
  <si>
    <t>0249/MK.05/BE-32/VIII/2022</t>
  </si>
  <si>
    <t>RFI Penutupan Menu dan Item GameQoo di Dunia Games</t>
  </si>
  <si>
    <t>0937/MK.05/BE-05/VIII/2022</t>
  </si>
  <si>
    <t>0142/MK.05/ML-02/VIII/2022</t>
  </si>
  <si>
    <t>0251/MK.05/BE-32/VIII/2022</t>
  </si>
  <si>
    <t>RFS Dunia Games Sprint-18</t>
  </si>
  <si>
    <t>1024/MK.05/BE-05/IX/2022</t>
  </si>
  <si>
    <t>Scope pengetesan terbatas pada tournament versi web dan akan
dilakukan pengetesan terpisah untuk versi mobile.
Join Tournament: Disarankan dilakukan penyesuaian notifikasi error
ketika melakukan upload log team dengan format yang tidak sesuai serta
nama kapten dengan spesial karakter.</t>
  </si>
  <si>
    <t>0252/MK.05/BE-32/VIII/2022</t>
  </si>
  <si>
    <t>RFS Dunia Games Sprint-19</t>
  </si>
  <si>
    <t>1013/MK.05/BE-05/IX/2022</t>
  </si>
  <si>
    <t>Scope pengetesan terbatas pada fitur DG rings Top up, Spending,
serta Flashsale, dan akan dilakukan testing terpisah untuk fitur
Simplify Tournament, promo, dan discount code.
DG Rings – Top Up: Dilakukan proses manual callback untuk
mendapatkan notifikasi email setelah sukses pembelian DG rings.
DG Rings - Buy Item using DG Rings (Spending): Menggunakan link
voucher dummy untuk item Garena dan denom dummy untuk DG rings
flashsale yang akan dilakukan penyesuaian saat live.
Diperlukan inspection lebih lanjut khususnya pembelian denom secara
kelesuruhan saat live._x000D_</t>
  </si>
  <si>
    <t>7328/MK.05/EN-01/VIII/2022</t>
  </si>
  <si>
    <t>RFI Program Undi Undi Hepi Q3 2022 Periode 30</t>
  </si>
  <si>
    <t>0934/MK.05/BE-05/VIII/2022</t>
  </si>
  <si>
    <t>Kupon di-generate di hari Kamis/Jumat setiap periode minggunya, sehingga
customer yang melakukan redeem sebelumnya tidak akan mendapatkan
kupon secara real time, kupon akan masuk pada Kamis sore/Jumat pagi</t>
  </si>
  <si>
    <t>7281/MK.05/EN-01/VIII/2022</t>
  </si>
  <si>
    <t>Request for Inspection (RFI) Implementasi Paket Merdeka Tahun 2022 (BO_7078/MK.05/EN-01/VIII/2022)</t>
  </si>
  <si>
    <t>0951/MK.05/BE-05/VIII/2022</t>
  </si>
  <si>
    <t>Paket Internet Merdeka tidak muncul pada channel
https://www.telkomsel.com/shops di nomor test, namun pada log splunk terdapat
pembelian pada channel b0 (telkomsel.com)_x000D_</t>
  </si>
  <si>
    <t>7376/MK.05/EN-01/VIII/2022</t>
  </si>
  <si>
    <t>Request For Inspection (RFI) Permohonan Implementasi Proposal of Initiative Product for Fortress Under Attack Cities ( 5105/MK.05/EN-01/VIII/2022)</t>
  </si>
  <si>
    <t>0955/MK.05/BE-05/VIII/2022</t>
  </si>
  <si>
    <t>Masih ditemukan SMS sukses pembelian dengan wording detail kuota 13GB
(seharusnya 14GB). Namun kuota yang didapatkan pelanggan sudah sesuai
14GB.</t>
  </si>
  <si>
    <t>5105/MK.05/EN-01/VIII/2022_x000D_</t>
  </si>
  <si>
    <t>0082/MK.05/BE-23/VIII/2022</t>
  </si>
  <si>
    <t>Pemberitahuan RFI Implementasi Surprise Deals Orbit 17-19 Agustus 2022</t>
  </si>
  <si>
    <t>0947/MK.05/BE-05/VIII/2022</t>
  </si>
  <si>
    <t>6927/IS.01/EN-01/VIII/2022</t>
  </si>
  <si>
    <t>8183/MK.05/EN-01/VIII/2022</t>
  </si>
  <si>
    <t>Pemberitahuan RFS Implementasi Pembelian Paket RoaMAX 15 &amp; 30 Hari untuk Turkey, Japan dan United States</t>
  </si>
  <si>
    <t>Gagl consume kuota transit pada 
negara tujuan</t>
  </si>
  <si>
    <t>0050/MK.05/BE-43/VIII/2022</t>
  </si>
  <si>
    <t>Pemberitahuan RFS Template campaign ARP HotPromo</t>
  </si>
  <si>
    <t>1022/MK.05/BE-05/IX/2022</t>
  </si>
  <si>
    <t>7513/MK.01/EN-01/VIII/2022</t>
  </si>
  <si>
    <t>7518/MK.05/EN-01/VIII/2022</t>
  </si>
  <si>
    <t>Pemberitahuan RFS Paket HaloPlus Revamp di DSC PSB Channel</t>
  </si>
  <si>
    <t>0998/MK.05/BE-05/IX/2022</t>
  </si>
  <si>
    <t>Beberapa paket dilakukan pengetesan dengan FUT Simulator.
Disarankan dilakukan penyesuaian informasi paket yang dimiliki pada
halaman My Package aplikasi My Telkomsel.
Disarankan untuk dilakukan inspection lebih lanjut pada saat live.</t>
  </si>
  <si>
    <t>7549/MK.05/EN-01/VIII/2022</t>
  </si>
  <si>
    <t>Ready For Service (RFS) Permohonan Implementasi Revamp Product and Call to Action Consistent Non Taker Internet Sakti - PV Dominant (7496/MK.05/EN-01/VIII/2022)</t>
  </si>
  <si>
    <t>0949/MK.05/BE-05/VIII/2022</t>
  </si>
  <si>
    <t>Akan dilakukan penyesuaian deskripsi, nama paket
dan T&amp;C pada saat live.
Beberapa paket dilakukan pengetesan dengan FUT
Simulator.</t>
  </si>
  <si>
    <t>7496/MK.05/EN-01/VIII/2022</t>
  </si>
  <si>
    <t>7550/MK.05/EN-01/VIII/2022</t>
  </si>
  <si>
    <t>Ready For Service (RFS) Implementasi Revamp Product and Call to Action Consistent Non Taker Internet Sakti - Comsak Voice (7496/MK.05/EN-01/VIII/2022)</t>
  </si>
  <si>
    <t>0939/MK.05/BE-05/VIII/2022</t>
  </si>
  <si>
    <t>Beberapa paket dilakukan pengetesan dengan
FUT Simulator.</t>
  </si>
  <si>
    <t>0085/MK.05/BE-23/VIII/2022</t>
  </si>
  <si>
    <t>Pemberitahuan RFI Penambahan Stock Type Produk Telkomsel Orbit pada Omni Channel</t>
  </si>
  <si>
    <t>0964/MK.05/BE-05/VIII/2022</t>
  </si>
  <si>
    <t>Pelanggan tidak mendapatkan Kuota Bonus +5 GB untuk BID 46790, 46791, 46792, 46695, 46696, 46710, 46725.  Followed up by Development team.</t>
  </si>
  <si>
    <t>7450/MK.05/EN-01/VIII/2022</t>
  </si>
  <si>
    <t>0116/MK.05/BE-31/VIII/2022</t>
  </si>
  <si>
    <t>Ready for Service (RFS) Pengembangan Paket Genflix Digipos</t>
  </si>
  <si>
    <t>0960/MK.05/BE-05/VIII/2022</t>
  </si>
  <si>
    <t>Masih terconsume kuota internet kurang lebih 3% pada saat akases aplikasi Genflix</t>
  </si>
  <si>
    <t>0049/MK.05/ML-04/VIII/2022</t>
  </si>
  <si>
    <t>7657/MK.05/EN-01/VIII/2022</t>
  </si>
  <si>
    <t>Ready For Service (RFS) Permohonan Implementasi Revamp Product and Call to Action Consistent Non Taker Internet Sakti - PAYU Dominant (7496/MK.05/EN-01/VIII/2022)(1)</t>
  </si>
  <si>
    <t>0945/MK.05/BE-05/VIII/2022</t>
  </si>
  <si>
    <t>Akan dilakukan penyesuaian notifikasi sukses sms
pada saat live.</t>
  </si>
  <si>
    <t>Rizzy Andika</t>
  </si>
  <si>
    <t>0218/MK.05/BE-33/VIII/2022</t>
  </si>
  <si>
    <t>Pemberitahuan RFI untuk Support Konfigurasi Layanan VAS Content W3 Agustus 2022</t>
  </si>
  <si>
    <t>0950/MK.05/BE-05/VIII/2022</t>
  </si>
  <si>
    <t>7728/MK.05/EN-01/VIII/2022</t>
  </si>
  <si>
    <t>Request for Inspection (RFI) Implementasi Penambahan Channel Pembelian di MyTelkomsel Paket Voice Hero A3 (BO_7332/MK.05/EN-01/VIII/2022)</t>
  </si>
  <si>
    <t>7332/MK.05/EN-01/VIII/2022</t>
  </si>
  <si>
    <t>0069/MK.05/BE-42/VIII/2022</t>
  </si>
  <si>
    <t>Pemberitahuan Ready for Service (RFS) Daily Check In Periode 36 - Prepaid</t>
  </si>
  <si>
    <t>0941/MK.05/BE-05/VIII/2022</t>
  </si>
  <si>
    <t>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inspection lebih lanjut khususnya untuk wording pop up
pada kondisi stock habis, maupun pulsa atau poin tidak cukup, serta
status stamp DCI setelah Day-32._x000D_</t>
  </si>
  <si>
    <t>7069/MK.01/EN-01/VIII/2022</t>
  </si>
  <si>
    <t>7792/MK.05/EN-01/VIII/2022</t>
  </si>
  <si>
    <t>Request For Inspection (RFI) Permohonan Implementasi Java Acquisition Package Optimization Aug 2022 (6682/MK.05/EN-01/VIII/2022)</t>
  </si>
  <si>
    <t>0959/MK.05/BE-05/VIII/2022_x000D_</t>
  </si>
  <si>
    <t>Belum terdapat log transaksi pembelian untuk BID berikut selama periode 18-
25 Agustus 2022 di new added cities: 00044746, 00044747, 00044749,
00044751, 00044752, 00047167, 00044564, 00047178, 00044356, 00044357,
00044358, 00044563, 00048304, 00048306, 00047056</t>
  </si>
  <si>
    <t>6682/MK.05/EN-01/VIII/2022</t>
  </si>
  <si>
    <t>7794/MK.05/EN-01/VIII/2022</t>
  </si>
  <si>
    <t>Request For Inspection (RFI) Permohonan Implementasi Hot Promo Optimization Aug 2022 (6685/MK.05/EN-01/VIII/2022)</t>
  </si>
  <si>
    <t>0973/MK.05/BE-05/VIII/2022_x000D_</t>
  </si>
  <si>
    <t>Belum terdapat trx pembelian untuk LoS &gt; 180 di periode log 20-30 Agustus
2022 pada BID: 00042847, 00046810, 00046820, 00046825, 00048106,
00042706, 00046808, 00046811, 00042728,00046809,00048107, 00042707,
00048105, 00042841, 00042729, 00042730, 00046826, 00042845</t>
  </si>
  <si>
    <t>0070/MK.05/BE-42/VIII/2022</t>
  </si>
  <si>
    <t>Pemberitahuan Ready for Service (RFS) Daily Check In Periode 36 - Postpaid</t>
  </si>
  <si>
    <t xml:space="preserve"> 0940/MK.05/BE-05/VIII/2022_x000D_</t>
  </si>
  <si>
    <t>Dilakukan proses simulasi counter untuk mendapatkan reward.
Terdapat double notifikasi sms setelah sukses claim reward
Telkomsel POIN dari sender 777.
Akan dilakukan penyesuaian link claim voucher pada notifikasi SMS,
tampilan snack bar Notifikasi Daily Check in, dan informasi program
tanggal DCI saat live.
Diperlukan inspection lebih lanjut khususnya untuk tagihan
melebihi limit dan status stamp DCI setelah Day-32.</t>
  </si>
  <si>
    <t>7850/MK.05/EN-01/VIII/2022</t>
  </si>
  <si>
    <t>Ready For Service (RFS) Permohonan Implementasi Revamp Product and Call to Action Consistent Non Taker Internet Sakti - PV Dominant, Payu Dominant dan Comsak Voice(DigiPos &amp; Omni)</t>
  </si>
  <si>
    <t>0979/MK.05/BE-05/VIII/2022</t>
  </si>
  <si>
    <t>Akan dilakukan penyesuaian nama, deskripsi, dan T&amp;C
paket pada saat live.</t>
  </si>
  <si>
    <t>Rizzy</t>
  </si>
  <si>
    <t>7886/MK.05/EN-01/VIII/2022</t>
  </si>
  <si>
    <t>Ready For Service (RFS) Permohonan Implementasi Ex-Java InternetMAX Lite Dynamic AcquisitionCity Wide Test - Hot Promo Monthly &amp; Weekly (6585/MK.05/EN-01/VIII/2022)</t>
  </si>
  <si>
    <t>0986/MK.05/BE-05/IX/2022</t>
  </si>
  <si>
    <t>Akan dilakukan penyesuaian deskripsi paket dan T&amp;C
pada saat live.
Akan dilakukan proses masking kuota profile pada W1
Sept 2022.
Beberapa paket dilakukan pengetesan dengan FUT
Simulator</t>
  </si>
  <si>
    <t>6585/MK.05/EN-01/VIII/2022</t>
  </si>
  <si>
    <t>7998/MK.05/EN-01/VIII/2022</t>
  </si>
  <si>
    <t>Pemberitahuan RFS Implementasi Pembelian Paket International Roaming untuk Omnichannel</t>
  </si>
  <si>
    <t>0967/MK.05/BE-05/VIII/2022</t>
  </si>
  <si>
    <t>Akan dilakukan penyesuaian deskripsi paket dan T&amp;C paket saat live.
Beberapa paket dilakukan pengetesan dengan FUT Simulator.</t>
  </si>
  <si>
    <t>0051/MK.05/MO-03/VIII/2022</t>
  </si>
  <si>
    <t>Asti</t>
  </si>
  <si>
    <t>7795/MK.05/EN-01/VIII/2022</t>
  </si>
  <si>
    <t>Ready For Service (RFS) Permohonan Implementasi Ex-Java InternetMAX Lite Dynamic AcquisitionCity-Wide Test - ARP &amp; AP (6585/MK.05/EN-01/VIII/2022)</t>
  </si>
  <si>
    <t>Gagal melakukan inject atau 
pembelian paket</t>
  </si>
  <si>
    <t>7797/MK.05/EN-01/VIII/2022</t>
  </si>
  <si>
    <t>Ready For Service (RFS) Permohonan Implementasi Ex-Java InternetMAX Lite Dynamic AcquisitionCity-Wide Test - Renewal (6585/MK.05/EN-01/VIII/2022)</t>
  </si>
  <si>
    <t>1021/MK.05/BE-05/IX/2022</t>
  </si>
  <si>
    <t>Akan dilakukan penyesuaian deskripsi dan T&amp;C paket
pada saat live.
Beberapa paket dilakukan pengetesan dengan FUT
Simulator.
Akan dilakukan proses test consume lebih lanjut untuk
kota-kota zona 2 pada W3 September 2022.
Diperlukan inspection lebih lanjut khususnya proses
aktivasi end to end dan paket zoning saat live.</t>
  </si>
  <si>
    <t>0219/MK.05/BE-33/VIII/2022</t>
  </si>
  <si>
    <t>Pemberitahuan RFS untuk Support Support Development Maxstream Subscription Bundling Data Layanan EVOS dan Kayes</t>
  </si>
  <si>
    <t>Pada konten Kayes tagihan postpaid 
tidak bertambah
-Pada konten Kayes Postpaid 
notifikasi SMS masih belum lengkap</t>
  </si>
  <si>
    <t>0117/MK.05/BE-31/VIII/2022</t>
  </si>
  <si>
    <t>Ready for Service (RFS) New Video TVOD Packages 22 Agustus 2022</t>
  </si>
  <si>
    <t>0980/MK.05/BE-05/VIII/2022</t>
  </si>
  <si>
    <t>Menggunakan konten dummy untuk melakukan consume dan akan
dilakukan penyesuaian saat live.
Akan dilakukan masking hide kuota flag pada 1 Sept 2022.
Tagihan nomor postpaid belum termasuk PPN 11%.</t>
  </si>
  <si>
    <t>0048/MK.05/ML-04/VIII/2022</t>
  </si>
  <si>
    <t>8107/MK.05/EN-01/VIII/2022</t>
  </si>
  <si>
    <t>Ready for Service (RFS) Implementasi Disaster Pack SIMEULUE (BO_7908/MK.01/EN-01/VIII/2022)</t>
  </si>
  <si>
    <t>0954/MK.05/BE-05/VIII/2022</t>
  </si>
  <si>
    <t>Akan dilakukan penyesuaian deskripsi paket dan T&amp;C pada saat live.
Beberapa paket dilakukan pengetesan dengan FUT Simulator.</t>
  </si>
  <si>
    <t>7908/MK.01/EN-01/VIII/2022</t>
  </si>
  <si>
    <t>8446/MK.05/EN-01/VIII/2022</t>
  </si>
  <si>
    <t>Program Kejutan POIN Agustus 2022</t>
  </si>
  <si>
    <t>0963/MK.05/BE-05/VIII/2022</t>
  </si>
  <si>
    <t>8059/MK.05/EN-01/VIII/2022</t>
  </si>
  <si>
    <t>Request for Inspection (RFI) Implementasi Rasionalisasi Paket SMS (BO_06816/MK.05/EN-01/VIII/2022)</t>
  </si>
  <si>
    <t>0988/MK.05/BE-05/IX/2022</t>
  </si>
  <si>
    <t>BID 13406 sudah available untuk dijual di digipos, tetapi belum tersedia di
channel. Akan dilakukan setting oleh tim channel.
Belum ada transaksi pembelian di zona 3 untuk BID 13406, berdasarkan
penarikan log splunk per tanggal 22-31 Agustus 2022.</t>
  </si>
  <si>
    <t>06816/MK.05/EN-01/VIII/2022</t>
  </si>
  <si>
    <t>Fahmi</t>
  </si>
  <si>
    <t>8062/MK.05/EN-01/VIII/2022</t>
  </si>
  <si>
    <t>Request for Inspection (RFI) Implementasi Disaster Pack SIMEULUE (BO_7908/MK.01/EN-01/VIII/2022)</t>
  </si>
  <si>
    <t>0958/MK.05/BE-05/VIII/2022</t>
  </si>
  <si>
    <t>8103/MK.05/EN-01/VIII/2022</t>
  </si>
  <si>
    <t>Request for Inspection (RFI) Implementasi MyTelkomsel Price Adjustment - Agustus (BO_180/MK-05/JB.01/VIII/2022 &amp; BO_7984/MK.05/EN-01/VIII/2022)</t>
  </si>
  <si>
    <t>0965/MK.05/BE-05/VIII/2022</t>
  </si>
  <si>
    <t>Per 25 Agustus 2022, Paket OMG tidak mendapat subscription Disney+Hotstar diganti dengan subscription Prime Video Mobile</t>
  </si>
  <si>
    <t>180/MK-05/JB.01/VIII/2022
7984/MK.05/EN-01/VIII/2022</t>
  </si>
  <si>
    <t>0253/MK.05/BE-32/VIII/2022</t>
  </si>
  <si>
    <t>RFI Restriksi Paket GamesMax Booster</t>
  </si>
  <si>
    <t>1046/MK.05/BE-05/IX/2022</t>
  </si>
  <si>
    <t>Prepaid
Pada Msisdn child #1 dan #2 yang memiliki paket Family Plan, hanya 1
paket Gamesmax Booster yang muncul (Paket Gamesmax Booster Gold
MLBB) di MyTelkomsel dan Dunia Games app.
Pada MSISDN child #1 dan #2 tidak tersedia paket Gamesmax Booster di
UMB dan Digipos.
b. Postpaid
Pada MSISDN Parent yang memiliki paket Family Plan, paket
Gamesmax Booster masih muncul di MyTelkomsel dan Dunia Games
App.
Pada MSISDN child #1 dan #2, hanya 1 paket Gamesmax Booster yang
muncul (Paket Gamesmax Booster Gold MLBB) di MyTelkomsel dan
Dunia Games App.
Pada MSISDN child #1 dan #2 Tidak tersedia paket Gamesmax Booster
di UMB</t>
  </si>
  <si>
    <t>Asther</t>
  </si>
  <si>
    <t>8317/MK.05/EN-01/VIII/2022</t>
  </si>
  <si>
    <t>Request for Inspection (RFI) Implementasi Rollback Price Weekly Acquisition Package Aug 2022 (7932/MK.05/EN-01/VIII/2022)</t>
  </si>
  <si>
    <t>0956/MK.05/BE-05/VIII/2022</t>
  </si>
  <si>
    <t>7932/MK.05/EN-01/VIII/2022</t>
  </si>
  <si>
    <t>8348/MK.05/EN-01/VIII/2022</t>
  </si>
  <si>
    <t>RFI Program Undi Undi Hepi Q3 2022 Periode 31</t>
  </si>
  <si>
    <t>0966/MK.05/BE-05/VIII/2022</t>
  </si>
  <si>
    <t>Kupon di generate oleh team IT di hari Kamis/Jumat setiap periode minggunya, sehingga customer yang melakukan redeem sebelumnya tidak akan mendapatkan kupon secara real time, kupon akan masuk pada hari kamis/jumat.</t>
  </si>
  <si>
    <t>8342/MK.05/EN-01/VIII/2022</t>
  </si>
  <si>
    <t>Pemberitahuan RFS Migrasi paket Non Granular MF ke Paket HaloPlus</t>
  </si>
  <si>
    <t>1043/MK.05/BE-05/IX/2022</t>
  </si>
  <si>
    <t>Disarankan untuk dilakukan proses inspection lebih lanjut khususnya
untuk MSISDN yang mempunyai dependent offer via channel OBC dan
proses inspection semua offer dan staging migrasi end2end saat live._x000D_</t>
  </si>
  <si>
    <t>8320/IS.01/EN-01/VIII/2022</t>
  </si>
  <si>
    <t>0072/MK.05/BE-42/VIII/2022</t>
  </si>
  <si>
    <t>Pemberitahuan Ready for Service (RFS) Fitur Aplikasi MyTelkomsel v6.14 - Android</t>
  </si>
  <si>
    <t>Add On POIN on Package Purchase Journey di 
takeout 
HVC Tiering Page – Enhancement &gt; 
- Reward belum muncul di semua nomor diperlukan 
pengecekan lebih lanjut oleh tim development dan 
business.
Inconsistency Package Issue – Product Update
- Tampilan riwayat pembelian belum sesuai
FST Enhancement
- Tampilan Dashboard hanya sampai rekomendasi 
untuk Anda</t>
  </si>
  <si>
    <t>7830/MK.05/EN-01/VIII/2022</t>
  </si>
  <si>
    <t>0222/MK.05/BE-33/VIII/2022</t>
  </si>
  <si>
    <t>Ready for Service (RFS) Pemberitahuan Re-RFS Zoom Subscription - Prepaid MyTsel</t>
  </si>
  <si>
    <t>0962/MK.05/BE-05/VIII/2022</t>
  </si>
  <si>
    <t>Dilakukan proses simulasi dummy renewal harian dan akan disesuaikan saat live menjadi 30 days per cycle.
Akan dilakukan proses penyesuaian untuk notifikasi unsub pada W4 Sept dan akan dilanjutkan proses testing secara terpisah.</t>
  </si>
  <si>
    <t>0073/MK.05/BE-42/VIII/2022</t>
  </si>
  <si>
    <t>Pemberitahuan Ready for Service (RFS) Fitur Aplikasi MyTelkomsel v6.14 - iOS</t>
  </si>
  <si>
    <t>HVC Tiering Page – Enhancement
• Reward belum muncul di semua nomor 
diperlukan pengecekan lebih lanjut oleh tim 
Dev dan Business.
Inconsistency Package Issue – Product Update
- Tampilan riwayat pembelian belum sesuai
Add Deletion Account (iOS)
- Menu Ajukan Penghapusan Akun Masih 
Available
FST Enhancement
- Tampilan Dashboard hanya sampai 
rekomendasi untuk anda</t>
  </si>
  <si>
    <t>0221/MK.05/BE-33/VIII/2022</t>
  </si>
  <si>
    <t>Pemberitahuan Re-RFS Zoom Subscription - Postpaid MyTsel</t>
  </si>
  <si>
    <t>1054/MK.05/BE-05/IX/2022</t>
  </si>
  <si>
    <t>Menggunakan paket dummy dalam melakukan simulasi renewal dan
akan disesuaikan saat live.
Tagihan belum termasuk PPN 11%.
Disarankan dilakukan penyesuaian pop up saat konfirmasi unsubs.
Akan dilakukan penyesuaian reminder renewal, penyesuaian notifikasi
unsubs, riwayat pembelian, dan subscription info pada halaman my
package setelah unsubs pada W4 Sep.
Diperlukan inspection lebih lanjut khususnya untuk renewal yang sedang
berjalan dan expired paket pada saat live._x000D_</t>
  </si>
  <si>
    <t>Pemberitahuan Re-RFS Zoom Subscription - Prepaid MyTsel</t>
  </si>
  <si>
    <t>Dilakukan proses simulasi dummy renewal harian dan akan di
sesuaikan saat live menjadi 30 days per cycle.
Diperlukan penyesuaian pop up konfirmasi unsubs pada halaman
subscription info, dan validity paket pada notifikasi sukses
pembelian.
Akan dilakukan proses penyesuaian untuk notifikasi unsub pada W4
Sept dan akan dilanjutkan proses testing secara terpisah.
Diperlukan inspection lebih lanjut khususnya untuk renewal yang
sedang berjalan dan expired paket pada saat live.</t>
  </si>
  <si>
    <t>0223/MK.05/BE-33/VIII/2022</t>
  </si>
  <si>
    <t>Pemberitahuan Re-RFS untuk Support Implementasi Transfer Kuota DPI OMG</t>
  </si>
  <si>
    <t>Aksess transfer Pulsa di UMB 
mendapatkan respon error balance 
dan notifikasi sms sedang sibuk</t>
  </si>
  <si>
    <t>0220/MK.05/BE-33/VIII/2022</t>
  </si>
  <si>
    <t>Pemberitahuan RFI untuk Support Konfigurasi Layanan VAS Content W4 Agustus 2022</t>
  </si>
  <si>
    <t>0976/MK.05/BE-05/VIII/2022_x000D_</t>
  </si>
  <si>
    <t>0148/MK.05/ML-63/VIII/2022</t>
  </si>
  <si>
    <t>8359/MK.05/EN-01/VIII/2022</t>
  </si>
  <si>
    <t>Request for Inspection (RFI) Implementasi Konfigurasi Paket Internet OMG! dan Amazon Prime Video Priority 1 (BO_7492/MK.05/EN-01/VIII/2022 &amp; BO_8187/MK.05/EN-01/VIII/2022)</t>
  </si>
  <si>
    <t>0971/MK.05/BE-05/VIII/2022</t>
  </si>
  <si>
    <t>7492/MK.05/EN-01/VIII/2022
8187/MK.05/EN-01/VIII/2022</t>
  </si>
  <si>
    <t>0089/MK.05/BE-23/VIII/2022</t>
  </si>
  <si>
    <t>Pemberitahuan RFI Produk PUMA Pricing Telkomsel Orbit di Digipos</t>
  </si>
  <si>
    <t>1018/MK.05/BE-05/IX/2022</t>
  </si>
  <si>
    <t>8442/MK.05/EN-01/VIII/2022</t>
  </si>
  <si>
    <t>Pemberitahuan RFS Implementasi Pembelian Paket RoaMAX 15 &amp; 30 Hari untuk Turkey, Japan dan United States - Postpaid</t>
  </si>
  <si>
    <t>Gagal melakukan consume kuota 
transit pada negara tujuan</t>
  </si>
  <si>
    <t>0224/MK.05/BE-33/VIII/2022</t>
  </si>
  <si>
    <t>Pemberitahuan Re-RFS untuk Support Penyesuaian DLS Product dengan PSAK-72</t>
  </si>
  <si>
    <t>PREPAID
Belum ada informasi lebih lanjut 
untuk proses validasi dan informasi 
terkait kesesuaian reporting oleh tim 
reporting untuk pengecekan PSAK-72</t>
  </si>
  <si>
    <t>8489/MK.05/EN-01/VIII/2022</t>
  </si>
  <si>
    <t>Request for Inspection (RFI) Implementasi Mekanisme Blacklist IMEI untuk pembelian Paket Voice Akuisisi (BO_7964/MK.05/EN-01/VIII/2022</t>
  </si>
  <si>
    <t>0972/MK.05/BE-05/VIII/2022</t>
  </si>
  <si>
    <t>7964/MK.05/EN-01/VIII/2022</t>
  </si>
  <si>
    <t>8685/MK.05/EN-01/VIII/2022</t>
  </si>
  <si>
    <t>RFI Implementasi Perubahan Notifikasi Paket Loan Roaming atau RoaMAX Darurat</t>
  </si>
  <si>
    <t>1002/MK.05/BE-05/IX/2022</t>
  </si>
  <si>
    <t>0052/MK.05/MO-03/VIII/2022</t>
  </si>
  <si>
    <t>8578/MK.01/EN-01/VIII/2022</t>
  </si>
  <si>
    <t>Revisi Pemberitahuan RFS PSB Web Ultimate dengan kurir Gojek dan JNE</t>
  </si>
  <si>
    <t>0994/MK.05/BE-05/IX/2022</t>
  </si>
  <si>
    <t>Akan dilakukan penyesuaian deskripsi paket dan T&amp;C pada saat live.
Akan dilakukan penyesuaian harga pada keterangan PPN dan keterangan
total pada rincian pesanan pada email dan PDF invoice.
Disarankan untuk dilakukan penyesuaian content email untuk pesanan
sedang dikirim untuk paket Halo Unlimited 80rb kontrak 12 bulan.
Dilakukan setting manual untuk menaikkan CLS pada paket Halo
Unlimited 80rb Kontrak 12 bulan.
Diperlukan proses inspection dan pengetesan lebih lanjut untuk value,
benefit, charging dan informasi wording ke pelanggan setelah kontrak
berakhir (bulan ke 13).</t>
  </si>
  <si>
    <t>0225/MK.05/BE-33/VIII/2022</t>
  </si>
  <si>
    <t>Pemberitahuan RFI Spam Monitoring Handle (No Spam) – SCP JKT</t>
  </si>
  <si>
    <t>1003/MK.05/BE-05/IX/2022</t>
  </si>
  <si>
    <t>Dika</t>
  </si>
  <si>
    <t>0261/MK.05/BE-32/VIII/2022</t>
  </si>
  <si>
    <t>RFS Penambahan Game Boxing Star Pada Fitur Booster (Smart DPI) di Dunia Games</t>
  </si>
  <si>
    <t>Setelah consume game boxing star
dengan apk booster kuota internet
bocor lumayan</t>
  </si>
  <si>
    <t>0157/MK.05/ML-02/VIII/2022</t>
  </si>
  <si>
    <t>8599/MK.05/EN-01/VIII/2022</t>
  </si>
  <si>
    <t>Pemberitahuan RFS Paket HaloPlus Voice Telkomsel Halo</t>
  </si>
  <si>
    <t>0961/MK.05/BE-05/VIII/2022</t>
  </si>
  <si>
    <t>8344/MK.05/EN-01/VIII/2022</t>
  </si>
  <si>
    <t>8620/MK.05/EN-01/VIII/2022</t>
  </si>
  <si>
    <t>Request for Inspection (RFI) Implementasi Konfigurasi Paket Internet OMG! dan Amazon Prime Video Priority 2 (BO_7492/MK.05/EN-01/VIII/2022 &amp; BO_8187/MK.05/EN-01/VIII/2022)</t>
  </si>
  <si>
    <t>0975/MK.05/BE-05/VIII/2022_x000D_</t>
  </si>
  <si>
    <t>0259/MK.05/BE-32/VIII/2022</t>
  </si>
  <si>
    <t>RFI Layanan Game DEMI</t>
  </si>
  <si>
    <t>1035/MK.05/BE-05/IX/2022</t>
  </si>
  <si>
    <t>0097/MK.05/ML-02/IV/2022</t>
  </si>
  <si>
    <t>8792/MK.05/EN-01/VIII/2022</t>
  </si>
  <si>
    <t>Request For Inspection (RFI) Permohonan Pembukaan Purchase Modes Gift Pada Paket New Imei (8615/MK.05/EN-01/VIII/2022)</t>
  </si>
  <si>
    <t>1069/MK.05/BE-05/IX/2022</t>
  </si>
  <si>
    <t>8615/MK.05/EN-01/VIII/2022</t>
  </si>
  <si>
    <t>0262/MK.05/BE-32/VIII/2022</t>
  </si>
  <si>
    <t>RFI Layanan Voucher Fisik GamesMax Power</t>
  </si>
  <si>
    <t>1098/MK.05/BE-05/IX/2022</t>
  </si>
  <si>
    <t>Terdapat 1380 trx (89,38%) yang tidak mendapat kode voucher SMS 98888
untuk Redeem Voucher Item DG pada periode 29 Aug - 27 Sep 2022. Action
plan: On progress fixing di sisi DG.
Terdapat kebocoran kuota internet &gt;50% saat consume games. _x000D_</t>
  </si>
  <si>
    <t>0152/MK.05/ML-02/VIII/2022</t>
  </si>
  <si>
    <t>8791/MK.05/EN-01/VIII/2022</t>
  </si>
  <si>
    <t>Request for Inspection (RFI) Implementasi CVM Package Adjustment for Internet Merdeka (8244/MK.01/EN-01/VIII/2022)</t>
  </si>
  <si>
    <t>0970/MK.05/BE-05/VIII/2022_x000D_</t>
  </si>
  <si>
    <t>8244/MK.01/EN-01/VIII/2022</t>
  </si>
  <si>
    <t>8793/MK.05/EN-01/VIII/2022</t>
  </si>
  <si>
    <t>Request For Inspection (RFI) Permohonan Penambahan Whitelist MSISDN dan Blacklist MSISDN Pada Paket New Imei (8615/MK.05/EN-01/VIII/2022)</t>
  </si>
  <si>
    <t>0990/MK.05/BE-05/IX/2022</t>
  </si>
  <si>
    <t>3446/MK.05/EN-01/IX/2022</t>
  </si>
  <si>
    <t>Pemberitahuan RFS Implementasi Pembelian Paket RoaMAX 15 &amp; 30 Hari untuk Turkey, Japan dan United States (Indirect Channel)</t>
  </si>
  <si>
    <t>1120/MK.05/BE-05/X/2022</t>
  </si>
  <si>
    <t xml:space="preserve">Disarankan untuk dilakukan penambahan keterangan harga pada
notifikasi SMS sukses dan tampilan kuota roaming pada UMB *266#.
Beberapa paket dilakukan pengetesan dengan FUT simulator.
</t>
  </si>
  <si>
    <t>8938/MK.05/EN-01/VIII/2022</t>
  </si>
  <si>
    <t>Pemberitahuan RFI Paket Kompensasi untuk Simeulue Halo</t>
  </si>
  <si>
    <t>0968/MK.05/BE-05/VIII/2022</t>
  </si>
  <si>
    <t>8916/MK.05/EN-01/VIII/2022</t>
  </si>
  <si>
    <t>8979/MK.05/EN-01/VIII/2022</t>
  </si>
  <si>
    <t>Pemberitahuan RFI Paket Surprise Deal Unlimited 3-4 September 2022</t>
  </si>
  <si>
    <t>1000/MK.05/BE-05/IX/2022</t>
  </si>
  <si>
    <t>8984/MK.05/EN-01/VIII/2022</t>
  </si>
  <si>
    <t>Pemberitahuan RFS Program Benefit Loyalty Telkomsel Halo</t>
  </si>
  <si>
    <t>0978/MK.05/BE-05/VIII/2022</t>
  </si>
  <si>
    <t>Untuk keperluan FUT, dilakukan setting manual CLS limit</t>
  </si>
  <si>
    <t>8301/MK.05/EN-01/VIII/2022
8346/MK.05/EN-01/VIII/2022</t>
  </si>
  <si>
    <t>9043/MK.05/EN-01/VIII/2022</t>
  </si>
  <si>
    <t>Pemberitahuan RFS Program Core Retention Voucher Gojek</t>
  </si>
  <si>
    <t>0997/MK.05/BE-05/IX/2022</t>
  </si>
  <si>
    <t>Terdapat delay kurang lebih 10 menit setelah
pelanggan reply sms ke 5111.
Masih menggunakan dummy code voucher dan akan
disesuaikan saat live.</t>
  </si>
  <si>
    <t>012/MK.05/JB-03/VIII/2022</t>
  </si>
  <si>
    <t>0119/MK.05/BE-31/VIII/2022</t>
  </si>
  <si>
    <t>Ready for Service (RFS) New Video Produk Bundling CATCHPLAY+</t>
  </si>
  <si>
    <t>0996/MK.05/BE-05/IX/2022</t>
  </si>
  <si>
    <t>Akan dulakukan penyesuaian deskripsi paket di MyTsel saat live.
Untuk MSISDN Postpaid, tagihan bertambah belum termasuk PPN 11%.
Beberapa paket dilakukan pengetesan dengan FUT Simulator</t>
  </si>
  <si>
    <t>0126/MK.05/ML-01/VIII/2022</t>
  </si>
  <si>
    <t>0226/MK.05/BE-33/VIII/2022</t>
  </si>
  <si>
    <t>Pemberitahuan RFS untuk Support Support Development UMB Subscription List di *500#</t>
  </si>
  <si>
    <t>0993/MK.05/BE-05/IX/2022</t>
  </si>
  <si>
    <t>0027/MK.05/ML-06/III/2022</t>
  </si>
  <si>
    <t>0230/MK.05/BE-33/VIII/2022</t>
  </si>
  <si>
    <t xml:space="preserve"> Pemberitahuan Re-RFS untuk Support Support Development Maxstream Subscription Bundling Data Layanan Randy, dan Gebiann</t>
  </si>
  <si>
    <t>0983/MK.05/BE-05/IX/2022</t>
  </si>
  <si>
    <t>Menggunakan konten dummy untuk melakukan consume dan akan
dilakukan penyesuaian saat live.
Diperlukan penyesuaian informasi paket berakhir pada notifikasi sukses
pembelian pada nomor postpaid.
Tagihan nomor postpaid belum termasuk PPN 11%.
Diperlukan inspection lebih lanjut khususnya pada paket berakhir saat
live.</t>
  </si>
  <si>
    <t>8964/MK.05/EN-01/VIII/2022</t>
  </si>
  <si>
    <t>Ready for Service (RFS) Implementasi development improvement delete Rp1 recharge pada flow penjualan Voucher Fisik</t>
  </si>
  <si>
    <t>Belum dapat melakukan aktivasi
paket, ketika input SN di Digipos 
preprod mendapat notifikasi 
“terdapat kesalahan pada sistem”_x000D_</t>
  </si>
  <si>
    <t>9023/MK.05/EN-01/VIII/2022</t>
  </si>
  <si>
    <t>Ready For Service (RFS) Permohonan Implementasi Package GigaNet New Initiatives - Digipos dan Omnichannel (6680/MK.05/EN-01/VIII/2022)</t>
  </si>
  <si>
    <t>1023/MK.05/BE-05/IX/2022</t>
  </si>
  <si>
    <t>Akan dilakukan penyesuaian nama, deskripsi paket
dan T&amp;C pada saat live</t>
  </si>
  <si>
    <t>0227/MK.05/BE-33/VIII/2022</t>
  </si>
  <si>
    <t>Pemberitahuan RFS untuk Support Paket FITA Insurance di Omni Channel</t>
  </si>
  <si>
    <t>Melakukan consume DPI di Aplikasi
Kuncie masih terkena bonus internet 
100%
Diperlukan proses fixing consume 
terlebih dahulu agar bisa dilakukan 
proses testing dan RFC kembali.</t>
  </si>
  <si>
    <t>0228/MK.05/BE-33/VIII/2022</t>
  </si>
  <si>
    <t>Pemberitahuan Re-RFS untuk Support Paket Data Bundling Kuncie</t>
  </si>
  <si>
    <t>Melakukan consume DPI di Aplikasi
Kuncie masih terkena bonus internet 
100%
Diperlukan penyesuaian kuota dan akan 
dilakukan retest consume kembali.</t>
  </si>
  <si>
    <t>0231/MK.05/BE-33/VIII/2022</t>
  </si>
  <si>
    <t>-Error GetBalance pada saat pulsa 
tidak cukup 
-Transfer kouta diatas 3GB masih 
berhasil</t>
  </si>
  <si>
    <t>0229/MK.05/BE-33/VIII/2022</t>
  </si>
  <si>
    <t>Pemberitahuan RFI untuk Support Konfigurasi Layanan VAS Content W5 Agustus 2022</t>
  </si>
  <si>
    <t>0981/MK.05/BE-05/IX/2022_x000D_</t>
  </si>
  <si>
    <t>0149/MK.05/ML-63/VIII/2022</t>
  </si>
  <si>
    <t>9130/MK.05/EN-01/VIII/2022</t>
  </si>
  <si>
    <t>Request For Inspection (RFI) Permohonan Penambahan BID Pre-Requisite Pada Paket New Imei (8615/MK.05/EN-01/VIII/2022)</t>
  </si>
  <si>
    <t>1047/MK.05/BE-05/IX/2022</t>
  </si>
  <si>
    <t>9129/MK.05/EN-01/VIII/2022</t>
  </si>
  <si>
    <t>Request For Inspection (RFI) Permohonan Implementasi HVC Monetization August - Combo Sakti (7965/MK.05/EN-01/VIII/2022)</t>
  </si>
  <si>
    <t>1040/MK.05/BE-05/IX/2022</t>
  </si>
  <si>
    <t>Ditemukan beberapa transaksi tidak sesuai spesifikasi dikarenakan problem
pada logic whitelist. On progress follow up by development team_x000D_</t>
  </si>
  <si>
    <t>7965/MK.05/EN-01/VIII/2022_x000D_</t>
  </si>
  <si>
    <t>9128/MK.05/EN-01/VIII/2022</t>
  </si>
  <si>
    <t>Request for Inspection (RFI) Implementasi Update Success Notification Paket DPI CAKAP (8700/MK.01/EN-01/VIII/2022)</t>
  </si>
  <si>
    <t>0987/MK.05/BE-05/IX/2022</t>
  </si>
  <si>
    <t xml:space="preserve">8700/MK.01/EN-01/VIII/2022 </t>
  </si>
  <si>
    <t>9127/MK.05/EN-01/VIII/2022</t>
  </si>
  <si>
    <t>Request For Inspection (RFI) Permohonan Implementasi Proposal of Initiative Product for Fortress Under Attack Cities (SA) (5105/MK.05/EN-01/VIII/2022)</t>
  </si>
  <si>
    <t>1067/MK.05/BE-05/IX/2022</t>
  </si>
  <si>
    <t>0052/MK.05/BE-43/VIII/2022</t>
  </si>
  <si>
    <t xml:space="preserve"> Pemberitahuan RFS Template campaign Pilih salah satu offer</t>
  </si>
  <si>
    <t>0995/MK.05/BE-05/IX/2022</t>
  </si>
  <si>
    <t>Menggunakan BID dummy untuk melakukan aktivasi
dan akan dilakukan penyesuaian saat live</t>
  </si>
  <si>
    <t>8279/MK.01/EN-01/VIII/2022</t>
  </si>
  <si>
    <t>0263/MK.05/BE-32/VIII/2022</t>
  </si>
  <si>
    <t>Request for Inspection (RFI) Flash Sale Anniversary Free Fire</t>
  </si>
  <si>
    <t>0969/MK.05/BE-05/VIII/2022</t>
  </si>
  <si>
    <t>9190/MK.01/EN-01/VIII/2022</t>
  </si>
  <si>
    <t>Pemberitahuan RFS Program Migrasi P2P via Chatbot</t>
  </si>
  <si>
    <t>1011/MK.05/BE-05/IX/2022</t>
  </si>
  <si>
    <t>Scope pengetesan adalah memastikan data yang disubmit sesuai
dengan data pada agen.
Diperlukan inspection test khususnya journey pemilihan paket
sampai dengan aktivasi kartu.</t>
  </si>
  <si>
    <t>5459/MK.05/EN-01/V/2022</t>
  </si>
  <si>
    <t>9192/MK.01/EN-01/VIII/2022</t>
  </si>
  <si>
    <t>Pemberitahuan RFS Program Migrasi Postpaid to Prepaid via Web Self Service</t>
  </si>
  <si>
    <t>1051/MK.05/BE-05/IX/2022</t>
  </si>
  <si>
    <t>Akan dilakukan penyesuaian informasi masa tunggu migrasi pada
halaman status pembayaran saat live.
Diperlukan penyesuaian notifikasi SMS berhasil migrasi menjadi prabayar
dengan metode pembayaran LinkAja.
Diperlukan inspection lebih lanjut khususnya untuk migrasi nomor
postpaid yang memiliki paket Halo kontrak._x000D_</t>
  </si>
  <si>
    <t>0217/MK.05/EN-01/III/2022</t>
  </si>
  <si>
    <t>0232/MK.05/BE-33/VIII/2022</t>
  </si>
  <si>
    <t>Pemberitahuan RFS Halodoc Subscription Postpaid - UMB</t>
  </si>
  <si>
    <t>Notifikasi berhasil masih 
butuh penyesuaian di inbox 
dan sms
- After purchase Benefit 
halodoc tidak berubah
- Mendapat sms notifikasi 
sistem sedang sibuk</t>
  </si>
  <si>
    <t>0026/MK.05/ML-06/III/202</t>
  </si>
  <si>
    <t>9381/MK.05/EN-01/VIII/2022</t>
  </si>
  <si>
    <t>Ready for Service (RFS) Implementasi Physical Voucher TnL LD Monthly Package (BO_8603/MK.05/EN-01/VIII/2022)</t>
  </si>
  <si>
    <t>1005/MK.05/BE-05/IX/2022</t>
  </si>
  <si>
    <t>Scope testing adalah memastikan allowance
paket yang didapat sesuai dan dapat di consume.
Diperlukan penyesuaian informasi nama kuota
pada notifikasi SMS sukses pembelian.
Akan dilakukan penyesuaian masking bonus
kuota UPCC pada 8 September 2022.
Beberapa paket dilakukan pengetesan dengan
FUT Simulator.
Diperlukan proses inspection lebih lanjut
khususnya end to end process saat live.</t>
  </si>
  <si>
    <t>8603/MK.05/EN-01/VIII/2022</t>
  </si>
  <si>
    <t>9382/MK.05/EN-01/VIII/2022</t>
  </si>
  <si>
    <t>0982/MK.05/BE-05/IX/2022</t>
  </si>
  <si>
    <t>9384/MK.05/EN-01/VIII/2022</t>
  </si>
  <si>
    <t>Request for Inspection (RFI) Implementasi Adjustment Voice Pack Monthly ModernChannel PUMA Rp105k (BO_9183/MK.01/EN-01/VIII/2022)</t>
  </si>
  <si>
    <t>1017/MK.05/BE-05/IX/2022</t>
  </si>
  <si>
    <t>9183/MK.01/EN-01/VIII/2022</t>
  </si>
  <si>
    <t>9385/MK.05/EN-01/VIII/2022</t>
  </si>
  <si>
    <t>RFI Implementasi Keyword Kupon Hadiah Bulan September Program Undi Undi Hepi 2022 pada Paket Combo Sakti</t>
  </si>
  <si>
    <t>0992/MK.05/BE-05/IX/2022</t>
  </si>
  <si>
    <t>Kupon di-generate hari Kkamis/Jumat pagi setiap periode minggunya,
sehingga customer yang melakukan redeem tidak mendapatkan kupon secara
real time</t>
  </si>
  <si>
    <t>9383/MK.05/EN-01/VIII/2022</t>
  </si>
  <si>
    <t>RFI Program Undi Undi Hepi Q3 2022 Periode 32</t>
  </si>
  <si>
    <t>Terdapat perubahan spesifikasi product dari 
tim development. Telah dibuatkan revisi
sebagai berikut :
RFI Program Undi Undi Hepi Q3 2022 
Periode 32 (Revisi) (9517/MK.05/EN_x0002_01/VIII/2022)</t>
  </si>
  <si>
    <t>9400/MK.05/EN-01/VIII/2022</t>
  </si>
  <si>
    <t>Ready For Service (RFS) Permohonan Implementasi Penambahan Stock Type Pada Produk Akuisisi Dan CVM (5774/MK.05/EN-01/VIII/2022 dan 5754/MK.05/EN-01/VIII/2022)(1)</t>
  </si>
  <si>
    <t>0977/MK.05/BE-05/VIII/2022</t>
  </si>
  <si>
    <t>Akan dilakukan penyesuaian nama paket pada saat
live.
Terdapat transfer fee pada beberapa paket.
Diperlukan inspection lebih lanjut khususnya
keseluruhan BID yang akan menggunakan New Bulk
type.</t>
  </si>
  <si>
    <t>9453/MK.05/EN-01/VIII/2022</t>
  </si>
  <si>
    <t>Ready for Service (RFS) Implementasi Penambahan Stock Type pada Paket Core, Voice, dan Voucher Fisik - Revisi (BO_6155/MK.05/EN01/VIII/2022 &amp; BO_5361/MK.05/EN-01/VIII/2022)</t>
  </si>
  <si>
    <t>0985/MK.05/BE-05/IX/2022_x000D_</t>
  </si>
  <si>
    <t>Akan dilakukan penyesuaian nama paket pada
halaman detail riwayat Digipos pada saat live.
Terdapat transfer fee pada pembelian paket.
Diperlukan inspection lebih lanjut khususnya
keseluruhan BID yang akan menggunakan New
Bulk type pada saat live.</t>
  </si>
  <si>
    <t>0233/MK.05/BE-33/VIII/2022</t>
  </si>
  <si>
    <t>Pemberitahuan RFI Spam Monitoring Handle (No Spam) – SCP PKB</t>
  </si>
  <si>
    <t>1117/MK.05/BE-05/X/2022</t>
  </si>
  <si>
    <t>0027/MK.05/ML-01/II/2022
0923/MK.05/BE-05/VIII/2022</t>
  </si>
  <si>
    <t>0234/MK.05/BE-33/VIII/2022</t>
  </si>
  <si>
    <t>Pemberitahuan RFI Spam Monitoring Handle (No Spam) – SCP SBY MKS</t>
  </si>
  <si>
    <t>1115/MK.05/BE-05/X/2022</t>
  </si>
  <si>
    <t>0265/MK.05/BE-32/VIII/2022</t>
  </si>
  <si>
    <t>RFS Dunia Games Cloud Migration (Website)</t>
  </si>
  <si>
    <t>1061/MK.05/BE-05/IX/2022</t>
  </si>
  <si>
    <t>Scope pengetesan terbatas pada key feature drop 1-2 dan
diperlukan inspection lebih lanjut khususnya setelah full traffic
dialihkan ke cloud server.</t>
  </si>
  <si>
    <t>0266/MK.05/BE-32/VIII/2022</t>
  </si>
  <si>
    <t>RFS Dunia Games Cloud Migration (Android)</t>
  </si>
  <si>
    <t>1060/MK.05/BE-05/IX/2022</t>
  </si>
  <si>
    <t>Scope pengetesan terbatas pada key feature drop 1-2 dan akan dilakukan
inspection lebih lanjut khususnya setelah full traffic dialihkan ke cloud
server.
Smart DPI: Disarankan dilakukan penambahan informasi allowance yang
didapat pada halaman pilih paket.</t>
  </si>
  <si>
    <t>0264/MK.05/BE-32/VIII/2022</t>
  </si>
  <si>
    <t>RFI Revamp Payment Referral Dunia Games</t>
  </si>
  <si>
    <t>0989/MK.05/BE-05/IX/2022</t>
  </si>
  <si>
    <t>0154/MK.05/ML-02/VIII/2022</t>
  </si>
  <si>
    <t>0267/MK.05/BE-32/VIII/2022</t>
  </si>
  <si>
    <t>RFI Game SpeedUp (iOS)</t>
  </si>
  <si>
    <t>1096/MK.05/BE-05/IX/2022</t>
  </si>
  <si>
    <t>Terdapat Kebocoran Kuota Internet &gt; 30% saat consume game pada nomor
postpaid
Paket Game SpeedUp tidak muncul pada Digipos</t>
  </si>
  <si>
    <t>0268/MK.05/BE-32/VIII/2022</t>
  </si>
  <si>
    <t>RFI Game SpeedUp (Android)</t>
  </si>
  <si>
    <t>1090/MK.05/BE-05/IX/2022_x000D_</t>
  </si>
  <si>
    <t>Paket Games SpeedUp untuk Prepaid dan Postpaid masih belum muncul untuk
channel Digipos.
Gagal melakukan pembelian Paket Game SpeedUp di channel Dunia Games
Apps (versi 3.9.2) untuk Prepaid dan Postpaid dengan notifikasi “There is
something wrong. Please try again later”.</t>
  </si>
  <si>
    <t>0053/MK.05/BE-43/VIII/2022</t>
  </si>
  <si>
    <t>Pemberitahuan RFI Paket BTL Price Up - September 2022</t>
  </si>
  <si>
    <t>1009/MK.05/BE-05/IX/2022</t>
  </si>
  <si>
    <t>9517/MK.05/EN-01/VIII/2022</t>
  </si>
  <si>
    <t>RFI Program Undi Undi Hepi Q3 2022 Periode 32 (Revisi)</t>
  </si>
  <si>
    <t>0991/MK.05/BE-05/IX/2022</t>
  </si>
  <si>
    <t>Kupon di-generate hari Kamis/Jumat pagi setiap periode minggunya, sehingga
customer yang melakukan redeem tidak mendapatkan kupon secara real time</t>
  </si>
  <si>
    <t>9512/MK.05/EN-01/VIII/2022</t>
  </si>
  <si>
    <t>Ready for Service (RFS) Implementasi Program Gimmick Ketengan for Aggregator in Modern Channel (BO_9189/MK.05/EN-01/VIII/2022)</t>
  </si>
  <si>
    <t>1010/MK.05/BE-05/IX/2022</t>
  </si>
  <si>
    <t>Diperlukan penyesuaian commercial name
paket pada saat live.
Beberapa paket dilakukan pengetesan dengan
FUT Simulator.
Masih terconsume kuota internet regular kurang
lebih 10% pada saat akses aplikasi ketengan.
Diperlukan inspection lebih lanjut khusunya
proses aktivasi end to end dan paket zoning saat
live.</t>
  </si>
  <si>
    <t>9189/MK.05/EN-01/VIII/2022</t>
  </si>
  <si>
    <t>Fariha</t>
  </si>
  <si>
    <t>9555/MK.05/EN-01/IX/2022</t>
  </si>
  <si>
    <t>Request For Inspection (RFI) Permohonan Implementasi Proposal of Open New Imei Program in Compete Cities (7167/MK.05/EN-01/2022)</t>
  </si>
  <si>
    <t>1036/MK.05/BE-05/IX/2022</t>
  </si>
  <si>
    <t>7167/MK.05/EN-01/2022</t>
  </si>
  <si>
    <t>0074/MK.05/BE-42/VIII/2022</t>
  </si>
  <si>
    <t>Pemberitahuan Ready for Inspection (RFI) Zero Rate Fintech OVO, Shopeepay &amp; DANA Untuk Own Channel (MyTelkomsel App, MyTelkomsel Web, ALP)</t>
  </si>
  <si>
    <t>1019/MK.05/BE-05/IX/2022</t>
  </si>
  <si>
    <t>Pembayaran paket dengan menggunakan shopeepay tidak dapat dilakukan
karena domain api.shopee.co.id dan mall.shopee.co.id tidak masuk dalam
WL free payment gateway. On progress follow up by development team.</t>
  </si>
  <si>
    <t>9556/MK.05/EN-01/IX/2022</t>
  </si>
  <si>
    <t>Ready For Service (RFS) Permohonan Implementasi Acquisition Pricing Optimization June 2022 Paket Akuisisi Mingguan (7524/MK.05/EN-01/VI/2022)</t>
  </si>
  <si>
    <t>Paket tidak muncul pada 
Omnichannel &amp; digipos preprod</t>
  </si>
  <si>
    <t>9593/MK.05/EN-01/IX/2022</t>
  </si>
  <si>
    <t>Request For Inspection (RFI) Permohonan Implementasi Pengembangan Langganan Amazon Prime Video pada Product CVM dan Akuisisi -Giganet (9204/MK.05/EN-01/VIII/2022)</t>
  </si>
  <si>
    <t>1016/MK.05/BE-05/IX/2022</t>
  </si>
  <si>
    <t>9204/MK.05/EN-1/VIII/2022</t>
  </si>
  <si>
    <t>9751/MK.05/EN-01/IX/2022</t>
  </si>
  <si>
    <t>Ready for Service (RFS) Implementasi Development War-chest Package for Customer Compensation and CSR Emergency Disaster (BO_9210/MK.05/EN-01/VIII/2022)</t>
  </si>
  <si>
    <t>1014/MK.05/BE-05/IX/2022</t>
  </si>
  <si>
    <t>Akan dilakukan penyesuaian deskripsi paket dan T&amp;C
pada saat live.
Beberapa paket dilakukan pengetesan dengan FUT
Simulator</t>
  </si>
  <si>
    <t xml:space="preserve">9210/MK.05/EN-01/VIII/2022 </t>
  </si>
  <si>
    <t>0173/MK.05/BE-24/IX/2022</t>
  </si>
  <si>
    <t>Ready for Service (RFS) Implementasi Revamp Product - ANPS for ISakti Non Taker (Prepaid)</t>
  </si>
  <si>
    <t>1008/MK.05/BE-05/IX/2022</t>
  </si>
  <si>
    <t>Scope pengetesan hanya sampai mendapatkan
allowance unlimited voice, sedangkan untuk redeem
allowance 1GB akan di claim lewat UMB 363 pada
saat live.
Disarankan dilakukan inspection lebih lanjut pada saat
live khususnya untuk claim 1GB di UMB 363.</t>
  </si>
  <si>
    <t>9752/MK.05/EN-01/IX/2022</t>
  </si>
  <si>
    <t>Request for Inspection (RFI) Implementasi Surprise Deal Unlimited 3-4 September 2022 (BO_5701/MK.05/EN-01/VIII/2022)</t>
  </si>
  <si>
    <t>1041/MK.05/BE-05/IX/2022</t>
  </si>
  <si>
    <t>0105/MK.05/BE-23/IX/2022</t>
  </si>
  <si>
    <t>Pemberitahuan RFI Price Adjustment Product 4G CVM ATL - 2 September</t>
  </si>
  <si>
    <t>1001/MK.05/BE-05/IX/2022</t>
  </si>
  <si>
    <t>Budling</t>
  </si>
  <si>
    <t>0121/MK.05/BE-31/IX/2022</t>
  </si>
  <si>
    <t>RFI Paket Renewal Video 2 Tombol MyTelkomsel Phase 1</t>
  </si>
  <si>
    <t>1029/MK.05/BE-05/IX/2022</t>
  </si>
  <si>
    <t>0039/MK.05/ML-45/VIII/2022</t>
  </si>
  <si>
    <t>0122/MK.05/BE-31/IX/2022</t>
  </si>
  <si>
    <t>Ready for Service (RFS) New Video Vidio Diamond 1 Tahun</t>
  </si>
  <si>
    <t>1006/MK.05/BE-05/IX/2022</t>
  </si>
  <si>
    <t>Akan dilakukan penyesuaian deskripsi, dan T&amp;C paket pada saat live.
Beberapa paket dilakukan pengetesan dengan FUT Simulator.
Untuk MSISDN Postpaid, tagihan bertambah belum termasuk PPN 11%.</t>
  </si>
  <si>
    <t>0127/MK.05/ML-01/VIII/2022</t>
  </si>
  <si>
    <t>0270/MK.05/BE-32/IX/2022</t>
  </si>
  <si>
    <t>RFI Open Limit Pembelian Paket GamesMax Power (MyTelkomsel, DG, dan UMB)</t>
  </si>
  <si>
    <t>1045/MK.05/BE-05/IX/2022</t>
  </si>
  <si>
    <t>0156/MK.05/ML-02/VIII/2022</t>
  </si>
  <si>
    <t>0076/MK.05/BE-42/IX/2022</t>
  </si>
  <si>
    <t>Pemberitahuan Ready for Service (RFS) Landing Page Halo+ di Telkomsel.com</t>
  </si>
  <si>
    <t>1012/MK.05/BE-05/IX/2022</t>
  </si>
  <si>
    <t>Scope FUT hanya memastikan MSISDN yang masuk whitelist
mendapat product offering yang sesuai.
Dibutuhkan penyesuaian tampilan notifikasi saat input OTP sudah
expired.
Disarankan untuk dilakukan penyesuaian wording pada notifikasi saat
kondisi MSISDN belum di whitelist dan saat MSISDN telah migrasi.
Akan dilakukan penyesuaian design tampilan pada section pilihan
paket lainnya sebelum live.</t>
  </si>
  <si>
    <t>0106/MK.05/BE-23/IX/2022</t>
  </si>
  <si>
    <t>Pemberitahuan Ready for Service (RFS) Produk Hyper 5G</t>
  </si>
  <si>
    <t>1007/MK.05/BE-05/IX/2022</t>
  </si>
  <si>
    <t>6569/MK.05/EN-01/VIII/2022</t>
  </si>
  <si>
    <t>0237/MK.05/BE-33/IX/2022</t>
  </si>
  <si>
    <t>Pemberitahuan RFI untuk Support Konfigurasi Layanan VAS Content W1 September 2022</t>
  </si>
  <si>
    <t>1049/MK.05/BE-05/IX/2022</t>
  </si>
  <si>
    <t>0344/MK.05/EN-01/IX/2022</t>
  </si>
  <si>
    <t>RFI Implementasi Pembukaan Metode Pembayaran Fintech untuk Pembelian Paket di MyTelkomsel</t>
  </si>
  <si>
    <t>1062/MK.05/BE-05/IX/2022</t>
  </si>
  <si>
    <t>006/MK.01/CJ-01/VI/2022</t>
  </si>
  <si>
    <t>0254/MK.05/EN-01/IX/2022</t>
  </si>
  <si>
    <t>1004/MK.05/BE-05/IX/2022</t>
  </si>
  <si>
    <t>Scope pengetesan terbatas pada melakukan pengetesan mekanisme
granular pada paket HUL Kontrak.
Dilakukan proses simulate sampai masa kontrak selesai dan test charging
penalty.
Diperlukan inspection lebih lanjut khususnya proses aktivasi end2end di
seluruh BID pada saat live.</t>
  </si>
  <si>
    <t>0247/MK.05/EN-01/IX/2022</t>
  </si>
  <si>
    <t>Request for Inspection (RFI) Implementasi Surprise Deal Nonton 7-9 September 2022 (BO_0241/MK.05/EN-01/IX/2022)</t>
  </si>
  <si>
    <t>1030/MK.05/BE-05/IX/2022</t>
  </si>
  <si>
    <t>0241/MK.05/EN-01/IX/2022</t>
  </si>
  <si>
    <t>0077/MK.05/BE-42/IX/2022</t>
  </si>
  <si>
    <t>Ready for Service (RFS) MyTelkomsel Web - Universal Payment Page</t>
  </si>
  <si>
    <t>1119/MK.05/BE-05/X/2022_x000D_</t>
  </si>
  <si>
    <t>0328/MK.05/EN-01/IX/2022</t>
  </si>
  <si>
    <t>RFI Program Undi Undi Hepi Q3 2022 Periode 33</t>
  </si>
  <si>
    <t>1015/MK.05/BE-05/IX/2022</t>
  </si>
  <si>
    <t>Kupon di generate di hari Jumat setiap periode minggunya, sehingga customer
yang melakukan redeem sebelumnya tidak akan mendapatkan kupon secara
real time, kupon akan masuk di hari Jumat</t>
  </si>
  <si>
    <t>0361/MK.05/EN-01/IX/2022</t>
  </si>
  <si>
    <t>Pemberitahuan RFI Perubahan Tariff Retail Call Centre terkait Penambahan Nilai PPn - Phase 2</t>
  </si>
  <si>
    <t>1032/MK.05/BE-05/IX/2022_x000D_</t>
  </si>
  <si>
    <t>0017/IC.01/MO-02/VII/2022</t>
  </si>
  <si>
    <t>0124/MK.05/BE-31/IX/2022</t>
  </si>
  <si>
    <t>Ready for Service (RFS) Produk Video di OMNI Channel</t>
  </si>
  <si>
    <t>Purchase kode reservasi di postman
gagal</t>
  </si>
  <si>
    <t>0056/MK.05/ML-04/IX/2022</t>
  </si>
  <si>
    <t>0108/MK.05/BE-23/IX/2022</t>
  </si>
  <si>
    <t>Pemberitahuan Ready for Service (RFS) Item Sprint 54-55 Telkomsel Orbit (Android)</t>
  </si>
  <si>
    <t>1087/MK.05/BE-05/IX/2022</t>
  </si>
  <si>
    <t>Enhancement on Orbit Data Package to be able to get
data/information from ESB :
Status pembayaran dengan non pulsa belum update ketika sudah
sukses bayar. Target Fixing: Next Backlog; Level: Medium; PIC:
BSM Dev, IT team.
Disarankan dilakukan penambahan informasi kepada pelanggan
untuk melakukan pengecekan kuota, link aktivasi dan balance
setelah berhasil melakukan pembayaran melalui non pulsa.
Enable Advan A1 for Full features Modem on Android and IOS:
Website Filtering masih bisa diakses setelah url sudah di block.
Target Fixing: Next Backlog; Level: Medium; PIC: BSM Dev, IT
team.
(Guest Wifi) Disarankan dilakukan penambahan informasi pop up
untuk melakukan create ulang wifi maupun reset password wifi
tamu ketika nama wifi dan pass wifi tamu tidak sesuai saat
pertama kali setup.
To inform CLS Postpaid user by Showing CLS information on My
orbit:
Keaslian E-Nodin ini dapat diperiksa
dengan memindai (scan) gambar QR
Code di sebelah kiri
Page Number 2 of 3
Diperlukan penyesuaian nama pengguna yang overlap pada menu
profile saat live._x000D_</t>
  </si>
  <si>
    <t>7871/MK.05/EN-01/VIII/2022</t>
  </si>
  <si>
    <t>0109/MK.05/BE-23/IX/2022</t>
  </si>
  <si>
    <t>Pemberitahuan Ready for Service (RFS) Item Sprint 54-55 Telkomsel Orbit (Website)</t>
  </si>
  <si>
    <t>1092/MK.05/BE-05/IX/2022_x000D_</t>
  </si>
  <si>
    <t>Package naming to ESB: Diperlukan penyesuaian nama paket pada
halaman informasi paket berhasil diaktifkan pada saat live.
Orbit Postpaid: Status pembayaran dengan tagihan belum update ketika
sudah sukses bayar, disarankan untuk dilakukan penyesuaian notifikasi
sukses setelah aktivasi paket. Target Fixing: Next Backlog; Level: Medium;
PIC: BSM Dev, IT team.</t>
  </si>
  <si>
    <t>0110/MK.05/BE-23/IX/2022</t>
  </si>
  <si>
    <t>Pemberitahuan Ready for Service (RFS) Item Sprint 54-55 Telkomsel Orbit (iOS)</t>
  </si>
  <si>
    <t>1093/MK.05/BE-05/IX/2022</t>
  </si>
  <si>
    <t>Package Naming to ESB:
Status pembayaran dengan non pulsa belum update ketika sudah
sukses bayar. Target Fixing: Next Backlog; Level: Medium; PIC: BSM
Dev, IT team.
Disarankan dilakukan penambahan informasi kepada pelanggan
untuk melakukan pengecekan kuota, link aktivasi dan balance setelah
berhasil melakukan pembayaran melalui non pulsa.
Enable Advan A1 for Full features Modem on Android and IOS :
Website Filtering masih bisa diakses setelah url sudah di block. Target
Fixing: Next Backlog; Level: Medium; PIC: BSM Dev, IT team.
(Guest Wifi) Disarankan dilakukan penambahan informasi pop up
untuk melakukan create ulang wifi maupun reset password wifi tamu
ketika nama wifi dan pass wifi tamu tidak sesuai saat pertama kali
setup.</t>
  </si>
  <si>
    <t>0669/MK.05/EN-01/IX/2022</t>
  </si>
  <si>
    <t>Pemberitahuan RFI Paket 4G Special Day Postpaid 10-11 September 2022</t>
  </si>
  <si>
    <t>1034/MK.05/BE-05/IX/2022</t>
  </si>
  <si>
    <t>0654/MK.05/EN-01/IX/2022</t>
  </si>
  <si>
    <t>0240/MK.05/BE-33/IX/2022</t>
  </si>
  <si>
    <t>Pemberitahuan Re-RFS untuk Support Support Development Maxstream Subscription Bundling Data Layanan EVOS dan Kayes</t>
  </si>
  <si>
    <t>1055/MK.05/BE-05/IX/2022_x000D_</t>
  </si>
  <si>
    <t>Masih menggunakan dummy content saat FUT dan diperlukan
penyesuaian konten saat live.
Tagihan bertambah belum termasuk PPN 11%._x000D_</t>
  </si>
  <si>
    <t>0239/MK.05/BE-33/IX/2022</t>
  </si>
  <si>
    <t>Pemberitahuan RFI untuk Support Support Development UMB Subscription List di *500#</t>
  </si>
  <si>
    <t>1033/MK.05/BE-05/IX/2022_x000D_</t>
  </si>
  <si>
    <t>0696/MK.05/EN-01/IX/2022</t>
  </si>
  <si>
    <t>Request for Inspection (RFI) Implementasi Program Voice Flash Sale Surprise Deal Customer Day (BO_0666/MK.05/EN-01/IX/2022)</t>
  </si>
  <si>
    <t>1031/MK.05/BE-05/IX/2022</t>
  </si>
  <si>
    <t>0666/MK.05/EN-01/IX/2022</t>
  </si>
  <si>
    <t>0078/MK.05/BE-42/IX/2022</t>
  </si>
  <si>
    <t>BA  Not Ready for Test_x000D_</t>
  </si>
  <si>
    <t>RFI terbaru sudah dibuat, Selanjutnya RFI ini
sudah tidak digunakan kembali.</t>
  </si>
  <si>
    <t>40/IS.01/AD-01/IX/2022</t>
  </si>
  <si>
    <t>0902/MK.05/EN-01/IX/2022</t>
  </si>
  <si>
    <t>Request for Inspection (RFI) Implementasi Penutupan BID Akuisisi AP dan ARP Lama (9024/MK.05/EN-01/VIII/2022)</t>
  </si>
  <si>
    <t>1028/MK.05/BE-05/IX/2022_x000D_</t>
  </si>
  <si>
    <t>9024/MK.05/EN-01/VIII/2022</t>
  </si>
  <si>
    <t>0274/MK.05/BE-32/IX/2022</t>
  </si>
  <si>
    <t>RFS Penambahan Denominasi Item Payment DG Rings di Dunia Games</t>
  </si>
  <si>
    <t>1077/MK.05/BE-05/IX/2022_x000D_</t>
  </si>
  <si>
    <t>Dilakukan proses manual callback untuk menampilkan halaman
status pembayaran dan redeem
Masih menggunakan voucher dummy untuk item Garena 66 Shell
dan akan disesuaikan saat live.</t>
  </si>
  <si>
    <t>0162/MK.05/ML-02/VIII/2022</t>
  </si>
  <si>
    <t>0114/MK.05/BE-23/IX/2022</t>
  </si>
  <si>
    <t>Pemberitahuan RFI Implementasi Best Deal 4G 10-11 September 2022</t>
  </si>
  <si>
    <t>1027/MK.05/BE-05/IX/2022</t>
  </si>
  <si>
    <t>Pada saat aktivasi Paket Best Deal 25GB melalui Telkomsel.com, pembayaran
sukses dan kuota diterima, namun mendapatkan informasi “Terjadi kesalahan”
pada web (backend intermittent).</t>
  </si>
  <si>
    <t>0275/MK.05/BE-32/IX/2022</t>
  </si>
  <si>
    <t>RFI Update List Server Name Item Life After di Dunia Games</t>
  </si>
  <si>
    <t>1073/MK.05/BE-05/IX/2022</t>
  </si>
  <si>
    <t xml:space="preserve">0045/MK.05/ML-25/IX/2022 </t>
  </si>
  <si>
    <t>0115/MK.05/BE-23/IX/2022</t>
  </si>
  <si>
    <t>1063/MK.05/BE-05/IX/2022_x000D_</t>
  </si>
  <si>
    <t>Beberapa paket dilakukan pengetesan dengan FUT Simulator.
Akan dilakukan penyesuaian nama paket pada notifikasi SMS sukses
pembelian di #A number saat live.
Disarankan dilakukan penambahan informasi kepada pelanggan untuk
melakukan pengecekan kuota, link aktivasi dan balance setelah
berhasil melakukan pembayaran melalui non pulsa.
Diperlukan inspection lebih lanjut khususnya untuk notifikasi inbox
pada pembelian paket dengan payment linkAja._x000D_</t>
  </si>
  <si>
    <t xml:space="preserve">5426/MK.05/EN-01/VIII/2022 </t>
  </si>
  <si>
    <t>0277/MK.05/BE-32/IX/2022</t>
  </si>
  <si>
    <t>RFS Layanan CP Movitek Funbox (Channel UMB)</t>
  </si>
  <si>
    <t>1126/MK.05/BE-05/X/2022_x000D_</t>
  </si>
  <si>
    <t>Akan dilakukan penyesuaian link funbox yang didapat pada SMS
notifikasi sukses pembelians sesuai dengan kategori service saat
live.
Disarankan dilakukan penyesuaian wording warning saat input
invalid PIN.
Terdapat delay notifikasi SMS link dan PIN funbox kurang lebih 2
jam untuk service item weekly.
Diperlukan inspection lebih lanjut khususnya untuk proses renewal
dan expired paket saat live.</t>
  </si>
  <si>
    <t>0170/MK.05/ML-02/IX/2022</t>
  </si>
  <si>
    <t>0278/MK.05/BE-32/IX/2022</t>
  </si>
  <si>
    <t>RFS Konfigurasi DTU Games di Channel Digipos (New FF AoV)</t>
  </si>
  <si>
    <t>Mendapatkan error di Digipos pada 
saat aksess menu DTU</t>
  </si>
  <si>
    <t>0167/MK.05/ML-02/IX/2022</t>
  </si>
  <si>
    <t>1292/MK.05/EN-01/IX/2022</t>
  </si>
  <si>
    <t>Pemberitahuan RFS Paket DLS (Disney Hotstar, Prime Video dan Vidio)</t>
  </si>
  <si>
    <t>1026/MK.05/BE-05/IX/2022</t>
  </si>
  <si>
    <t>Disarankan dilakukan penyesuaian notifikasi saat pembelian
gagal karena mencapai maksimal counter dan notifikasi
pelanggan yang belum mempunyai Main Package Halo+._x000D_</t>
  </si>
  <si>
    <t>0480/MK.05/EN-01/IX/2022</t>
  </si>
  <si>
    <t>0276/MK.05/BE-32/IX/2022</t>
  </si>
  <si>
    <t>RFI Konfigurasi Program Promo Code Dunia Games Periode September 2022 (DG Cheat, Brand Ambassador, dan FF Tourney)</t>
  </si>
  <si>
    <t>1038/MK.05/BE-05/IX/2022_x000D_</t>
  </si>
  <si>
    <t>0164/MK.05/ML-02/IX/2022</t>
  </si>
  <si>
    <t>0243/MK.05/BE-33/IX/2022</t>
  </si>
  <si>
    <t>Pemberitahuan RFI untuk Support Konfigurasi Layanan VAS Content W2 September 2022</t>
  </si>
  <si>
    <t>1059/MK.05/BE-05/IX/2022_x000D_</t>
  </si>
  <si>
    <t>1329/MK.05/EN-01/IX/2022</t>
  </si>
  <si>
    <t>RFI Program Undi Undi Hepi Q3 2022 Periode 34</t>
  </si>
  <si>
    <t>1048/MK.05/BE-05/IX/2022</t>
  </si>
  <si>
    <t>Kupon di generate oleh team IT di hari Jumat setiap periode minggunya,
sehingga customer yang melakukan redeem sebelumnya tidak akan
mendapatkan kupon secara real time, kupon akan masuk di hari Jumat_x000D_</t>
  </si>
  <si>
    <t>0127/MK.05/BE-31/IX/2022</t>
  </si>
  <si>
    <t>Ready for Service (RFS) Produk Video VIU Digipos</t>
  </si>
  <si>
    <t>1085/MK.05/BE-05/IX/2022</t>
  </si>
  <si>
    <t>0057/MK.05/ML-04/IX/2022</t>
  </si>
  <si>
    <t>1352/MK.05/EN-01/IX/2022</t>
  </si>
  <si>
    <t>1143/MK.05/BE-05/X/2022</t>
  </si>
  <si>
    <t>Beberapa paket dilakukan pengecekan dengan FUT Simulator.
Dilakukan proses insert eligiblity test pada zona Tangerang Selatan &amp;
Jakarta Selatan dan akan ditakeout sebelum live.
Akan dilakukan proses inspection test pada saat live._x000D_</t>
  </si>
  <si>
    <t>1752/MK.05/EN-01/IX/2022</t>
  </si>
  <si>
    <t>Pemberitahuan RFS Program Mendadak Hepi September 2022</t>
  </si>
  <si>
    <t>1065/MK.05/BE-05/IX/2022</t>
  </si>
  <si>
    <t>Diperlukan inspection test lebih lanjut khususnya untuk msisdn postpaid
dengan limit tagihan tidak cukup dengan POIN yang cukup dan notifikasi inbox
untuk MSISDN prepaid.</t>
  </si>
  <si>
    <t>0027/MK.03/PU-53/IX/2022
0028/MK.06/PU-53/IX/2022</t>
  </si>
  <si>
    <t>1465/MK.05/EN-01/IX/2022</t>
  </si>
  <si>
    <t>Pemberitahuan Revisi RFS Implementasi Pembelian Paket RoaMAX 15 &amp; 30 Hari untuk Turkey, Japan dan United States</t>
  </si>
  <si>
    <t>1064/MK.05/BE-05/IX/2022</t>
  </si>
  <si>
    <t>Akan dilakukan penyesuaian Deskripsi, T&amp;C Paket dan keterangan
harga pada notifikasi SMS sukses pada saat live.
Disarankan untuk dilakukan penyesuaian tampilan kuota roaming
pada UMB *266#.
Beberapa paket dilakukan pengetesan dengan FUT Simulator.</t>
  </si>
  <si>
    <t>0279/MK.05/BE-32/IX/2022</t>
  </si>
  <si>
    <t>RFS Konfigurasi Flash Sale Free Fire (4+1) di Channel Dunia Games</t>
  </si>
  <si>
    <t>1052/MK.05/BE-05/IX/2022</t>
  </si>
  <si>
    <t>Dilakukan proses manual callback untuk menampilkan halaman
status pembayaran dan redeem.</t>
  </si>
  <si>
    <t>0172/MK.05/ML-02/IX/2022</t>
  </si>
  <si>
    <t>0280/MK.05/BE-32/IX/2022</t>
  </si>
  <si>
    <t>RFI Konfigurasi Program Promo Code Lapser Nasional di Dunia Games (DGOBRAL30)</t>
  </si>
  <si>
    <t>1037/MK.05/BE-05/IX/2022</t>
  </si>
  <si>
    <t>0171/MK.05/ML-02/IX/2022</t>
  </si>
  <si>
    <t>0128/MK.05/BE-31/IX/2022</t>
  </si>
  <si>
    <t>Ready for Service (RFS) Produk Video Vidio WEBOPTIN Channel 1 Tahun</t>
  </si>
  <si>
    <t>1042/MK.05/BE-05/IX/2022</t>
  </si>
  <si>
    <t>Scope pengetesan adalah memastikan subscription video pelanggan.
Disarankan dilakukan penyesuaian notifikasi untuk notifikasi sms tidak
cukup pulsa.
Diperlukan penyesuaian nama, deskripsi paket serta inspection lebih
lanjut pada saat live.</t>
  </si>
  <si>
    <t>1560/MK.05/EN-01/IX/2022</t>
  </si>
  <si>
    <t>Pemberitahuan RFS Paket MF Halo+ 50K dan 60K</t>
  </si>
  <si>
    <t>1050/MK.05/BE-05/IX/2022_x000D_</t>
  </si>
  <si>
    <t>0281/MK.05/BE-32/IX/2022</t>
  </si>
  <si>
    <t>RFS Simplify Tournament Dunia Games (Android)</t>
  </si>
  <si>
    <t>1044/MK.05/BE-05/IX/2022</t>
  </si>
  <si>
    <t>Disarankan utk dilakukan penyesuaian untuk pengguna dapat
memilih tanggal akhir sebelum tanggal mulai pada menu create
tournament.
Akan dilakukan penyesuaian pilihan bracket round robin pada
tournament setting pada next sprint DG.</t>
  </si>
  <si>
    <t>1674/MK.05/EN-01/IX/2022</t>
  </si>
  <si>
    <t>Ready for Service (RFS) Implementasi Ringfence Physical Voucher Users - Short Validity (BO_9222/MK.05/EN-01/VIII/2022)</t>
  </si>
  <si>
    <t>Belum Ready Untuk Di Lakukan 
Testing</t>
  </si>
  <si>
    <t>9222/MK.05/EN-01/VIII/2022</t>
  </si>
  <si>
    <t>1924/MK.05/EN-01/IX/2022</t>
  </si>
  <si>
    <t>Pemberitahuan RFS Program Welcome Poin Telkomsel Halo Plus</t>
  </si>
  <si>
    <t>1058/MK.05/BE-05/IX/2022_x000D_</t>
  </si>
  <si>
    <t>Scope FUT memastikan POIN yang didapat sudah sesuai dengan paket
Halo+ yang di beli.
Jumlah POIN yang didapatkan belum secara otomatis masuk di Day+1 dan
di lakukan simulasi backend.
Akan dilakukan proses inspection lebih lanjut untuk pengecekan varian
200 POIN, 400 POIN dan 500 POIN._x000D_</t>
  </si>
  <si>
    <t>6223/MK.05/EN-01/VIII/2022
0025/MK.05/PU-53/VIII/2022</t>
  </si>
  <si>
    <t>Muhammad ZulFahmi</t>
  </si>
  <si>
    <t>0245/MK.05/BE-33/IX/2022</t>
  </si>
  <si>
    <t>Pemberitahuan Re-RFS untuk Support Implementasi Transfer Kuota DPI Games - Ultimate Accumulate Quota</t>
  </si>
  <si>
    <t>1075/MK.05/BE-05/IX/2022</t>
  </si>
  <si>
    <t>Scope pengetesan terbatas pada mekanisme transfer dan akan dilakukan
testing terpisah untuk consume kuota.
Dilakukan manual hit backdoor kuota ke #A number untuk melakukan
testing transfer kuota.
Diperlukan penyesuaian wording pop up details transfer pada nominal
lebih dari 1 GB dan notifikasi gagal transfer ketika pulsa tidak cukup,
Disarankan untuk dilakukan penyesuaian validasi notifikasi untuk transfer
kuota validity paket kurang dari 4 hari, notifikasi untuk maksimal total
kuota transfer dan juga notifikasi untuk #B number non Telkomsel._x000D_</t>
  </si>
  <si>
    <t>0246/MK.05/BE-33/IX/2022</t>
  </si>
  <si>
    <t>Error GetBalance pada saat pulsa 
tidak cukup 
-belum masih belum di fixing oleh 
tim</t>
  </si>
  <si>
    <t>0247/MK.05/BE-33/IX/2022</t>
  </si>
  <si>
    <t>Perubahan judul Nodin</t>
  </si>
  <si>
    <t>0121/MK.05/BE-23/IX/2022</t>
  </si>
  <si>
    <t>Pemberitahuan Ready for Service (RFS) Telkomsel Orbit Fantasix Ultimate</t>
  </si>
  <si>
    <t>1101/MK.05/BE-05/IX/2022</t>
  </si>
  <si>
    <t>Scope pengetesan terbatas pada produk dengan channel My Orbit, My
Tekomsel, dan Digipos dan menggunakan BID dummy untuk menjalankan
schema bonus kuota fantasix.
Akan dilakukan proses inspection schema bonus aktivasi pertama kali
(25GB) yang hanya bisa dijalankan via surrounding production server.
Beberapa paket dilakukan pengetesan dengan FUT Simulator.
Disarankan dilakukan penambahan informasi harga paket pada notifikasi
sukses pembelian melalui self-service channel dan inspection test khusus
channel Omnichannel.</t>
  </si>
  <si>
    <t xml:space="preserve">5788/IS.05/EN-01/VIII/2022 </t>
  </si>
  <si>
    <t>0283/MK.05/BE-32/IX/2022</t>
  </si>
  <si>
    <t>RFS Konfigurasi DTU Games di Channel Digipos (New CoD Garena)</t>
  </si>
  <si>
    <t>Mendapatkan error di Digipos pada saat 
aksess menu DTU</t>
  </si>
  <si>
    <t>0282/MK.05/BE-32/IX/2022</t>
  </si>
  <si>
    <t>RFI Open Limit Pembelian Paket GamesMax Power (Digipos)</t>
  </si>
  <si>
    <t>1079/MK.05/BE-05/IX/2022</t>
  </si>
  <si>
    <t>0284/MK.05/BE-32/IX/2022</t>
  </si>
  <si>
    <t>RFI Top Up DG Rings</t>
  </si>
  <si>
    <t>1070/MK.05/BE-05/IX/2022</t>
  </si>
  <si>
    <t>Tidak terdapat pilihan payment menggunakan DG Ring (Confirm by
development belum dibuka di production).</t>
  </si>
  <si>
    <t>0122/MK.05/BE-23/IX/2022</t>
  </si>
  <si>
    <t>Pemberitahuan RFI Pembukaan Metode Pembayaran Fintech Produk Home &amp; Bundling</t>
  </si>
  <si>
    <t>1095/MK.05/BE-05/IX/2022</t>
  </si>
  <si>
    <t xml:space="preserve">
Untuk BID 47516, 47519, 47522, 46637, 46647, dan 46649, kuota yng
tercantum pada notifikasi sukses pembelian tidak sesuai (tercantum 30GB).
Gagal melakukan binding payment method Debit Instan Mandiri di aplikasi
MyTelkomsel. Pada pengecekan Log Splunk tidak ditemukan transaksi
aktivasi Paket Orbit dengan metode pembayaran Mandiri Debit. On progress
checking by development team._x000D_</t>
  </si>
  <si>
    <t>1960/MK.05/EN-01/IX/2022</t>
  </si>
  <si>
    <t>Ready For Service (RFS) Permohonan Implementasi HVC Monetization August (7965/MK.05/EN-01/VIII/2022)</t>
  </si>
  <si>
    <t>1086/MK.05/BE-05/IX/2022</t>
  </si>
  <si>
    <t>Akan dilakukan penyesuaian deskripsi dan T&amp;C paket pada saat live.
Beberapa paket dilakukan pengetesan dengan FUT simulator.
Scope FUT terbatas untuk channel MyTelkomsel dan Digipos dan
diperlukan proses inspection lebih lanjut untuk channel omni.</t>
  </si>
  <si>
    <t>7965/MK.05/EN-01/VIII/2022</t>
  </si>
  <si>
    <t>1974/MK.05/EN-01/IX/2022</t>
  </si>
  <si>
    <t>Ready for Service (RFS) Implementasi New Core SDLV di ExJava (BO_1943/MK.03/EN-01/IX/2022)</t>
  </si>
  <si>
    <t>1053/MK.05/BE-05/IX/2022</t>
  </si>
  <si>
    <t>Akan dilakukan penyesuaian deskripsi, dan T&amp;C paket pada saat live.
Beberapa paket dilakukan pengetesan menggunakan FUT Simulator._x000D_</t>
  </si>
  <si>
    <t>1943/MK.03/EN-01/IX/2022</t>
  </si>
  <si>
    <t>0285/MK.05/BE-32/IX/2022</t>
  </si>
  <si>
    <t>1081/MK.05/BE-05/IX/2022</t>
  </si>
  <si>
    <t>042/IS.01/AD-01/IX/2022</t>
  </si>
  <si>
    <t>Payment Method</t>
  </si>
  <si>
    <t>0079/MK.05/BE-42/IX/2022</t>
  </si>
  <si>
    <t>Request for Inspection (RFI) Payment Method Linkaja Pada Digital Channel Telkomsel</t>
  </si>
  <si>
    <t>1068/MK.05/BE-05/IX/2022</t>
  </si>
  <si>
    <t>Belum tersedia pilihan payment method Linkaja pada pay Billing postpaid di
MyTelkomsel web</t>
  </si>
  <si>
    <t>2048/MK.05/EN-01/IX/2022</t>
  </si>
  <si>
    <t>Ready for Service (RFS) Implementasi TnL Additional All-Net Quota Physical Voucher Package Zona 1 (BO_1713/MK.05/EN-01/IX/2022)</t>
  </si>
  <si>
    <t>1056/MK.05/BE-05/IX/2022</t>
  </si>
  <si>
    <t>Proses FUT menggunakan FUT Simulator dan Cetho Automation.
Akan dilakukan proses masking kuota profile UPCC pada 20 Sept
2022.
Diperlukan inspection lebih lanjut terkait dengan end2end
pembelian dengan voucher fisik saat live.
Disarankan untuk dilakukan penyesuaian notifikasi sukses paket
“masih terdapat kata zona”._x000D_</t>
  </si>
  <si>
    <t>1713/MK.05/EN-01/IX/2022</t>
  </si>
  <si>
    <t>0249/MK.05/BE-33/IX/2022</t>
  </si>
  <si>
    <t>Pemberitahuan RFI untuk Support Konfigurasi Layanan Music &amp; Entertainment W3 September 2022</t>
  </si>
  <si>
    <t xml:space="preserve">Not ready to test
Link payment masih belum tersedia </t>
  </si>
  <si>
    <t>0036/MK.05/ML-64/IX/2022</t>
  </si>
  <si>
    <t>2212/MK.05/EN-01/IX/2022</t>
  </si>
  <si>
    <t>Ready for Service (RFS) Implementasi Flash Deal September 2022 (BO_2177/MK.05/EN-01/IX/2022)</t>
  </si>
  <si>
    <t>1057/MK.05/BE-05/IX/2022_x000D_</t>
  </si>
  <si>
    <t>Akan dilakukan penyesuaian deskripsi, dan T&amp;C paket pada saat live.
Beberapa paket dilakukan pengetesan dengan FUT Simulator._x000D_</t>
  </si>
  <si>
    <t>2177/MK.05/EN-01/IX/2022</t>
  </si>
  <si>
    <t>2141/MK.05/EN-01/IX/2022</t>
  </si>
  <si>
    <t>Request for Inspection (RFI) Implementasi Insert Reff Tabel Paket Core Retention New Denom (BO_1947/MK.06/EN-01/IX/2022)</t>
  </si>
  <si>
    <t>1071/MK.05/BE-05/IX/2022</t>
  </si>
  <si>
    <t>1947/MK.06/EN-01/IX/2022</t>
  </si>
  <si>
    <t>2380/MK.05/EN-01/IX/2022</t>
  </si>
  <si>
    <t>Pemberitahuan RFS Paket MF Halo+ Contract</t>
  </si>
  <si>
    <t>1141/MK.05/BE-05/X/2022_x000D_</t>
  </si>
  <si>
    <t xml:space="preserve">Beberapa paket dilakukan pengetesan dengan FUT simulator.
Dilakukan simulasi backend untuk scenario percepatan kontrak
berakhir.
</t>
  </si>
  <si>
    <t>2084/MK.05/EN-01/IX/2022</t>
  </si>
  <si>
    <t>2381/MK.05/EN-01/IX/2022</t>
  </si>
  <si>
    <t>Pemberitahuan RFS Paket MF Halo+ OBC</t>
  </si>
  <si>
    <t>1139/MK.05/BE-05/X/2022</t>
  </si>
  <si>
    <t>Beberapa paket dilakukan pengetesan dengan FUT Simulator.
Dilakukan simulasi backend untuk scenario percepatan kontrak
berakhir.</t>
  </si>
  <si>
    <t>2383/MK.05/EN-01/IX/2022</t>
  </si>
  <si>
    <t>Pemberitahuan RFS Paket MF Halo+ Device</t>
  </si>
  <si>
    <t>1138/MK.05/BE-05/X/2022</t>
  </si>
  <si>
    <t>2249/MK.05/EN-01/IX/2022</t>
  </si>
  <si>
    <t>Request for Inspection (RFI) Implementasi Flash Deal September 2022 (BO_2177/MK.05/EN-01/IX/2022)</t>
  </si>
  <si>
    <t>1072/MK.05/BE-05/IX/2022_x000D_</t>
  </si>
  <si>
    <t>0131/MK.05/BE-31/IX/2022</t>
  </si>
  <si>
    <t>Ready for Service (RFS) Paket TVOD Bisik Hati Lara</t>
  </si>
  <si>
    <t>1078/MK.05/BE-05/IX/2022</t>
  </si>
  <si>
    <t>Menggunakan konten dummy untuk memutar video sesuai jenis paket
dan akan dilakukan penyesuaian konten maupun link konten SMS saat
live.
Akan dilakukan masking hide kuota flag pada 27 Sept 2022
Tagihan postpaid yang bertambah belum termasuk PPN 11%._x000D_</t>
  </si>
  <si>
    <t>0055/MK.05/ML-04/IX/2022</t>
  </si>
  <si>
    <t>0080/MK.05/BE-42/IX/2022</t>
  </si>
  <si>
    <t>Pemberitahuan Ready for Service (RFS) Daily Check In Periode 37 - Prepaid</t>
  </si>
  <si>
    <t>1099/MK.05/BE-05/IX/2022</t>
  </si>
  <si>
    <t>Dilakukan proses simulasi counter untuk mendapatkan reward.
Akan dilakukan penyesuaian link claim voucher pada notifikasi SMS,
tampilan snack bar notifikasi Daily Check in, dan informasi program
tanggal DCI saat live.
Diperlukan inspection lebih lanjut khususnya untuk status stamp DCI
setelah Day-28.
Dibutuhkan penyesuaian keterangan wording rewards Voucher
Zalora Disc. 20 (up to 200K), (terdapat wording pengurangan 10
poin).</t>
  </si>
  <si>
    <t>1771/MK.01/EN-01/IX/2022</t>
  </si>
  <si>
    <t>0081/MK.05/BE-42/IX/2022</t>
  </si>
  <si>
    <t>Pemberitahuan Ready for Service (RFS) Daily Check In Periode 37 - Postpaid</t>
  </si>
  <si>
    <t>1100/MK.05/BE-05/IX/2022</t>
  </si>
  <si>
    <t>Dilakukan proses simulasi counter untuk mendapatkan reward.
Akan dilakukan penyesuaian link claim voucher pada notifikasi SMS,
tampilan snack bar notifikasi Daily Check in, dan informasi program
tanggal DCI saat live.
Dibutuhkan penyesuaian keterangan wording rewards Stamp ke-16.
(Terdapat wording pengurangan 10 poin).
Diperlukan inspection lebih lanjut khususnya untuk tagihan melebihi
limit dan status stamp DCI setelah Day-28</t>
  </si>
  <si>
    <t>2587/MK.05/EN-01/IX/2022</t>
  </si>
  <si>
    <t>Pemberitahuan RFS Program Rejeki Sakti in MyTelkomsel</t>
  </si>
  <si>
    <t>1104/MK.05/BE-05/X/2022</t>
  </si>
  <si>
    <t>Diperlukan penyesuaian keterangan untuk notifikasi berhasil dan gagal
redem pada inbox My Telkomsel.
Untuk kebutuhan FUT, dilakukan whitelist MSISDN dengan content yang
dummy dan akan disesuaikan saat live.
Diperlukan penyesuaian content dan tampilan pada saat live khususnya
ketika sudah menggunakan final content._x000D_</t>
  </si>
  <si>
    <t>1708/MK.05/EN-01/IX/2022</t>
  </si>
  <si>
    <t>2588/MK.05/EN-01/IX/2022</t>
  </si>
  <si>
    <t>RFI Program Undi Undi Hepi Q3 2022 Periode 35</t>
  </si>
  <si>
    <t>1084/MK.05/BE-05/IX/2022</t>
  </si>
  <si>
    <t>Kupon di-generate di Jumat sore setiap periode minggunya, sehingga
customer yang melakukan redeem sebelumnya tidak akan mendapatkan
kupon secara real time.</t>
  </si>
  <si>
    <t>2519/MK.05/EN-01/IX/2022</t>
  </si>
  <si>
    <t>Ready for Service (RFS) Implementasi BID Mirroring dari VF BID 00033314 dan BID 00033315 (BO_2489/MK.05/EN-01/IX/2022)</t>
  </si>
  <si>
    <t>1066/MK.05/BE-05/IX/2022</t>
  </si>
  <si>
    <t>Scope pengetesan adalah terbatas pada produk dan memastikan
paket tidak eligible pada 104 cities serta masih eligible pada cities
existing.
Beberapa paket dilakukan pengetesan dengan FUT Simulator.
Diperlukan inspection lebih lanjut khususnya end2end pembelian
dengan voucher fisik saat live.</t>
  </si>
  <si>
    <t>2489/MK.05/EN-01/IX/2022</t>
  </si>
  <si>
    <t>0082/MK.05/BE-42/IX/2022</t>
  </si>
  <si>
    <t>Ready for Inspection (RFI) Ilmupedia Creative Class</t>
  </si>
  <si>
    <t>1074/MK.05/BE-05/IX/2022_x000D_</t>
  </si>
  <si>
    <t>027/MK-05/KC.02/VIII/2022</t>
  </si>
  <si>
    <t>0188/MK.05/BE-24/IX/2022</t>
  </si>
  <si>
    <t>RFI Migrasi Priceplan Non Prabayar to Priceplan Prabayar Java September 2022</t>
  </si>
  <si>
    <t>1089/MK.05/BE-05/IX/2022_x000D_</t>
  </si>
  <si>
    <t>0184/IS.01/BE-24/IX/2022</t>
  </si>
  <si>
    <t>0056/MK.05/BE-43/IX/2022</t>
  </si>
  <si>
    <t>RFS Dunia Games Reward Monbal BTL</t>
  </si>
  <si>
    <t>• Inject melalui developer, 
Consume Monbal ada Minimal 
Pembelian
• Monbal masih tidak sama di 
menu Monetary dengan SMS
• keterangan monbal di sms 
notifikasi masih belum sesuai
• Monbal masih belum masuk di 
beberpa msisdn</t>
  </si>
  <si>
    <t>0177/MK.05/ML-02/IX/2022</t>
  </si>
  <si>
    <t>2670/MK.05/EN-01/IX/2022</t>
  </si>
  <si>
    <t>RFI Program Mendadak Hepi September 2022</t>
  </si>
  <si>
    <t>1082/MK.05/BE-05/IX/2022</t>
  </si>
  <si>
    <t>0027/MK.03/PU-53/IX/2022</t>
  </si>
  <si>
    <t>0057/MK.05/BE-43/IX/2022</t>
  </si>
  <si>
    <t>Pemberitahuan RFS Dunia Games Reward 4G BTL</t>
  </si>
  <si>
    <t>1088/MK.05/BE-05/IX/2022</t>
  </si>
  <si>
    <t>Akan dilakukan penyesuaian nama paket pada SMS notifikasi sukses saat
live.</t>
  </si>
  <si>
    <t>0139/MK.05/ML-01/IX/2022</t>
  </si>
  <si>
    <t>0287/MK.05/BE-32/IX/2022</t>
  </si>
  <si>
    <t>RFS Dunia Games Cloud Migration (Drop-3)</t>
  </si>
  <si>
    <t>1094/MK.05/BE-05/IX/2022</t>
  </si>
  <si>
    <t>Diperlukan inspection lebih lanjut khususnya fitur daftar dan login
menggunakan sosmed dan setelah full traffic dialihkan ke cloud server_x000D_</t>
  </si>
  <si>
    <t>0288/MK.05/BE-32/IX/2022</t>
  </si>
  <si>
    <t>RFS Dunia Games Cloud Migration (Drop-4)</t>
  </si>
  <si>
    <t>1109/MK.05/BE-05/X/2022</t>
  </si>
  <si>
    <t>TOP UP: Akan dilakukan penyesuaian informasi detail harga item Flash
sales pada halaman konfirmasi pembayaran dan dan status sukses
pembayaran saat live.
Dunia Games Extra Data Package: Dilakukan proses manual callback
untuk mendapatkan extra kuota setelah pembelian item.
Diperlukan inspection lebih lanjut khususnya setelah full traffic
dialihkan ke cloud server.</t>
  </si>
  <si>
    <t>0289/MK.05/BE-32/IX/2022</t>
  </si>
  <si>
    <t>RFS Dunia Games Cloud Migration (Drop-5)</t>
  </si>
  <si>
    <t>OK with Note_x000D_</t>
  </si>
  <si>
    <t>1118/MK.05/BE-05/X/2022</t>
  </si>
  <si>
    <t>Diperlukan inspection lebih lanjut khususnya setelah full traffic dialihkan ke
cloud server</t>
  </si>
  <si>
    <t>0189/MK.05/BE-24/IX/2022</t>
  </si>
  <si>
    <t>RFI Penutupan Semetara IP/URL Aplikasi dan Website UMeetMe pada DPI Kuota Belajar</t>
  </si>
  <si>
    <t>1083/MK.05/BE-05/IX/2022_x000D_</t>
  </si>
  <si>
    <t>Terdapat kebocoran kuota DPI belajar sebesar 0,27%.
Tidak mendapatkan SMS verifikasi untuk bisa daftar/login dikarenakan sudah
tidak dilakukan maintanance terhadap aplikasi._x000D_</t>
  </si>
  <si>
    <t>0159/MK.05/BE-24/VIII/2022</t>
  </si>
  <si>
    <t>IP</t>
  </si>
  <si>
    <t>0133/MK.05/BE-31/IX/2022</t>
  </si>
  <si>
    <t>RFI Paket Disney 1 Bulan</t>
  </si>
  <si>
    <t>1080/MK.05/BE-05/IX/2022</t>
  </si>
  <si>
    <t>0059/MK.05/ML-04/IX/2022</t>
  </si>
  <si>
    <t>2856/MK.05/EN-01/IX/2022</t>
  </si>
  <si>
    <t>Pemberitahuan Revisi RFS Implementasi Pembelian Paket RoaMAX 15 &amp; 30 Hari untuk Turkey, Japan dan United States - Postpaid</t>
  </si>
  <si>
    <t>1076/MK.05/BE-05/IX/2022</t>
  </si>
  <si>
    <t>Akan dilakukan penyesaian deskripsi paket dan T&amp;C paket pada saat live.
Disarankan untuk dilakukan penyesuaian keterangan harga pada
notifikasi SMS sukses s dan tampilan kuota roaming pada UMB *266#.
Beberapa paket dilakukan pengetesan dengan FUT Simulator._x000D_</t>
  </si>
  <si>
    <t>0083/MK.05/BE-42/IX/2022</t>
  </si>
  <si>
    <t>Pemberitahuan Ready for Service (RFS) WEC - Claim Voucher POIN &amp; Manage SIM Card</t>
  </si>
  <si>
    <t>1142/MK.05/BE-05/X/2022</t>
  </si>
  <si>
    <t>Scope pengetesan terbatas pada fitur manage sim card
Dibutuhkan penyesuaian notifikasi OTP untuk expired.
Disarankan di tambahkan tombol "x" untuk menutup tampilan wording
OTP.</t>
  </si>
  <si>
    <t xml:space="preserve">1441/MK.05/EN-01/IX/2022 </t>
  </si>
  <si>
    <t>3061/MK.05/EN-01/IX/2022</t>
  </si>
  <si>
    <t>Pemberitahuan RFI Perubahan Tariff Retail Call Centre terkait Penambahan Nilai PPn - Phase 3</t>
  </si>
  <si>
    <t>1134/MK.05/BE-05/X/2022</t>
  </si>
  <si>
    <t>Terdapat 287 call center yang tidak bisa dihubungi dan belum ada log
transaksi pelangggan ke call center tersebut._x000D_</t>
  </si>
  <si>
    <t>0017/IC.01/MO-02/VII/2022
8986/MK.05/EN-01/VIII/2022</t>
  </si>
  <si>
    <t>3063/MK.05/EN-01/IX/2022</t>
  </si>
  <si>
    <t>Pemberitahuan RFS Implementasi Pembelian Paket Paket RoaMAX 1 &amp; 3 Hari untuk Timor Leste</t>
  </si>
  <si>
    <t>1106/MK.05/BE-05/X/2022_x000D_</t>
  </si>
  <si>
    <t>Beberapa paket dilakukan pengetesan dengan FUT Simulator.
Akan dilakukan penyesuaian deskripsi dan T&amp;C serta keterangan harga
pada notifikasi SMS sukses dan Inbox MyTsel.
Dibutuhkan penyesuaian informasi validity pada saat pengecekan kuota
di Mytsel (menggunakan skema kuota 1 x 24 jam)._x000D_</t>
  </si>
  <si>
    <t>0060/MK.05/MO-03/IX/2022</t>
  </si>
  <si>
    <t>0292/MK.05/BE-32/IX/2022</t>
  </si>
  <si>
    <t>RFS Payment byU di Dunia Games (Phase-3)</t>
  </si>
  <si>
    <t>1129/MK.05/BE-05/X/2022_x000D_</t>
  </si>
  <si>
    <t>Akan dilakukan penyesuaian tampilan harga paket pada halaman
metode pembayaran untuk item AoV dan Free Fire saat live.
Dilakukan proses manual callback untuk menampilkan halaman
pembayaran berhasil dan gagal.
Disarankan dilakukan penambahan informasi harga item pada
notifikasi SMS pembelian untuk item Free Fire, Roblox, dan Ragnarok.
Diperlukan inspection lebih lanjut khususnya pembelian denom
secara keseluruhan saat live.</t>
  </si>
  <si>
    <t>0174/MK.05/ML-02/IX/2022</t>
  </si>
  <si>
    <t>0291/MK.05/BE-32/IX/2022</t>
  </si>
  <si>
    <t>RFI Penambahan Denominasi Item Payment DG Rings di Dunia Games</t>
  </si>
  <si>
    <t>1132/MK.05/BE-05/X/2022</t>
  </si>
  <si>
    <t>0058/MK.05/BE-43/IX/2022</t>
  </si>
  <si>
    <t>Pemberitahuan RFS BID Bonus 3GB 3hari dengan Subscription Disney+ Hotstar</t>
  </si>
  <si>
    <t>1091/MK.05/BE-05/IX/2022</t>
  </si>
  <si>
    <t>Akan dilakukan penyesuaian deskripsi dan T&amp;C paket pada saat live._x000D_</t>
  </si>
  <si>
    <t>3057/MK.01/EN-01/IX/2022</t>
  </si>
  <si>
    <t>3386/MK.05/EN-01/IX/2022</t>
  </si>
  <si>
    <t>Ready for Service (RFS) Implementasi Penutupan Eligibility Tether Quota Paket Ketengan Youtube (BO_9551MK.05EN-01VIII2022)</t>
  </si>
  <si>
    <t>1103/MK.05/BE-05/IX/2022</t>
  </si>
  <si>
    <t>Akan dilakukan penyesuaian deskripsi paket dan T&amp;C pada saat live.
Beberapa paket dilakukan pengetesan dengan FUT simulator.
Diperlukan penyesuaian untuk notifikasi khususnya paket untuk zona 8._x000D_</t>
  </si>
  <si>
    <t>9551/MK.05/EN-01/VIII/2022</t>
  </si>
  <si>
    <t>3326/MK.05/EN-01/IX/2022</t>
  </si>
  <si>
    <t>Request For Inspection (RFI) Permohonan Implementasi HVC Monetization August(7965/MK.05/EN-01/VIII/2022)</t>
  </si>
  <si>
    <t>1112/MK.05/BE-05/X/2022</t>
  </si>
  <si>
    <t>0255/MK.05/BE-33/IX/2022</t>
  </si>
  <si>
    <t>Pemberitahuan RFI untuk Support Konfigurasi Layanan VAS Content W3 September 2022</t>
  </si>
  <si>
    <t>1116/MK.05/BE-05/X/2022_x000D_</t>
  </si>
  <si>
    <t>0133/MK.05/BE-23/IX/2022</t>
  </si>
  <si>
    <t>Pemberitahuan Ready for Service (RFS) untuk Inisiatif Implementasi Simplifikasi 4G Readiness Checking via UMB</t>
  </si>
  <si>
    <t>1121/MK.05/BE-05/X/2022</t>
  </si>
  <si>
    <t>Scope FUT adalah memastikan customer mendapat balasan notifikasi
SMS setelah melakukan request pengecekan status 4G melalui UMB.
Diperlukan inspection lebih lanjut khususnya untuk data IMEI yang akan
di inlinekan antara DSP, SCV sampai UMB.</t>
  </si>
  <si>
    <t>0047/MK.05/PU-02/VIII/2022</t>
  </si>
  <si>
    <t>0029/MK.05/BE-44/IX/2022</t>
  </si>
  <si>
    <t>Pemberitahuan Ready for Service (RFS) HVC Fast Track for Prepaid Capability (BI - SCV)</t>
  </si>
  <si>
    <t>Tier pada Msisdn tidak berubah</t>
  </si>
  <si>
    <t>9560/MK.05/EN-01/IX/2022</t>
  </si>
  <si>
    <t>3442/MK.05/EN-01/IX/2022</t>
  </si>
  <si>
    <t>Pemberitahuan RFS Implementasi Pembelian Paket RoaMAX 1 &amp; 3 Hari untuk Timor Leste via Indirect Channel</t>
  </si>
  <si>
    <t>1122/MK.05/BE-05/X/2022</t>
  </si>
  <si>
    <t>Disarankan untuk dilakukan penambahan keterangan harga pada
notifikasi SMS sukses dan tampilan kuota roaming pada UMB *266#.
Beberapa paket dilakukan pengetesan dengan FUT simulator.</t>
  </si>
  <si>
    <t>3455/MK.05/EN-01/IX/2022</t>
  </si>
  <si>
    <t>Ready For Service (RFS) Permohonan Implementasi Kartu Telkomsel Tourist (2646/MK.05/EN-01/IX/2022)</t>
  </si>
  <si>
    <t>1108/MK.05/BE-05/X/2022</t>
  </si>
  <si>
    <t>Akan dilakukan penyesuiaian deskripsi dan T&amp;C paket pada saat live.
Scope testing terbatas pada mekanisme BID renewal dan terkait
mekanisme ARP akan dilakukan testing terpisah.
Disarankan dilakukan penambahan wording “days” pada informasi
validity paket di notifikasi SMS sukses pembelian._x000D_</t>
  </si>
  <si>
    <t>2646/MK.05/EN-01/IX/2022</t>
  </si>
  <si>
    <t>3463/MK.05/EN-01/IX/2022</t>
  </si>
  <si>
    <t>Ready For Service (RFS) Permohonan Implementasi HVC Monetization August- Omnichannel (7965/MK.05/EN-01/VIII/2022)</t>
  </si>
  <si>
    <t>1125/MK.05/BE-05/X/2022_x000D_</t>
  </si>
  <si>
    <t>Akan dilakukan penyesuaian nama, deskripsi, dan T&amp;C paket pada
halaman omni web saat live.</t>
  </si>
  <si>
    <t>0135/MK.05/BE-23/IX/2022</t>
  </si>
  <si>
    <t>Pemberitahuan RFI Implementasi Surprise Deals Orbit 26-28 September 2022</t>
  </si>
  <si>
    <t>1114/MK.05/BE-05/X/2022</t>
  </si>
  <si>
    <t>Paket Surprise Deal Orbit tidak ditemukan untuk nomor testing Orbit.
Pada MyOrbit versi Android, penamaan paket Surprise Deal Orbit pada
deskripsi produk dan pembayaran tercantum sebagai paket Lebaran.
Pada MyOrbit device iOS pada saat melakukan pembayaran tercantum wording
Paket Lebaran.</t>
  </si>
  <si>
    <t>2642/IS.01/EN-01/IX/2022</t>
  </si>
  <si>
    <t>0084/MK.05/BE-42/IX/2022</t>
  </si>
  <si>
    <t>Pemberitahuan Ready for Service (RFS) Fitur Aplikasi MyTelkomsel v6.15 - Android</t>
  </si>
  <si>
    <t>Masih diperlukan 
New Build ETA 27 
Oktober 2022. 
Untuk fixing beberapa 
tampilan</t>
  </si>
  <si>
    <t>7830/MK.05/EN-01/VIII/2022 
3381/IS.04/EN-01/IX/2022</t>
  </si>
  <si>
    <t>0085/MK.05/BE-42/IX/2022</t>
  </si>
  <si>
    <t>Pemberitahuan Ready for Service (RFS) Fitur Aplikasi MyTelkomsel v6.15 - iOS</t>
  </si>
  <si>
    <t>Masih diperlukan 
New Build ETA 27 Oktober 2022. 
Untuk fixing beberapa tampilan.</t>
  </si>
  <si>
    <t>3581/MK.05/EN-01/IX/2022</t>
  </si>
  <si>
    <t>RFI Program Undi Undi Hepi Q3 2022 Periode 36</t>
  </si>
  <si>
    <t>1111/MK.05/BE-05/X/2022</t>
  </si>
  <si>
    <t>Kupon di-generate di hari Jumat setiap periode minggunya, sehingga customer
tidak mendapatkan kupon secara real time._x000D_</t>
  </si>
  <si>
    <t>3583/MK.05/EN-01/IX/2022</t>
  </si>
  <si>
    <t>RFI Program Benefit Loyalty Telkomsel Halo</t>
  </si>
  <si>
    <t>1113/MK.05/BE-05/X/2022</t>
  </si>
  <si>
    <t>0293/MK.05/BE-32/IX/2022</t>
  </si>
  <si>
    <t>RFS Konfigurasi Flash Sale SELAMAT di Channel Dunia Games</t>
  </si>
  <si>
    <t>1102/MK.05/BE-05/IX/2022</t>
  </si>
  <si>
    <t>Dilakukan proses manual callback untuk menampilkan halaman status
pembayaran
Dilakukan setting manual untuk melakukan neg test, pembelian diluar
hari Monday &amp; Tuesday.</t>
  </si>
  <si>
    <t>0181/MK.05/ML-02/IX/2022
0178/MK.05/ML-02/IX/2022</t>
  </si>
  <si>
    <t>3657/MK.05/EN-01/IX/2022</t>
  </si>
  <si>
    <t>Product Detail RFS Paket Hyper 5G dengan Prerequisite Punya Monthly Fee (MF)</t>
  </si>
  <si>
    <t>1110/MK.05/BE-05/X/2022_x000D_</t>
  </si>
  <si>
    <t>Akan dilakukan penyesuaian notifikasi sukses sms “terdapat double
wording hari” dan nama paket pada notifikasi SMS paket berakhir.
Disarankan dilakukan penyesuaian notifikasi pop up saat pembelian
gagal karena mencapai maksimal counter, tidak sesuai mapping
Monthly Fee, dan terkena whitelist error._x000D_</t>
  </si>
  <si>
    <t>3361/MK.05/EN-01/IX/2022</t>
  </si>
  <si>
    <t>3661/MK.05/EN-01/IX/2022</t>
  </si>
  <si>
    <t>Request for Inspection (RFI) Implementasi Campaign Voice Perso based on PCU Notification Event (BO_3603/MK.05/EN-01/IX/2022)</t>
  </si>
  <si>
    <t>1137/MK.05/BE-05/X/2022</t>
  </si>
  <si>
    <t>3603/MK.05/EN-01/IX/2022</t>
  </si>
  <si>
    <t>3858/MK.05/EN-01/IX/2022</t>
  </si>
  <si>
    <t>Ready For Service (RFS) Permohonan Implementasi Proposal of Initiative Product for Fortress Under Attack Cities (5105/MK.05/EN-01/VIII/2022)</t>
  </si>
  <si>
    <t>1136/MK.05/BE-05/X/2022_x000D_</t>
  </si>
  <si>
    <t>0294/MK.05/BE-32/IX/2022</t>
  </si>
  <si>
    <t>RFS Konfigurasi Item Garena Shell di Modern Channel</t>
  </si>
  <si>
    <t>1128/MK.05/BE-05/X/2022</t>
  </si>
  <si>
    <t>0140/MK.05/ML-01/IX/2022</t>
  </si>
  <si>
    <t>0258/MK.05/BE-33/IX/2022</t>
  </si>
  <si>
    <t>Pemberitahuan Re-RFS untuk Support Development Maxstream Subscription Bundling Data Layanan Alter Ego, Rizki Febian, JKT48</t>
  </si>
  <si>
    <t>1105/MK.05/BE-05/X/2022</t>
  </si>
  <si>
    <t>Renewal konten baru berjalan di Day-4 untuk konten postpaid Rifki F dan
JKT48 H+4.
Paket pada postpaid belum termasuk PPN 11%.</t>
  </si>
  <si>
    <t>3906/MK.05/EN-01/IX/2022</t>
  </si>
  <si>
    <t>Request For Inspection (RFI)Permohonan New PCU Configuration - W4 September (1069/MK.05/EN-01/IX/2022)</t>
  </si>
  <si>
    <t>1159/MK.05/BE-05/X/2022</t>
  </si>
  <si>
    <t>1069/MK.05/EN-01/IX/2022</t>
  </si>
  <si>
    <t>0141/MK.05/BE-23/IX/2022</t>
  </si>
  <si>
    <t>Pemberitahuan RFI Ultimate Fantasix Telkomsel Orbit</t>
  </si>
  <si>
    <t>1148/MK.05/BE-05/X/2022</t>
  </si>
  <si>
    <t>SMS Notif tidak menampilkan tambahan kuota +25 GB pada BID berikut; Product
Normal Price PUMA – ExcPUMA (BID 00050563, 00050590), Product Promo Price
ExcPUMA, Product Promo Price PUMA._x000D_</t>
  </si>
  <si>
    <t>5788/IS.05/EN-01/VIII/2022</t>
  </si>
  <si>
    <t>0030/MK.05/BE-44/X/2022</t>
  </si>
  <si>
    <t>Permohonan RFI (Ready For Inspection) Complaint Prediction Broadcast SMS – Insufficient Balance with LCG</t>
  </si>
  <si>
    <t>1176/MK.03/BE-05/X/2022</t>
  </si>
  <si>
    <t>Terdapat issue completeness transaksi UMB, sehingga tidak menerima SMS
Insufficient balance pada salah satu msisdn testing
SMS Insufficient Balance diterima oleh pelanggan H+1 setelah gagal membeli
layanan</t>
  </si>
  <si>
    <t>4218/MK.05/EN-01/X/2022</t>
  </si>
  <si>
    <t>Request for Inspection (RFI) Implementasi Penutupan Eligibility Tether Quota Paket Ketengan Youtube (BO_9551/MK.05/EN-01/VIII/2022)</t>
  </si>
  <si>
    <t>1123/MK.05/BE-05/X/2022</t>
  </si>
  <si>
    <t>0145/MK.05/BE-23/X/2022</t>
  </si>
  <si>
    <t>Pemberitahuan RFI Produk New Bundling Value Telkomsel Orbit</t>
  </si>
  <si>
    <t>1133/MK.05/BE-05/X/2022_x000D_</t>
  </si>
  <si>
    <t>6301/IS.01/EN-01/VIII/2022</t>
  </si>
  <si>
    <t>4279/MK.05/EN-01/X/2022</t>
  </si>
  <si>
    <t>Ready For Service (RFS) Permohonan Penambahan Whitelist pada Telkomsel Tourist Bulan September 2022 (1069/MK.05/EN-01/IX/2022)</t>
  </si>
  <si>
    <t>0140/MK.05/BE-31/X/2022</t>
  </si>
  <si>
    <t>RFI Paket Klikfilm Pada Aplikasi Maxstream</t>
  </si>
  <si>
    <t>1145/MK.05/BE-05/X/2022</t>
  </si>
  <si>
    <t>0042/MK.05/ML-45/IX/2022</t>
  </si>
  <si>
    <t>0259/MK.05/BE-33/X/2022</t>
  </si>
  <si>
    <t>1127/MK.05/BE-05/X/2022</t>
  </si>
  <si>
    <t>Untuk keperluan FUT, dilakukan proses whitelist dan hit allowance bonus
di backend pada MSISDN A#.
Disarankan untuk dilakukan penyesuaian notifikasi untuk negative test
“Maaf Permintaan Anda tidak dapat diproses”
Akan dilakukan penyesuaian tampilan pricing konfirmasi wording pada
UMB transfer kuota di atas 1GB pada saat live (menjadi Rp 2000)._x000D_</t>
  </si>
  <si>
    <t>0260/MK.05/BE-33/X/2022</t>
  </si>
  <si>
    <t>Pemberitahuan RFS untuk Support Implementasi Transfer Kuota DPI Video</t>
  </si>
  <si>
    <t>Error GetBalance pada saat pulsa 
tidak cukup dan aktivasi transfer</t>
  </si>
  <si>
    <t>0296/MK.05/BE-32/X/2022</t>
  </si>
  <si>
    <t>RFI Konfigurasi Layanan Telesat (MAX dan GAZY)</t>
  </si>
  <si>
    <t>1146/MK.05/BE-05/X/2022_x000D_</t>
  </si>
  <si>
    <t>0132/MK.05/ML-02/VII/2022</t>
  </si>
  <si>
    <t>0086/MK.05/BE-42/X/2022</t>
  </si>
  <si>
    <t>Request for Inspection (RFI) HA Rehearsal Aplikasi MyTelkomsel</t>
  </si>
  <si>
    <t>1131/MK.05/BE-05/X/2022</t>
  </si>
  <si>
    <t>4356/IS.01/EN-01/X/2022</t>
  </si>
  <si>
    <t>4591/MK.05/EN-01/X/2022</t>
  </si>
  <si>
    <t>Ready For Service (RFS) Permohonan Implementasi Proposal of Initiative Product for Fortress Under Attack Cities - Phase 2 (5105/MK.05/EN-01/VIII/2022)</t>
  </si>
  <si>
    <t>1135/MK.05/BE-05/X/2022</t>
  </si>
  <si>
    <t>4546/MK.05/EN-01/X/2022</t>
  </si>
  <si>
    <t>RFI Program Undi Undi Hepi Q4 2022 Periode 37</t>
  </si>
  <si>
    <t>1140/MK.05/BE-05/X/2022</t>
  </si>
  <si>
    <t>Kupon di-generate di hari Kamis/Jumat setiap periode minggunya, sehingga
customer tidak mendapatkan kupon secara real time._x000D_</t>
  </si>
  <si>
    <t>0030/MK.03/PU-53/IX/2022</t>
  </si>
  <si>
    <t>4549/MK.05/EN-01/X/2022</t>
  </si>
  <si>
    <t>RFI Implementasi Keyword Kupon Hadiah Bulan Oktober Program Undi Undi Hepi 2022 pada Paket Combo Sakti</t>
  </si>
  <si>
    <t>1151/MK.05/BE-05/X/2022</t>
  </si>
  <si>
    <t>Kupon tidak secara realtime didapat, ada delay sekitar 1-2 jam_x000D_</t>
  </si>
  <si>
    <t>0297/MK.05/BE-32/X/2022</t>
  </si>
  <si>
    <t>RFS Konfigurasi Program Flash Sale User Acquisition Dunia Games</t>
  </si>
  <si>
    <t>1150/MK.05/BE-05/X/2022</t>
  </si>
  <si>
    <t>Dilakukan proses manual callback untuk menampilkan halaman
pembayaran berhasil dan gagal.</t>
  </si>
  <si>
    <t>0155/MK.05/ML-02/VIII/2022
0180/MK.05/ML-02/IX/2022</t>
  </si>
  <si>
    <t>0298/MK.05/BE-32/X/2022</t>
  </si>
  <si>
    <t>RFS Lanjutan Penambahan Game Boxing Star Pada Fitur Booster (Smart DPI) di Dunia Games</t>
  </si>
  <si>
    <t>Doc review</t>
  </si>
  <si>
    <t>0261/MK.05/BE-33/X/2022</t>
  </si>
  <si>
    <t>Pemberitahuan RFI untuk Support Penutupan All Layanan dari PT. Melon Indonesia</t>
  </si>
  <si>
    <t>1147/MK.05/BE-05/X/2022</t>
  </si>
  <si>
    <t>0171/MK.05/ML-63/IX/2022</t>
  </si>
  <si>
    <t>4681/MK.05/EN-01/X/2022</t>
  </si>
  <si>
    <t>Ready for Service (RFS) Implementasi Proposal of TnL PV Monthly in Java (BO_3212/MK.05/EN-01/IX/2022)</t>
  </si>
  <si>
    <t>1154/MK.05/BE-05/X/2022_x000D_</t>
  </si>
  <si>
    <t>Proses testing dilakukan dengan FUT Simulator dan akan dilakukan
proses inspection test pada saat live.</t>
  </si>
  <si>
    <t>3212/MK.05/EN-01/IX/2022</t>
  </si>
  <si>
    <t>4732/MK.05/EN-01/X/2022</t>
  </si>
  <si>
    <t>RFI Program Welcome Poin Telkomsel Halo Plus</t>
  </si>
  <si>
    <t>1184/MK.05/BE-05/X/2022</t>
  </si>
  <si>
    <t>6223/MK.05/EN-01/VIII/2022</t>
  </si>
  <si>
    <t>4753/MK.05/EN-01/X/2022</t>
  </si>
  <si>
    <t>Ready For Service (RFS) Permohonan Implementasi New Lineup Acquisition (Java&amp;ExJava) with Amazon (7524/MK.05/EN-01/VI/2022)(1)</t>
  </si>
  <si>
    <t>1149/MK.05/BE-05/X/2022_x000D_</t>
  </si>
  <si>
    <t>Proses testing dilakukan dengan FUT Simulator dan akan dilakukan
proses inspection test pada saat live</t>
  </si>
  <si>
    <t>4754/MK.05/EN-01/X/2022</t>
  </si>
  <si>
    <t>Ready For Service (RFS) Permohonan Implementasi Kartu Telkomsel Tourist - ARP &amp; AP Digipos (1069/MK.05/EN-01/IX/2022)</t>
  </si>
  <si>
    <t>1144/MK.05/BE-05/X/2022</t>
  </si>
  <si>
    <t>Proses testing dilakukan dengan FUT Simulator dan akan dilakukan
proses inspection test pada saat live
Disarankan untuk dilakukan penambahan kata “Days” (30 Days) pada
sukses notifikasi.</t>
  </si>
  <si>
    <t>4857/MK.05/EN-01/X/2022</t>
  </si>
  <si>
    <t>Request for Inspection (RFI) Implementasi Pergantian Subscription Disney Hotstar+ ke Amazon Prime Video di BID TnL Core (BO_4488/MK.05/EN-01/X/2022)</t>
  </si>
  <si>
    <t>1175/MK.05/BE-05/X/2022</t>
  </si>
  <si>
    <t>Masih ditemukan notif aktivasi Disney Hotstar+ untuk BID 47442 dan 47443
pada tanggal 8 Oktober – 10 Oktober 2022, temuan ini telah difixing dan
sudah tidak ditemukan lagi notif aktivasi Disney Hotstar+
Paket Core TnL and Mirror hanya tersedia di channel UMB
Sampai tanggal 17 Oktober 2022, belum ditemukan transaksi dengan BID</t>
  </si>
  <si>
    <t>4488/MK.05/EN-01/X/2022</t>
  </si>
  <si>
    <t>0262/MK.05/BE-33/X/2022</t>
  </si>
  <si>
    <t>Pemberitahuan RFI untuk Support Implementasi Transfer Kuota DPI Games</t>
  </si>
  <si>
    <t>1168/MK.05/BE-05/X/2022</t>
  </si>
  <si>
    <t>0263/MK.05/BE-33/X/2022</t>
  </si>
  <si>
    <t>Pemberitahuan RFS untuk Support Paket Layanan NSP Sebagai Bonus Penawaran Terhadap Layanan Combo Sakti</t>
  </si>
  <si>
    <t>1153/MK.05/BE-05/X/2022</t>
  </si>
  <si>
    <t>Disarankan untuk dilakukan proses penyesuaian notifikasi sms sukses
aktivasi NSP (Ditambahkan keterangan jumlah NSP yang di bisa
ambil/2NSP</t>
  </si>
  <si>
    <t>0039/MK.05/ML-64/IX/2022</t>
  </si>
  <si>
    <t>0264/MK.05/BE-33/X/2022</t>
  </si>
  <si>
    <t>Pemberitahuan Re-RFS Halodoc Subscription Postpaid – UMB</t>
  </si>
  <si>
    <t>Gagal melakukan renewal</t>
  </si>
  <si>
    <t>4905/MK.05/EN-01/X/2022</t>
  </si>
  <si>
    <t>Pemberitahuan RFI Perubahan Consume Priority pada Profile UPCC Roaming Halo Unlimited dan Halo+</t>
  </si>
  <si>
    <t>1158/MK.05/BE-05/X/2022</t>
  </si>
  <si>
    <t>4210/MK.05/EN-01/X/2022</t>
  </si>
  <si>
    <t>4982/MK.05/EN-01/X/2022</t>
  </si>
  <si>
    <t>Pemberitahuan RFI Migrasi Paket Halo Unlimited Non Granular ke Halo Unlimited Granular October 2022</t>
  </si>
  <si>
    <t>1177/MK.05/BE-05/X/2022</t>
  </si>
  <si>
    <t>4812/MK.05/EN-01/X/2022</t>
  </si>
  <si>
    <t>0300/MK.05/BE-32/X/2022</t>
  </si>
  <si>
    <t>RFS Konfigurasi Charging Depost Prabayar Item DTU Digipos</t>
  </si>
  <si>
    <t>BA Not ready to Test</t>
  </si>
  <si>
    <t>Not ready to test on Digipos</t>
  </si>
  <si>
    <t>0153/MK.05/ML-01/X/2022</t>
  </si>
  <si>
    <t>0149/MK.05/BE-23/X/2022</t>
  </si>
  <si>
    <t>Pemberitahuan RFI BundlingMAX Acquisition Galaxy Plan</t>
  </si>
  <si>
    <t>1172/MK.05/BE-05/X/2022</t>
  </si>
  <si>
    <t>Disney+ sudah tidak bekerja sama dengan telkomsel efektif per 01
Oktober, dan pergantian subs dilakukan secara bertahap mulai 13
Oktober 2022. Sehingga pelanggan tidak mendapatkan subsc disney
maupun amazon prime karena aktivasi di lakukan diantara masa berakhir
disney dan tgl pergantian.
Untuk BID 35980, 35984, 35988, 35999, 36003, dan 36007, masih
terdapat wording notifikasi mendapat subs Disney namun subs tidak
didapatkan.
Untuk BID 35984, nominal kuota socmed pada notifikasi tidak sesuai
dengan kuota yang diterima pelanggan.</t>
  </si>
  <si>
    <t>2506/MK.05/EN-01/IX/2022</t>
  </si>
  <si>
    <t>5256/MK.05/EN-01/X/2022</t>
  </si>
  <si>
    <t>Ready For Service (RFS) Implementasi Program Sakti Prioritas ExJava New (3375/MK.05/EN-01/IX/2022)</t>
  </si>
  <si>
    <t>1182/MK.05/BE-05/X/2022</t>
  </si>
  <si>
    <t>Scope pengetesan adalah memastikan pelanggan medapatkan voucher
setelah pembelian pre-requisite paket dan akan dilakukan inspection
lebih lanjut khususnya proses end to end dari pembelian paket dan
penggunaan voucher yang didapat saat live.
Akan dilakukan penyesuaian deskripsi, dan T&amp;C paket termasuk
pengurangan POIN pada halaman details paket saat live.
Menggunakan dummy voucher dan akan dilakukan penyesuaian saat
live.
Diperlukan penyesuaian nama voucher, dan wording sukses redeem
voucher pada notifikasi SMS maupun inbox My Telkomsel.</t>
  </si>
  <si>
    <t>3375/MK.05/EN-01/IX/2022</t>
  </si>
  <si>
    <t>0087/MK.05/BE-42/X/2022</t>
  </si>
  <si>
    <t>Pemberitahuan Ready for Service (RFS) Item Sprint 56-57 Telkomsel Orbit (iOS)</t>
  </si>
  <si>
    <t>1232/MK.05/BE-05/XI/2022</t>
  </si>
  <si>
    <t>Pairing Multiple Modem:
Dilakukan simulasi reset modem secara manual untuk melakukan
pemindahan modem antar akun.
Diperlukan penyesuaian wording info modem utama pada list
modem yang muncul dan inspection lebih lanjut khususnya untuk
reward yang didapat pada main modem.
Full feature Huawei B311: Akan dilakukan inspection lebih lanjut
khususnya untuk set up wifi tamu dan website filtering saat live.
Update Profile: Diperlukan penyesuaian wording notifikasi error pada
saat field email kosong.</t>
  </si>
  <si>
    <t>0088/MK.05/BE-42/X/2022</t>
  </si>
  <si>
    <t>Pemberitahuan Ready for Service (RFS) Item Sprint 56-57 Telkomsel Orbit (Android)</t>
  </si>
  <si>
    <t>1230/MK.05/BE-05/XI/2022</t>
  </si>
  <si>
    <t>Pairing Multiple Modem: Dilakukan simulasi reset modem secara
manual untuk melakukan pemindahan modem antar akun dan
diperlukan penyesuaian wording info modem utama pada list modem
yang muncul.
Full feature Huawei B311: Akan dilakukan inspection lebih lanjut
khususnya untuk set up wifi tamu dan website filtering saat live.
Update Profile: Diperlukan penyesuaian wording notifikasi error pada
saat field email kosong</t>
  </si>
  <si>
    <t>0089/MK.05/BE-42/X/2022</t>
  </si>
  <si>
    <t>Pemberitahuan Ready for Service (RFS) Item Sprint 56-57 Telkomsel Orbit (Web)</t>
  </si>
  <si>
    <t>1216/MK.05/BE-05/X/2022</t>
  </si>
  <si>
    <t>Pengetesan di lakukan pada web Google chrome &amp; Chrome mobile.</t>
  </si>
  <si>
    <t>5544/MK.05/EN-01/X/2022</t>
  </si>
  <si>
    <t>Request for Inspection (RFI) Implementasi Konfigurasi subscription Disney Hotstar+ dan End Date di BID Core Tertentu (BO_ 5377/MK.05/EN-01/X/2022)</t>
  </si>
  <si>
    <t>1195/MK.05/BE-05/X/2022</t>
  </si>
  <si>
    <t>Testing dilakukan dengan FUT Simulator dikarenakan paket belum dipasang di
channel penjualan.</t>
  </si>
  <si>
    <t>5377/MK.05/EN-01/X/2022</t>
  </si>
  <si>
    <t>0302/MK.05/BE-32/X/2022</t>
  </si>
  <si>
    <t>RFS Konfigurasi Item Garena Shell di Omni Channel</t>
  </si>
  <si>
    <t>Payment e-wallet issue</t>
  </si>
  <si>
    <t>OMNI</t>
  </si>
  <si>
    <t>5539/IS.01/EN-01/X/2022</t>
  </si>
  <si>
    <t>Permohonan RFI Untuk Support Aktifitas Renewal SSL Certificate ELISA</t>
  </si>
  <si>
    <t>1161/MK.05/BE-05/X/2022</t>
  </si>
  <si>
    <t>Mgr. System Integration_x000D_</t>
  </si>
  <si>
    <t>5434/IS.07/EN-01/X/2022</t>
  </si>
  <si>
    <t>Elisa</t>
  </si>
  <si>
    <t>5546/MK.05/EN-01/X/2022</t>
  </si>
  <si>
    <t>Pemberitahuan Request for Inspection (RFI) vSPGW Ambon dan Jayapura (BO_5401/TC.03/EN-01/X/2022)</t>
  </si>
  <si>
    <t>1246/MK.05/BE-05/XI/2022</t>
  </si>
  <si>
    <t>5401/TC.03/EN-01/X/2022</t>
  </si>
  <si>
    <t>5583/MK.05/EN-01/X/2022</t>
  </si>
  <si>
    <t>Pemberitahuan Request for Inspection (RFI) vSPGW Ambon dan Jayapura</t>
  </si>
  <si>
    <t>1245/MK.05/BE-05/XI/2022</t>
  </si>
  <si>
    <t>5587/MK.05/EN-01/X/2022</t>
  </si>
  <si>
    <t>RFI Program Undi Undi Hepi Q4 2022 Periode 38</t>
  </si>
  <si>
    <t>1156/MK.05/BE-05/X/2022</t>
  </si>
  <si>
    <t>Kupon di-generate di hari Jumat setiap periode minggunya, sehingga customer
yang melakukan redeem tidak mendapatkan kupon secara real time._x000D_</t>
  </si>
  <si>
    <t>5588/MK.05/EN-01/X/2022</t>
  </si>
  <si>
    <t>Pemberitahuan RFS Paket MF Halo+ Device with Contract Period (Support Digital Form Program)</t>
  </si>
  <si>
    <t>Paket - paket yang punya contract 
period masih belum ready
Perlu penyesuaian API di sisi DSC dan 
ESB terlebih dahulu untuk paket 
contract.</t>
  </si>
  <si>
    <t>5577/MK.05/EN-01/X/2022</t>
  </si>
  <si>
    <t>0143/MK.05/BE-31/X/2022</t>
  </si>
  <si>
    <t>Ready for Service (RFS) Produk Video Vidio WEBOPTIN Channel WORLDCUP</t>
  </si>
  <si>
    <t>1155/MK.05/BE-05/X/2022</t>
  </si>
  <si>
    <t>Disarankan dilakukan penyesuaian notifikasi sms untuk negative
test dengan pulsa tidak cukup.
Scope FUT terbatas pada subs dan konten akan disesuaikan saat live.
Tagihan pada nomor postpaid yang bertambah belum termasuk PPN
11%.
Diperlukan penyesuaian deksripsi paket dan nama paket pada web
halaman perincian pembayaran pada saat live._x000D_</t>
  </si>
  <si>
    <t>0063/MK.05/ML-04/IX/2022</t>
  </si>
  <si>
    <t>0091/MK.05/BE-42/X/2022</t>
  </si>
  <si>
    <t>Pemberitahuan Ready for Service (RFS) WEC - LinkAja Change from Web Checkout to Applink</t>
  </si>
  <si>
    <t>20-okt-22</t>
  </si>
  <si>
    <t>After Purchase stuck 
dihalaman prosess LinkAja ( 
Paket dan pulsa)</t>
  </si>
  <si>
    <t>1441/MK.05/EN-01/IX/2022</t>
  </si>
  <si>
    <t>0090/MK.05/BE-42/X/2022</t>
  </si>
  <si>
    <t>Pemberitahuan Ready for Service (RFS) WEC - Enhancement TNPS Survey</t>
  </si>
  <si>
    <t>BA Not Ready fo Testing</t>
  </si>
  <si>
    <t>Not ready for test</t>
  </si>
  <si>
    <t>5614/MK.05/EN-01/X/2022</t>
  </si>
  <si>
    <t>Ready For Service (RFS) Permohonan TnL Pembukaan Mekanisme Counter Paket Hot Promo ExJava (4306/MK.05/EN-01/X/2022)</t>
  </si>
  <si>
    <t>1178/MK.05/BE-05/X/2022</t>
  </si>
  <si>
    <t>Akan dilakukan penyesuaian deskripsi, T&amp;C paket pada halaman detail
paket dan nama paket pada notifikasi inbox My Telkomsel saat live.
Beberapa paket dilakukan pengetesan menggunakan FUT simulator.
Disarankan dilakukan penambahan detail informasi paket yang didapat
pada notifikasi SMS sukses pembelian untuk beberapa BID.</t>
  </si>
  <si>
    <t>4306/MK.05/EN-01/X/2022</t>
  </si>
  <si>
    <t>5672/MK.05/EN-01/X/2022</t>
  </si>
  <si>
    <t>Ready for Service (RFS) Implementasi Test &amp; Learn CVM Micro segmentation untuk Multisim(013/MK.05/DG-01/X/2022)</t>
  </si>
  <si>
    <t>1174/MK.05/BE-05/X/2022</t>
  </si>
  <si>
    <t>Akan dilakukan penyesuaian detail paket, deskripsi paket, dan T&amp;C saat
live.
Beberapa paket dilakukan pengetesan dengan FUT Simulator.
Disarankan dilakukan penambahan detail informasi paket yang didapat
pada notifikasi SMS sukses pembelian untuk beberapa BID.</t>
  </si>
  <si>
    <t>013/MK.05/DG-01/X/2022</t>
  </si>
  <si>
    <t>5673/MK.05/EN-01/X/2022</t>
  </si>
  <si>
    <t>Ready for Service (RFS) Implementasi Test &amp; Learn CVM Micro segmentation untuk Internet Sakti (013/MK.05/DG-01/X/2022)</t>
  </si>
  <si>
    <t>1205/MK.05/BE-05/X/2022</t>
  </si>
  <si>
    <t>Akan dilakukan penyesuaian deskripsi, dan T&amp;C paket saat live.
Disarankan dilakukan penambahan details informasi paket yang didapat pada
notifikasi SMS sukses pembelian.
Beberapa paket dilakukan pengetesan menggunakan FUT Simulator.</t>
  </si>
  <si>
    <t>5674/MK.05/EN-01/X/2022</t>
  </si>
  <si>
    <t>Ready for Service (RFS) Implementasi Test &amp; Learn CVM Micro segmentation untuk Combo Sakti(013/MK.05/DG-01/X/2022)</t>
  </si>
  <si>
    <t>1152/MK.05/BE-05/X/2022_x000D_</t>
  </si>
  <si>
    <t>Akan dilakukan penyesuaian deskripsi, dan T&amp;C paket pada saat live.
Beberapa paket dilakukan pengetesan dengan FUT Simulator.
Terdapat delay kupon voucher kurang lebih 1 jam untuk beberapa
paket.</t>
  </si>
  <si>
    <t>5773/MK.05/EN-01/X/2022</t>
  </si>
  <si>
    <t>RFI Program Mendadak Hepi Oktober 2022</t>
  </si>
  <si>
    <t>1160/MK.05/BE-05/X/2022</t>
  </si>
  <si>
    <t>0032/MK.05/PU-53/IX/2022</t>
  </si>
  <si>
    <t>5791/MK.05/EN-01/X/2022</t>
  </si>
  <si>
    <t>Ready For Service (RFS) Permohonan Cloning BID BTL ke ATL (5415/MK.01/EN-01/X/2022)</t>
  </si>
  <si>
    <t>1206/MK.05/BE-05/X/2022</t>
  </si>
  <si>
    <t>Akan dilakukan penyesuaian nama, deskripsi, dan T&amp;C paket pada halaman
details paket saat live.
Diperlukan penyesuaian details informasi paket yang didapat pada notifikasi SMS
sukses pembelian.
Diperlukan proses masking kuota unlimited khusus BID combo sakti unlimited
sebelum live atau disarankan dilakukan penambahan mekanisme FUP.
Beberapa paket dilakukan pengetesan menggunakan FUT simulator</t>
  </si>
  <si>
    <t>5415/MK.01/EN-01/X/2022</t>
  </si>
  <si>
    <t>5790/MK.05/EN-01/X/2022</t>
  </si>
  <si>
    <t>RFI Test untuk Tmenu Simplification Perubahan Logic 363_Flash_segmented_baru_hot Paket Promo IBC</t>
  </si>
  <si>
    <t>1162/MK.05/BE-05/X/2022</t>
  </si>
  <si>
    <t>0001/IS.01/IO-41/X/2022</t>
  </si>
  <si>
    <t>Tmenu</t>
  </si>
  <si>
    <t>5833/MK.05/EN-01/X/2022</t>
  </si>
  <si>
    <t>Request for Inspection (RFI) Implementasi New Lineup Acquisition (Java&amp;ExJava) with Amazon (7524/MK.05/EN-01/VI/2022)</t>
  </si>
  <si>
    <t>1203/MK.05/BE-05/X/2022</t>
  </si>
  <si>
    <t>Penamaan kuota multimedia belum termasking dengan commercial name</t>
  </si>
  <si>
    <t>0152/MK.05/BE-23/X/2022</t>
  </si>
  <si>
    <t>Pemberitahuan Ready for Service (RFS) WAMENA (Warehouse Management System Aggregator)</t>
  </si>
  <si>
    <t>1163/MK.05/BE-05/X/2022</t>
  </si>
  <si>
    <t>Dilakukan proses upload data device, callback outbound maupun
scheduling secara manual.
Scope pengetesan adalah memastikan order dari channel web myorbit
masuk ke table order dan diperlukan inspection lebih lanjut khususnya
end to end proses order maupun delivery device.</t>
  </si>
  <si>
    <t>0092/MK.05/BE-42/X/2022</t>
  </si>
  <si>
    <t>Request for Inspection (RFI) ALP - Loan Product</t>
  </si>
  <si>
    <t>1186/MK.05/BE-05/X/2022</t>
  </si>
  <si>
    <t>2060/MK.05/EN-01/IX/2022</t>
  </si>
  <si>
    <t>5895/MK.05/EN-01/X/2022</t>
  </si>
  <si>
    <t>Pemberitahuan RFI Perubahan Struktur dan Detail Notifikasi pada Kuota Roaming Halo+ dan Halo Unlimited</t>
  </si>
  <si>
    <t>1167/MK.05/BE-05/X/2022</t>
  </si>
  <si>
    <t>4945/MK.05/EN-01/X/2022</t>
  </si>
  <si>
    <t>5905/MK.05/EN-01/X/2022</t>
  </si>
  <si>
    <t>Pemberitahuan RFI Trial Perubahan QoS Paket Singapura pada Operator Singtel ke Class 1</t>
  </si>
  <si>
    <t>1157/MK.05/BE-05/X/2022</t>
  </si>
  <si>
    <t>4874/MK.05/EN-01/X/2022</t>
  </si>
  <si>
    <t>QoS</t>
  </si>
  <si>
    <t>0306/MK.05/BE-32/X/2022</t>
  </si>
  <si>
    <t>RFI Layanan DPI Games di vSPGW Ambon dan Jayapura</t>
  </si>
  <si>
    <t>1247/MK.05/BE-05/XI/2022</t>
  </si>
  <si>
    <t>Terdapat kebocoran pada kuota utama &gt;20% pada saat consume games via
Game Speed Up apps dikarenakan SPGW Nokia belum dapat handle traffic
layanan Smart DPI. Adapun capability tersebut akan di-test pada activity
terpisah bersama dengan tim network terkait.</t>
  </si>
  <si>
    <t>6119/MK.05/EN-01/X/2022</t>
  </si>
  <si>
    <t>Pemberitahuan RFS Implementasi Pembelian Paket RoaMAX Internet Qatar 7 dan 30 Hari</t>
  </si>
  <si>
    <t>1180/MK.05/BE-05/X/2022</t>
  </si>
  <si>
    <t>Beberapa paket dilakukan pengecekan menggunakan FUT Simulator.
Disarankan dilakukan penyesuaian deskripsi dan T&amp;C paket pada saat
live.</t>
  </si>
  <si>
    <t>0066/MK.05/MO-03/IX/2022</t>
  </si>
  <si>
    <t>6172/MK.05/EN-01/X/2022</t>
  </si>
  <si>
    <t>Pemberitahuan RFS Implementasi Pembelian Paket Internet RoaMAX Qatar 7 dan 30 Hari (Indirect Channel)</t>
  </si>
  <si>
    <t>1192/MK.05/BE-05/X/2022</t>
  </si>
  <si>
    <t>Beberapa paket dilakukan pengetesan dengan FUT Simulator.
Akan dilakukan penyesuaian terkait keterangan harga pada
Notifikasi SMS sukses saat live.</t>
  </si>
  <si>
    <t>6068/MK.05/EN-01/X/2022</t>
  </si>
  <si>
    <t>Request for Inspection (RFI) Implementasi TnL for Monthly Physical Voucher Variant Enrichment (BO_5808/MK.05/EN-01/X/2022)</t>
  </si>
  <si>
    <t>1171/MK.05/BE-05/X/2022</t>
  </si>
  <si>
    <t>5808/MK.05/EN-01/X/2022</t>
  </si>
  <si>
    <t>6117/MK.05/EN-01/X/2022</t>
  </si>
  <si>
    <t>Pemberitahuan RFS Paket OLD Main Package (Non HUL or Non Halo+)</t>
  </si>
  <si>
    <t>1262/MK.05/BE-05/XI/2022</t>
  </si>
  <si>
    <t>Dilakukan setting manual backend untuk aktivasi main paket non_x0002_Granular via DSC.
Untuk migrasi paket MF non-Granular ke Granular hanya bisa migrasi
1 on 1.
Diperlukan penyesuaian nama paket pada notifikasi deaktivasi untuk
offer ID 3651134 dan keterangan nama paket pada notifikasi
deaktivasi subs langit musik.
Beberapa paket dilakukan pengetesan dengan FUT Simulator.</t>
  </si>
  <si>
    <t>4813/MK.05/EN-01/X/2022</t>
  </si>
  <si>
    <t>0206/MK.05/BE-24/X/2022</t>
  </si>
  <si>
    <t>RFI Test untuk Implementasi Permohonan Perubahan ANPS Notification</t>
  </si>
  <si>
    <t>1166/MK.05/BE-05/X/2022</t>
  </si>
  <si>
    <t>5816/MK.05/EN-01/X/2022</t>
  </si>
  <si>
    <t>0307/MK.05/BE-32/X/2022</t>
  </si>
  <si>
    <t>RFS Penambahan Game Super Sus Pada Fitur Booster (Smart DPI) di Dunia Games</t>
  </si>
  <si>
    <t>Menu aplikasi Games Super sus di 
DG tidak bisa diklik setelah user 
sudah punya aplikasi Games Super 
sus</t>
  </si>
  <si>
    <t>0187/MK.05/ML-02/IX/2022</t>
  </si>
  <si>
    <t>6169/MK.05/EN-01/X/2022</t>
  </si>
  <si>
    <t>Pemberitahuan RFS Pembukaan Skema E-Voucher dan Physical Voucher pada Layanan Roaming Telkomsel</t>
  </si>
  <si>
    <t>1196/MK.05/BE-05/X/2022</t>
  </si>
  <si>
    <t>Diperlukan penyesuaian informasi detail paket pada notifikasi SMS
sukses redeem voucher.
Dilakukan whitelist number untuk melakukan pengecekan status
voucher.
Menggunakan voucher fisik data pada saat testing dan akan dilakukan
testing terpisah menggunakan voucher fisik roaming pada saat live.</t>
  </si>
  <si>
    <t>9704/MK.05/EN-01/IX/2022
3537/MK.05/EN-01/IX/2022</t>
  </si>
  <si>
    <t>0308/MK.05/BE-32/X/2022</t>
  </si>
  <si>
    <t>RFS Konfigurasi Program New User Upsell Dunia Games</t>
  </si>
  <si>
    <t>1209/MK.05/BE-05/X/2022</t>
  </si>
  <si>
    <t>Dilakukan proses simulate untuk melakukan negative test case stock
code diskon habis.
Untuk MSISDN Postpaid, tagihan bertambah belum termasuk PPN 11%.
Dilakukan callback untuk menampilkan status pembayaran sukses
maupun gagal dihalaman DG.</t>
  </si>
  <si>
    <t>0309/MK.05/BE-32/X/2022</t>
  </si>
  <si>
    <t>RFS New Dunia Games Non-Telkomsel OTP Login Flow</t>
  </si>
  <si>
    <t>1181/MK.05/BE-05/X/2022</t>
  </si>
  <si>
    <t>Disarankan dilakukan penambahan informasi bahwa OTP dikirim melalui
whatsapp pada halaman pop up kode verifikasi dan penyesuaian
notifikasi warning ketika input expired otp.</t>
  </si>
  <si>
    <t>0161/MK.05/ML-02/VIII/2022</t>
  </si>
  <si>
    <t>0269/MK.05/BE-33/X/2022</t>
  </si>
  <si>
    <t>Pemberitahuan RFI untuk Support Channel Post Call USSD(PCU) untuk Update konfigurasi Layanan Periode W2 Oktober 2022</t>
  </si>
  <si>
    <t>1213/MK.05/BE-05/X/2022</t>
  </si>
  <si>
    <t>Untuk Rule 21 tidak mendapatkan SMS notifikasi sukses dan tidak
mendapatkan konten setelah melakukan pembelian melalui PCU. Pulsa tidak
terpotong. On progress follow up by development team.</t>
  </si>
  <si>
    <t>0179/MK.05/ML-63/X/2022</t>
  </si>
  <si>
    <t>0094/MK.05/BE-42/X/2022</t>
  </si>
  <si>
    <t>Request for Inspection (RFI) Layanan Pembelian SIM Card Prabaya &amp; Layanan CallMe</t>
  </si>
  <si>
    <t>1183/MK.05/BE-05/X/2022</t>
  </si>
  <si>
    <t>Untuk layanan starterpack purchase yang dimaksud merupakan layanan
SIM delivery dari MEA (di luar scope B2C) sehingga tidak dilakukan testing.
Untuk layanan call me di UMB 808 yang dimaksud adalah layanan Check
Number</t>
  </si>
  <si>
    <t>6036/IS.07/EN-01/X/2022</t>
  </si>
  <si>
    <t>0311/MK.05/BE-32/X/2022</t>
  </si>
  <si>
    <t>RFI Dunia Games Cloud Migration (Android)</t>
  </si>
  <si>
    <t>1202/MK.05/BE-05/X/2022</t>
  </si>
  <si>
    <t>0310/MK.05/BE-32/X/2022</t>
  </si>
  <si>
    <t>RFI Dunia Games Cloud Migration (Web)</t>
  </si>
  <si>
    <t>1197/MK.05/BE-05/X/2022</t>
  </si>
  <si>
    <t>6466/MK.05/EN-01/X/2022</t>
  </si>
  <si>
    <t>Request for Inspection (RFI) Implementasi End Date BID Core Tertentu (BO_ 5377/MK.05/EN-01/X/2022)</t>
  </si>
  <si>
    <t>1170/MK.05/BE-05/X/2022</t>
  </si>
  <si>
    <t>0145/MK.05/BE-31/X/2022</t>
  </si>
  <si>
    <t>Ready for Service (RFS) Produk Vidio World Cup EARLY BIRD</t>
  </si>
  <si>
    <t>1165/MK.05/BE-05/X/2022</t>
  </si>
  <si>
    <t>Untuk msisdn postpaid, tagihan bertambah belum termasuk PPN 11%</t>
  </si>
  <si>
    <t>0071/MK.05/ML-04/X/2022</t>
  </si>
  <si>
    <t>0146/MK.05/BE-31/X/2022</t>
  </si>
  <si>
    <t>Ready for Service (RFS) Produk Vidio World Cup</t>
  </si>
  <si>
    <t>1169/MK.05/BE-05/X/2022</t>
  </si>
  <si>
    <t>Untuk MSISDN postpaid, tagihan bertambah belum termasuk PPN
11%.
Beberapa paket dilakukan pengetesan dengan FUT Simulator.</t>
  </si>
  <si>
    <t>0095/MK.05/BE-42/X/2022</t>
  </si>
  <si>
    <t>Pemberitahuan Ready for Service (RFS) GoPay Binding on MyTelkomsel</t>
  </si>
  <si>
    <t>Terjadi gagal untuk binding Payment 
Gopay di aplikasi Mytelkomsel 6.15</t>
  </si>
  <si>
    <t>0158/MK.05/BE-23/X/2022</t>
  </si>
  <si>
    <t>Pemberitahuan RFI Implementasi Best Deal 4G 18-19 Oktober 2022</t>
  </si>
  <si>
    <t>1185/MK.05/BE-05/X/2022</t>
  </si>
  <si>
    <t>6336/MK.05/EN-01/X/2022</t>
  </si>
  <si>
    <t>0060/MK.05/BE-43/X/2022</t>
  </si>
  <si>
    <t>Pemberitahuan RFS Dunia Games Reward 4G BTL - Ulangan</t>
  </si>
  <si>
    <t>1179/MK.05/BE-05/X/2022</t>
  </si>
  <si>
    <t>Scope pengetesan terbatas pada bonus monetary balance via PES,
dilakukan proses manual backdoor dan consume monetary balance
sesuai value nya.
Diperlukan penyesuaian keterangan paket monbal pada SMS notifikasi
sukses.
Nama bonus monetary yang tertera adalah “Google Play Cashback”
pada tampilan bonus check kuota MyTelkomsel.
Akan dilakukan penyesuaian notifikasi sukses pada BID 52712 sebelum
live.</t>
  </si>
  <si>
    <t>6518/MK.05/EN-01/X/2022</t>
  </si>
  <si>
    <t>Pemberitahuan RFS Paket Gimmick 5GB 30 Hari (Referral Program)</t>
  </si>
  <si>
    <t>1173/MK.05/BE-05/X/2022</t>
  </si>
  <si>
    <t>Untuk keperluan FUT dilakukan proses testing dengan channel UMB,
nantinya paket gimmick hanya bisa di jual via channel DSC.</t>
  </si>
  <si>
    <t>6300/MK.05/EN-01/X/2022</t>
  </si>
  <si>
    <t>6536/MK.05/EN-01/X/2022</t>
  </si>
  <si>
    <t>RFI Program Undi Undi Hepi Q4 2022 Periode 39</t>
  </si>
  <si>
    <t>1187/MK.05/BE-05/X/2022</t>
  </si>
  <si>
    <t>Kupon di-generate di hari Kamis sore/Jumat pagi setiap periode minggunya,
sehingga customer yang melakukan redeem tidak mendapatkan kupon secara
real time.</t>
  </si>
  <si>
    <t>6580/MK.05/EN-01/X/2022</t>
  </si>
  <si>
    <t>Request For Inspection (RFI) Permohonan Implementasi TnL Open InternetMAX Lite in Selected Cities Ex-Java(6143/MK.05/EN-01/X/2022)</t>
  </si>
  <si>
    <t>1189/MK.05/BE-05/X/2022</t>
  </si>
  <si>
    <t>Masih terdapat wording mendapat subscription Disney+ Hotstar pada SMS
sukses aktivasi BID 00047054, namun pelanggan tidak mendapatkan
layanannya</t>
  </si>
  <si>
    <t>6143/MK.05/EN-01/X/2022</t>
  </si>
  <si>
    <t>6620/IS.01/EN-01/X/2022</t>
  </si>
  <si>
    <t>Pemberitahuan RFS dan Permintaan FUT CROX (Crowdsourcing Experience) Web Service Drop 2.1</t>
  </si>
  <si>
    <t>Mgr. system Integration</t>
  </si>
  <si>
    <t>Terdapat perubahan dan 
penambahan produc specification 
(menu chating) 
- Menu atur target untuk menu 
lokasi tidak lengkap (sebagai PO)</t>
  </si>
  <si>
    <t>5919/MK.01/EN-01/X/2022</t>
  </si>
  <si>
    <t>6656/MK.05/EN-01/X/2022</t>
  </si>
  <si>
    <t>Ready for Service (RFS) Implementasi Development BID Granular Program Fintech Purchase Reward dan Recharge Reward (BO_7444/MK.01/EN-01/VI/2022)</t>
  </si>
  <si>
    <t>Perlu tambahan development di sisi 
product</t>
  </si>
  <si>
    <t>0313/MK.05/BE-32/X/2022</t>
  </si>
  <si>
    <t>RFI Metode Asynchronous NBP di Paket GamesMax Power (MyTsel, DG, UMB)</t>
  </si>
  <si>
    <t>1238/MK.05/BE-05/XI/2022</t>
  </si>
  <si>
    <t>0061/MK.05/BE-43/X/2022</t>
  </si>
  <si>
    <t>Pemberitahuan RFI Paket BTL remove disney+ Hotsar allowance</t>
  </si>
  <si>
    <t>1211/MK.05/BE-05/X/2022</t>
  </si>
  <si>
    <t>6190/MK.01/EN-01/X/2022</t>
  </si>
  <si>
    <t>0161/MK.05/BE-23/X/2022</t>
  </si>
  <si>
    <t>Pemberitahuan Ready for Service (RFS) BundlingMAX Xiaomi with Bonus New IMEI</t>
  </si>
  <si>
    <t>1204/MK.05/BE-05/X/2022</t>
  </si>
  <si>
    <t>Dilakukan proses sampling untuk beberapa paket dan disarankan
dilakukan penambahan informasi detail paket redeem pada halaman
redeem kuota.
Akan dilakukan inspection lebih lanjut khususnya untuk end to end
process pembelian dan redeem paket secara keseluruhan BID pada
saat live.</t>
  </si>
  <si>
    <t>4012/MK.05/EN-01/IX/2022</t>
  </si>
  <si>
    <t>0148/MK.05/BE-31/X/2022</t>
  </si>
  <si>
    <t>Ready for Service (RFS) Produk Vidio World Cup Digipos</t>
  </si>
  <si>
    <t>1190/MK.05/BE-05/X/2022</t>
  </si>
  <si>
    <t>Beberapa paket dilakukan pengetesan menggunakan FUT Simulator.
Masih terconsume kuota internet regular kurang lebih 10% pada saat
akses aplikasi Vidio.</t>
  </si>
  <si>
    <t>0149/MK.05/BE-31/X/2022</t>
  </si>
  <si>
    <t>Ready for Service (RFS) Produk Bundling Video ATL</t>
  </si>
  <si>
    <t>1193/MK.05/BE-05/X/2022</t>
  </si>
  <si>
    <t>Beberapa paket dilakukan pengetesan dengan FUT Simulator.
Untuk MSISDN Postpaid, tagihan bertambah belum termasuk PPN
11%.
Akan dilakukan penyesuaian deskripsi paket dan S&amp;K pada saat live.</t>
  </si>
  <si>
    <t>0069/MK.05/ML-04/X/2022</t>
  </si>
  <si>
    <t>6841/MK.05/EN-01/X/2022</t>
  </si>
  <si>
    <t>Ready for Inspection (RFI) Permohonan Perubahan Wording Notifikasi Paket Renewal Telkomsel Tourist (6509/MK.05/EN-01/X/2022)</t>
  </si>
  <si>
    <t>1194/MK.05/BE-05/X/2022</t>
  </si>
  <si>
    <t>6509/MK.05/EN-01/X/2022</t>
  </si>
  <si>
    <t>0162/MK.05/BE-23/X/2022</t>
  </si>
  <si>
    <t>Pemberitahuan Ready for Service (RFS) SMOOA Revamp</t>
  </si>
  <si>
    <t>1249/MK.05/BE-05/XI/2022</t>
  </si>
  <si>
    <t>Scope pengetesan adalah memastikan parent dan child number
mendapatkan paket sesuai dengan jenis paket.
Tagihan masuk pada akun Indihome Telkom.
Diperlukan penyesuaian nama paket yang didapat pada notifikasi SMS
sukses pembelian berdasarkan jenis paket.
Akan dilakukan fixing kuota yang tidak muncul saat pengecekan kuota
melalui UMB pada W2 Nov 2022.</t>
  </si>
  <si>
    <t>6919/MK.05/EN-01/X/2022</t>
  </si>
  <si>
    <t>Request for Inspection (RFI) Implementasi Perubahan Wording Notifikasi PV 2 GB 30 Hari (BO_6851/MK.05/EN-01/X/2022)</t>
  </si>
  <si>
    <t>1188/MK.05/BE-05/X/2022</t>
  </si>
  <si>
    <t>6851/MK.05/EN-01/X/2022</t>
  </si>
  <si>
    <t>6920/MK.05/EN-01/X/2022</t>
  </si>
  <si>
    <t>Request for Inspection (RFI) Implementasi Tambahan Konfigurasi Paket Internet OMG! dan Amazon Prime Video (BO_8628/MK.05/EN-01/VIII/2022)</t>
  </si>
  <si>
    <t>1200/MK.05/BE-05/X/2022</t>
  </si>
  <si>
    <t>8628/MK.05/EN-01/VIII/2022</t>
  </si>
  <si>
    <t>0150/MK.05/BE-31/X/2022</t>
  </si>
  <si>
    <t>RFI Paket WETV Promo MyTelkomsel</t>
  </si>
  <si>
    <t>1201/MK.05/BE-05/X/2022</t>
  </si>
  <si>
    <t>0273/MK.05/BE-33/X/2022</t>
  </si>
  <si>
    <t>Pemberitahuan RFI untuk Support Konfigurasi Layanan VAS Content W3 Oktober 2022</t>
  </si>
  <si>
    <t>1235/MK.05/BE-05/XI/2022</t>
  </si>
  <si>
    <t>0320/MK.05/BE-32/X/2022</t>
  </si>
  <si>
    <t>RFS Konfigurasi Item Return of Condor Heroes di Dunia Games</t>
  </si>
  <si>
    <t xml:space="preserve">Payment fintech Tidak bisa di pilih
After aktivasi berhasil purchase 
ROCH 
- Tidak mendapat notifikasi sms 
berhasil 
- Tidak mendapat Gold ROCH
- Tagihan tidak bertambah ( 
postpaid) </t>
  </si>
  <si>
    <t>0129/MK.06/ML-02/VII/2022</t>
  </si>
  <si>
    <t>7302/MK.05/EN-01/X/2022</t>
  </si>
  <si>
    <t>Ready for Service (RFS) Implementasi Test &amp; Learn CVM Micro segmentation untuk Multisim - Omni &amp; Digipos(013/MK.05/DG-01/X/2022)</t>
  </si>
  <si>
    <t>Belum Ready dilakukan Testing</t>
  </si>
  <si>
    <t>7304/MK.05/EN-01/X/2022</t>
  </si>
  <si>
    <t>Ready for Service (RFS) Implementasi Test &amp; Learn CVM Micro segmentation untuk Combo Sakti - Omni &amp; Digipos(013/MK.05/DG-01/X/2022)</t>
  </si>
  <si>
    <t>1226/MK.05/BE-05/XI/2022</t>
  </si>
  <si>
    <t>Akan dilakukan penyesuaian nama paket pada halaman details paket dan konfirmasi
pembelian saat live.
Kupon undian ditutup sesuai dengan program Undi Undi Hepi yang berjalan.
Beberapa paket dilakukan pengetesan menggunakan FUT Simulator.
Disarankan dilakukan penambahan informasi terkait pengurangan POIN untuk pembelian
paket, dan penambahan details paket yang didapat pada notifikasi SMS sukses pembelian
untuk beberapa BID.</t>
  </si>
  <si>
    <t>7305/MK.05/EN-01/X/2022</t>
  </si>
  <si>
    <t>Ready for Service (RFS) Implementasi Test &amp; Learn CVM Micro segmentation untuk Internet Sakti - Omni &amp; Digipos(013/MK.05/DG-01/X/2022)</t>
  </si>
  <si>
    <t>1217/MK.05/BE-05/X/2022</t>
  </si>
  <si>
    <t>Akan dilakukan penyesuaian SMS Notifikasi untuk BID 53438 pada saat live.
Masih terkena kuota internet kurang lebih 9% saat consume kuota aplikasi Tiktok
menggunakan kuota OMG.
Akan dilakukan penyesuaian nama paket, deskripsi dan T&amp;C pada saat live.
Beberapa paket dilakukan pengetesan dengan FUT Simulator</t>
  </si>
  <si>
    <t>0166/MK.05/BE-23/X/2022</t>
  </si>
  <si>
    <t>Pemberitahuan RFI Produk Zoom Pro Telkomsel Orbit</t>
  </si>
  <si>
    <t>1237/MK.05/BE-05/XI/2022</t>
  </si>
  <si>
    <t>0319/MK.05/BE-32/X/2022</t>
  </si>
  <si>
    <t>RFI Metode Asynchronous NBP di Paket GamesMax Booster (Postpaid)</t>
  </si>
  <si>
    <t>1275/MK.05/BE-05/XI/2022</t>
  </si>
  <si>
    <t>Laporan Hasil Inspeksi (ITR) Metode Asynchronous NBP di Paket
GamesMax Booster (Postpaid) (0319/MK.05/BE-32/X/2022)</t>
  </si>
  <si>
    <t>Ketika melakukan consume game free fire menggunakan mode “Booster”
masih terdapat kebocoran kuota internet 41%.
Ketika melakukan consume game MLBB menggunakan mode “Booster” masih
terdapat kebocoran kuota internet 85%.</t>
  </si>
  <si>
    <t>0318/MK.05/BE-32/X/2022</t>
  </si>
  <si>
    <t>RFI Metode Asynchronous NBP di Paket GamesMax Booster (Digipos)</t>
  </si>
  <si>
    <t>1241/MK.05/BE-05/XI/2022</t>
  </si>
  <si>
    <t>Terdapat kebocoran kuota internet &gt;10% saat consume game menggunakan
booster DG app. On progress follow up by development team.</t>
  </si>
  <si>
    <t>0317/MK.05/BE-32/X/2022</t>
  </si>
  <si>
    <t>RFI Metode Asynchronous NBP di Paket GamesMax Booster (MyTelkomsel, DG, UMB)</t>
  </si>
  <si>
    <t>1267/MK.05/BE-05/XI/2022</t>
  </si>
  <si>
    <t>Terdapat kebocoran &gt;10% pada kuota utama saat consume game
menggunakan booster DG App. On progress follow up by development
team.</t>
  </si>
  <si>
    <t>0316/MK.05/BE-32/X/2022</t>
  </si>
  <si>
    <t>RFI Metode Asynchronous NBP di Paket GamesMax Power (Postpaid)</t>
  </si>
  <si>
    <t>1252/MK.05/BE-05/XI/2022</t>
  </si>
  <si>
    <t>Paket GamesMAx Power silver dan GamesMax Power Weekly belum
tersedia di semua channel pembelian
Paket GamesMAx Power Gold dengan pilihan item 140 Diamond FF belum
tersedia di channel pembelian Aplikasi Dunia Games dan Web Dunia Games
Pada pembelian paket melalui channel Aplikasi Dunia Games dan web Dunia
Games, status pembelian belum sukses, namun kuota dan smsNotif sudah
diterima pelanggan dan billing sudah bertambah</t>
  </si>
  <si>
    <t>0315/MK.05/BE-32/X/2022</t>
  </si>
  <si>
    <t>RFI Metode Asynchronous NBP di Paket GamesMax Power (Digipos)</t>
  </si>
  <si>
    <t>1236/MK.05/BE-05/XI/2022</t>
  </si>
  <si>
    <t>0035/MK.05/BE-44/X/2022</t>
  </si>
  <si>
    <t>Pemberitahuan Ready for Service (RFS) HVC Fast Track for Prepaid Capability (BI- SCV)</t>
  </si>
  <si>
    <t>1228/MK.05/BE-05/XI/2022</t>
  </si>
  <si>
    <t>Untuk keperluan FUT dilakukan whitelist MSISDN dengan paket dummy.
Scope pengetesan hanya terbatas pada kategori tier gold.
Disarankan dilakukan proses inspection test lebih lanjut untuk
negative test case purchase paket whitelisted ketika sudah menjadi
tier Gold dan Platinum.</t>
  </si>
  <si>
    <t>7320/MK.05/EN-01/X/2022</t>
  </si>
  <si>
    <t>Product Detail RFS Paket Disney+ Hotstar for Support Program Halo Disney +</t>
  </si>
  <si>
    <t>1191/MK.05/BE-05/X/2022</t>
  </si>
  <si>
    <t>Disarankan dilakukan penyesuaian notifikasi saat pembelian gagal karena
mencapai maksimal counter.</t>
  </si>
  <si>
    <t>6752/MK.05/EN-01/X/2022</t>
  </si>
  <si>
    <t>7329/MK.05/EN-01/X/2022</t>
  </si>
  <si>
    <t>Pemberitahuan RFS Paket Gimmick Iphone with Period Contract</t>
  </si>
  <si>
    <t>1229/MK.05/BE-05/XI/2022</t>
  </si>
  <si>
    <t>Diperlukan penyesuaian nama paket pada notifikasi SMS paket telah
berakhir.
Beberapa paket dilakukan pengetesan menggunakan FUT simulator.
Dilakukan simulasi backend untuk scenario percepatan kontrak
berakhir.
Diperlukan inspection lebih lanjut khususnya ketika renewal paket
gimmick per bulan sampai dengan kontrak berakhir.</t>
  </si>
  <si>
    <t>0097/MK.05/BE-42/X/2022</t>
  </si>
  <si>
    <t>Pemberitahuan Ready for Service (RFS) Daily Check In Periode 38 - Prepaid</t>
  </si>
  <si>
    <t>1221/MK.05/BE-05/X/2022</t>
  </si>
  <si>
    <t>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t>
  </si>
  <si>
    <t>6993/MK.01/EN-01/X/2022</t>
  </si>
  <si>
    <t>0167/MK.05/BE-23/X/2022</t>
  </si>
  <si>
    <t>Pemberitahuan RFI Implementasi Surprise Deals Orbit 25-27 Oktober 2022</t>
  </si>
  <si>
    <t>1212/MK.05/BE-05/X/2022</t>
  </si>
  <si>
    <t>7061/IS.01/EN-01/X/2022</t>
  </si>
  <si>
    <t>0098/MK.05/BE-42/X/2022</t>
  </si>
  <si>
    <t>Pemberitahuan Ready for Service (RFS) Daily Check In Periode 38 - Postpaid</t>
  </si>
  <si>
    <t>1222/MK.05/BE-05/X/2022</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</si>
  <si>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inspection lebih lanjut khususnya untuk tagihan melebihi
limit.</t>
  </si>
  <si>
    <t>7524/MK.05/EN-01/X/2022</t>
  </si>
  <si>
    <t>Pemberitahuan RFS Program Telco Offer RoaMAX Garuda Indonesia</t>
  </si>
  <si>
    <t>1250/MK.05/BE-05/XI/2022</t>
  </si>
  <si>
    <t>Diperlukan penyesuaian flow untuk negative test case gagal pembelian
product dikarenakan melebihi CLS namun poin pelanggan tetap
terpotong. ETA: enhancement new flow pada project revamo.
Dilakukan simulasi backend untuk promo berakhir</t>
  </si>
  <si>
    <t>6971/MK.03/EN-01/X/2022</t>
  </si>
  <si>
    <t>0151/MK.05/BE-31/X/2022</t>
  </si>
  <si>
    <t>Ready for Service (RFS) Paket Entertainment Package Telkomsel Orbit</t>
  </si>
  <si>
    <t>1198/MK.05/BE-05/X/2022</t>
  </si>
  <si>
    <t>Akan dilakukan penyesuaian allowance paket, deskripsi, dan T&amp;C
paket pada halaman details paket saat live.
Diperlukan penyesuaian nama dan harga paket pada notifikasi SMS
sukses pembelian di #A number, serta wording informasi pada
halaman input #B number.
Beberapa paket dilakukan pengetesan menggunakan FUT Simulator.</t>
  </si>
  <si>
    <t>5741/IS.01/EN-01/X/2022</t>
  </si>
  <si>
    <t>0276/MK.05/BE-33/X/2022</t>
  </si>
  <si>
    <t>Pemberitahuan RFI untuk Support Implementasi Transfer Kuota DPI OMG</t>
  </si>
  <si>
    <t>1240/MK.05/BE-05/XI/2022</t>
  </si>
  <si>
    <t>Belum terdapat info final transfer fee di menu konfirmasi sebelum pembelian</t>
  </si>
  <si>
    <t xml:space="preserve">0095/MK.05/ML-06/XI/2021 </t>
  </si>
  <si>
    <t>0277/MK.05/BE-33/X/2022</t>
  </si>
  <si>
    <t>Pemberitahuan RFI untuk Support Konfigurasi Layanan VAS Content W4 Oktober 2022</t>
  </si>
  <si>
    <t>1218/MK.05/BE-05/X/2022</t>
  </si>
  <si>
    <t>7702/MK.05/EN-01/X/2022</t>
  </si>
  <si>
    <t>RFI Program Undi Undi Hepi Q4 2022 Periode 40</t>
  </si>
  <si>
    <t>1214/MK.05/BE-05/X/2022</t>
  </si>
  <si>
    <t>Kupon di generate di hari Jumat setiap periode minggunya, sehingga customer
yang melakukan redeem sebelumnya tidak akan mendapatkan kupon secara
real time</t>
  </si>
  <si>
    <t>0322/MK.05/BE-32/X/2022</t>
  </si>
  <si>
    <t>RFS Dunia Games App New User Axquisition (Extra Data)</t>
  </si>
  <si>
    <t>0199/MK.05/ML-02/X/2022</t>
  </si>
  <si>
    <t>0323/MK.05/BE-32/X/2022</t>
  </si>
  <si>
    <t>RFI Konfigurasi Item Apex Legends di Codashop</t>
  </si>
  <si>
    <t>1258/MK.05/BE-05/XI/2022</t>
  </si>
  <si>
    <t>Untuk Item/Denom Syndicate Gold Pack 9 tidak ditemukan pada website
Codashop, namun terdapat item Syndicate Gold Pack 10 dengan Price (342.990)
dan ContenID (moge_digi_342990) yang sudah sesuai dengan prodbrief. On
progress follow up by development team.</t>
  </si>
  <si>
    <t>0123/MK.05/ML-02/VI/2022</t>
  </si>
  <si>
    <t>0152/MK.05/BE-31/X/2022</t>
  </si>
  <si>
    <t>Ready for Service (RFS) Produk Bundling Video Zee5</t>
  </si>
  <si>
    <t>After purchase berhasil Tidak 
mendapat subs di aplikasi 
zee5</t>
  </si>
  <si>
    <t>0118/MK.05/ML-01/VIII/2022</t>
  </si>
  <si>
    <t>0153/MK.05/BE-31/X/2022</t>
  </si>
  <si>
    <t>Ready for Service (RFS) Produk Video TVOD 5</t>
  </si>
  <si>
    <t>1215/MK.05/BE-05/X/2022</t>
  </si>
  <si>
    <t>Untuk kebutuhan FUT masih menggunakan konten dummy, dan akan
disesuaikan saat live.
Akan dilakukan proses hide kuota flag UPCC pada 1 November 2022.
Untuk MSISDN Postpaid, tagihan bertambah belum termasuk PPN 11%.
Beberapa paket dilakukan pengetesan dengan FUT Simulator.
Akan dilakukan penyesuaian sukses notifikasi untuk BID 54185 sebelum
live.</t>
  </si>
  <si>
    <t>0070/MK.05/ML-04/X/20222</t>
  </si>
  <si>
    <t>7756/MK.05/EN-01/X/2022</t>
  </si>
  <si>
    <t>Pemberitahuan RFI Paket Ekstra Kuota 1GB untuk Campaign SCJ Telkomsel Halo</t>
  </si>
  <si>
    <t>1224/MK.05/BE-05/XI/2022</t>
  </si>
  <si>
    <t>7297/MK.05/EN-01/X/2022</t>
  </si>
  <si>
    <t>0100/MK.05/BE-42/X/2022</t>
  </si>
  <si>
    <t>Pemberitahuan Ready for Service (RFS) Fitur Voucher Games pada MyTelkomsel Web</t>
  </si>
  <si>
    <t>1255/MK.05/BE-05/XI/2022</t>
  </si>
  <si>
    <t>Scope pengetesan adalah terbatas pada product games Mobile
Legend dan Free Fire dengan menggunakan payment balance
Diperlukan inspection lebih lanjut khususnya pembelian melalui
desktop browser saat live.</t>
  </si>
  <si>
    <t>7454/MK.05/EN-01/X/2022</t>
  </si>
  <si>
    <t>0101/MK.05/BE-42/X/2022</t>
  </si>
  <si>
    <t>1220/MK.05/BE-05/X/2022</t>
  </si>
  <si>
    <t>HVC Tier Page – Enhancement - List Reward: Akan dilakukan testing
(RFS) terpisah untuk menampilkan list reward yang belum diklaim,
sudah diklaim, maupun kadaluarsa pada halaman “Reward Saya”.
Add On POIN on Package Purchase Journey: Fitur di takeout dari
sprint 6.15.
Dashboard 2.0 - Dynamic section: Akan dilakukan penyesuaian icon
telkomsel paylater oleh team content pada saat live.
Dashboard 2.0 - User info section:
Beberapa pop up informasi tambahan terkait kondisi nomor
seperti kondisi grace, limit reached, outstanding billing belum
muncul. Target Fixing: Next Sprint 6.16; Level: Medium; PIC: BSM
Dev, IT team.
Keaslian E-Nodin ini dapat diperiksa
dengan memindai (scan) gambar QR
Code di sebelah kiri
Page Number 2 of 3
Red dot tetap muncul walaupun tidak ada tagihan. Target Fixing:
Next Backlog; Level: Low; PIC: BSM Dev.
Keterangan masa aktif postpaid number berakhir sampai 2037
dan bulan selalu dalam format EN untuk semua nomor. Target
Fixing: 31 Oct 2022; Level: High; PIC: BSM Dev.
Unlimited maupun big kuota masih belum muncul sesuai dengan
kriteria. Target Fixing: 31 Oct 2022; Level: Medium; PIC: BSM Dev.
Dashboard 2.0 - Thematic: Akan dilakukan (RFS/RFI) terpisah
berdasarkan event yang akan datang saat live.
Dashboard 2.0 - Detail Quota: Semua paket yang dimiliki sebelumnya
akan muncul keterangan FUP setelah melakukan pembelian paket
FUP. Target Fixing: Next Backlog; Level: Medium; PIC: BSM Dev, IT
Team.
HVC Asset Adjustment: Sisa transaksi yang perlu dilakukan untuk
masuk tier selanjutnya muncul dengan nominal minus (-) pada nomor
corporate dengan discount plafon. Target Fixing: Next Backlog; Level:
Medium; PIC: BSM Dev, IT Team.
Special Rewards for Purchasing Package on MyTelkomsel Using
Fintech: Fitur akan dihide pada versi 6.15 saat live.</t>
  </si>
  <si>
    <t>7830/MK.05/EN-01/VIII/2022
3381/IS.04/EN-01/IX/2022</t>
  </si>
  <si>
    <t>0102/MK.05/BE-42/X/2022</t>
  </si>
  <si>
    <t>1219/MK.05/BE-05/X/2022</t>
  </si>
  <si>
    <t>HVC Tier Page – Enhancement - List Reward: Akan dilakukan testing
(RFS) terpisah untuk menampilkan list reward yang belum diklaim,
sudah diklaim, maupun kadaluarsa pada halaman Reward Saya serta
wording pengurangan 1 POIN.
Add On POIN on Package Purchase Journey: Fitur di takeout dari
sprint 6.15.
Daily Check In &amp; Login Journey on Widescreen – (Android): Terdapat
special karakter pada notifikasi inbox setelah berhasil klaim reward.
Target Fixing: Next Backlog; Level : Low; PIC: BSM Dev, IT team.
Dashboard 2.0 - Dynamic section: Akan dilakukan penyesuaian icon
telkomsel paylater oleh team content pada saat live.
Dashboard 2.0 - User info section:
Keaslian E-Nodin ini dapat diperiksa
dengan memindai (scan) gambar QR
Code di sebelah kiri
Page Number 2 of 3
- Beberapa pop up informasi tambahan terkait kondisi nomor
seperti kondisi grace, limit reached, outstanding billing belum
muncul. Target Fixing: Next Sprint 6.16; Level: Medium; PIC: BSM
Dev, IT team.
- Red dot tetap muncul walaupun tidak ada tagihan. Target Fixing:
Next Backlog; Level: Low; PIC: BSM Dev.
- Keterangan masa aktif postpaid number berakhir sampai 2037
dan bulan selalu dalam format EN untuk semua nomor. Target
Fixing: 31 Oct 2022; Level: High; PIC: BSM Dev.
- Unlimited maupun big quota masih belum muncul sesuai dengan
kriteria. Target Fixing: 31 Oct 2022; Level: Medium; PIC: BSM Dev.
Dashboard 2.0 - Thematic: Akan dilakukan (RFS/RFI) terpisah
berdasarkan event yang akan datang saat live.
Dashboard 2.0 - Detail Quota: Semua paket yang dimiliki sebelumnya
akan muncul keterangan FUP setelah melakukan pembelian paket
FUP. Target Fixing: Next Backlog; Level: Medium; PIC: BSM Dev, IT
Team.
HVC Asset Adjustment: Sisa transaksi yang perlu dilakukan untuk
masuk tier selanjutnya muncul dengan nominal minus (-) pada nomor
corporate dengan discount plafon. Target Fixing: Next Backlog; Level:
Medium; PIC: BSM Dev, IT Team.
Special Rewards for Purchasing Package on MyTelkomsel Using
Fintech: Fitur akan dihide pada versi 6.15 saat live.</t>
  </si>
  <si>
    <t>0170/MK.05/BE-23/X/2022</t>
  </si>
  <si>
    <t>Pemberitahuan Ready for Service (RFS) Produk Hyper 5G with Non Tethering</t>
  </si>
  <si>
    <t>Aktivasi paket prequisite gagal.</t>
  </si>
  <si>
    <t>6569/MK.05/EN-01/VIII/2022
7540/MK.05/EN-01/X/2022</t>
  </si>
  <si>
    <t>0278/MK.05/BE-33/X/2022</t>
  </si>
  <si>
    <t>Pemberitahuan RFS untuk Support Implementasi Transfer Kuota DPI VideoMAX</t>
  </si>
  <si>
    <t>1199/MK.05/BE-05/X/2022</t>
  </si>
  <si>
    <t>Untuk kebutuhan FUT, dilakukan proses hit manual backend.
Diperlukan penyesuaian notifikasi untuk negative test pulsa tidak cukup,
MSISDN non- telkomsel dan aktivasi lebih dari 3GB.</t>
  </si>
  <si>
    <t>7853/MK.05/EN-01/X/2022</t>
  </si>
  <si>
    <t>Ready For Service (RFS) Implementasi HVC Fast Track Program Prepaid (6884/MK.05/EN-01/X/2022)</t>
  </si>
  <si>
    <t>1223/MK.05/BE-05/XI/2022</t>
  </si>
  <si>
    <t>Akan dilakukan penyesuaian deskripsi dan T&amp;C paket pada saat live.
Dilakukan manual simulasi renewal harian untuk simulasi renewal kuota
bulanan.
Beberapa paket dilakukan pengetesan menggunakan FUT Simulator</t>
  </si>
  <si>
    <t>6884/MK.05/EN-01/X/2022</t>
  </si>
  <si>
    <t>0324/MK.05/BE-32/X/2022</t>
  </si>
  <si>
    <t>RFI Konfigurasi Item Vote DG Con</t>
  </si>
  <si>
    <t>1260/MK.05/BE-05/XI/2022</t>
  </si>
  <si>
    <t>0209/MK.05/ML-02/X/2022</t>
  </si>
  <si>
    <t>7870/MK.05/EN-01/X/2022</t>
  </si>
  <si>
    <t>Ready for Service (RFS) Permohonan Implementasi Capability Pricing By Whitelist MSISDN (7965/MK.05/EN-01/VIII/2022)</t>
  </si>
  <si>
    <t>1210/MK.05/BE-05/X/2022</t>
  </si>
  <si>
    <t>Scope pengetesan adalah melakukan testing capability pricing dengan whitelist dengan
1 BID menggunakan multiple price dan allowance.
Akan dilakukan penyesuaian deskripsi paket dan T&amp;C pada saat live.
Beberapa paket dilakukan pengetesan dengan FUT Simulator</t>
  </si>
  <si>
    <t>7898/MK.05/EN-01/X/2022</t>
  </si>
  <si>
    <t>Pemberitahuan RFI Paket Bencana Jembrana Bali</t>
  </si>
  <si>
    <t>1225/MK.05/BE-05/XI/2022</t>
  </si>
  <si>
    <t>7841/MK.05/EN-01/X/2022</t>
  </si>
  <si>
    <t>7942/MK.05/EN-01/X/2022</t>
  </si>
  <si>
    <t xml:space="preserve">Ready for Service (RFS) ImplementasiVoice Pack Off Net Adjustmenton Pareto Voice Pack </t>
  </si>
  <si>
    <t>1208/MK.05/BE-05/X/2022</t>
  </si>
  <si>
    <t>Akan dilakukan penyesuaian nama, deskripsi paket dan T&amp;C saat live.</t>
  </si>
  <si>
    <t>009/MK-05/PX.01/X/2022</t>
  </si>
  <si>
    <t>0171/MK.05/BE-23/X/2022</t>
  </si>
  <si>
    <t>Pemberitahuan RFI Implementasi Product 4G Lapser di UMB</t>
  </si>
  <si>
    <t>1244/MK.05/BE-05/XI/2022</t>
  </si>
  <si>
    <t>7718/MK.05/EN-01/X/2022</t>
  </si>
  <si>
    <t>0325/MK.05/BE-32/X/2022</t>
  </si>
  <si>
    <t>RFS Dunia Games App User Acquisition (Flash Sale B1G1)</t>
  </si>
  <si>
    <t>1234/MK.05/BE-05/XI/2022</t>
  </si>
  <si>
    <t>Dilakukan proses manual callback untuk menampilkan halaman
pembayaran berhasil dan gagal.
Dilakukan setting secara manual untuk menampilkan program flash sale
telah berakhir.
Disarankan menambahkan informasi tambahan bonus yang akan didapat
pada banner flash sales.</t>
  </si>
  <si>
    <t>0172/MK.05/BE-23/X/2022</t>
  </si>
  <si>
    <t>Pemberitahuan RFI BundlingMAX Xiaomi with Bonus New IMEI</t>
  </si>
  <si>
    <t>1287/MK.05/BE-05/XI/2022</t>
  </si>
  <si>
    <t>Belum terdapat transaksi pembelian untuk BID 00053810, 00053815, dan
00053819</t>
  </si>
  <si>
    <t>8108/MK.05/EN-01/X/2022</t>
  </si>
  <si>
    <t xml:space="preserve">Request for Inspection (RFI) Implementasi Paket Darurat Bencana di Jembrana Bali (BO_7841/MK.05/EN-01/X/2022) </t>
  </si>
  <si>
    <t>1239/MK.05/BE-05/XI/2022</t>
  </si>
  <si>
    <t>0173/MK.05/BE-23/X/2022</t>
  </si>
  <si>
    <t>Pemberitahuan Ready for Service (RFS) Telkomsel Orbit CVM Revamp (PUMA Offer Adjustment)</t>
  </si>
  <si>
    <t>Aktivasi paket via My Orbit Apps
                                                                                                                                                                                                                                                                belum dapat dilakukan.
- Pada modern channel &amp; My
                                                                                                                                                                                                                                                                Telkomsel Gift paket yang muncul
                                                                                                                                                                                                                                                                belum sesuai dengan Product Brief.</t>
  </si>
  <si>
    <t>3372/IS.06/EN-01/IX/2022</t>
  </si>
  <si>
    <t>8140/MK.05/EN-01/X/2022</t>
  </si>
  <si>
    <t>Pemberitahuan RFS Paket Gimmick 5GB with contract period 3 bulan (BC) for Referral Program</t>
  </si>
  <si>
    <t>1233/MK.05/BE-05/XI/2022</t>
  </si>
  <si>
    <t>Diperlukan penyesuaian nama paket pada notifikasi SMS paket
telah berakhir.
• Dilakukan simulasi backend untuk scenario percepatan kontrak
berakhir.
• Diperlukan inspection lebih lanjut khususnya ketika renewal
paket gimmick per bulan sampai dengan kontrak berakhir.</t>
  </si>
  <si>
    <t>8172/MK.05/EN-01/X/2022</t>
  </si>
  <si>
    <t>Product Detail RFI Paket internet 5G for bundling Iphone 14</t>
  </si>
  <si>
    <t>1277/MK.05/BE-05/XI/2022</t>
  </si>
  <si>
    <t>Laporan Hasil Inspeksi (ITR) Paket internet 5G for bundling Iphone 14
(8172/MK.05/EN-01/X/2022)</t>
  </si>
  <si>
    <t>Belum terdapat transaksi untuk BID 40343, 40345, 40346</t>
  </si>
  <si>
    <t>8082/MK.05/EN-01/X/2022</t>
  </si>
  <si>
    <t>0335/MK.05/BE-32/XI/2022</t>
  </si>
  <si>
    <t>RFS Konfigurasi Item Lords Mobile Diamond di Dunia Games</t>
  </si>
  <si>
    <t>Belum siap untuk dilakukan
testing</t>
  </si>
  <si>
    <t>0203/MK.05/ML-02/X/2022</t>
  </si>
  <si>
    <t>0336/MK.05/BE-32/XI/2022</t>
  </si>
  <si>
    <t>RFS Konfigurasi Item Dragon Raja (SEA) di Dunia Games</t>
  </si>
  <si>
    <t>Masih dilakukan update 
config untuk item Dragon 
Raja (SEA) - Investment Fund 
Investment Fund II
(confirm by team dev)</t>
  </si>
  <si>
    <t>0328/MK.05/BE-32/X/2022</t>
  </si>
  <si>
    <t>RFI Konfigurasi Item Payment DG Rings di Dunia Games</t>
  </si>
  <si>
    <t>1311/MK.05/BE-05/XI/2022</t>
  </si>
  <si>
    <t>Laporan Hasil Inspeksi (ITR) Dokumen ITR Konfigurasi Item Payment DG
Rings di Dunia Games (0328/MK.05/BE-32/X/2022)</t>
  </si>
  <si>
    <t>Receipt pada pembelian Dunia Games App tidak dapat didownload. On
progress follow up by development team.</t>
  </si>
  <si>
    <t>8276/MK.05/EN-01/X/2022</t>
  </si>
  <si>
    <t>Request for Inspection (RFI) Implementasi TnL Hot Promo Physical Voucher (BO_7946/MK.05/EN-01/X/2022)</t>
  </si>
  <si>
    <t>1248/MK.05/BE-05/XI/2022</t>
  </si>
  <si>
    <t>Tidak terdapat transaksi untuk BID 00052909 di periode 1-4 November 2022.</t>
  </si>
  <si>
    <t>7946/MK.05/EN-01/X/2022</t>
  </si>
  <si>
    <t>8505/MK.05/EN-01/XI/2022</t>
  </si>
  <si>
    <t>Request for Inspection (RFI) Penutupan Purchase Mode Gift pada Paket Ilmupedia dan Ruang Guru (8212/MK.05/EN-01/X/2022)</t>
  </si>
  <si>
    <t>Terdapat Perubahan Spesifikasi Product 
dari Team Development. Akan dibuatkan 
Revisi Nodin Selanjutnya.</t>
  </si>
  <si>
    <t>8212/MK.05/EN-01/X/2022</t>
  </si>
  <si>
    <t>8506/MK.05/EN-01/XI/2022</t>
  </si>
  <si>
    <t>Request For Inspection (RFI) Permohonan TnL Pembukaan Mekanisme Counter Paket Hot Promo ExJava (4306/MK.05/EN-01/X/2022)</t>
  </si>
  <si>
    <t>1296/MK.05/BE-05/XI/2022</t>
  </si>
  <si>
    <t>Laporan Hasil Inspeksi (ITR) Permohonan TnL Pembukaan Mekanisme
Counter Paket Hot Promo ExJava (8506/MK.05/EN-01/XI/2022)</t>
  </si>
  <si>
    <t>Berdasarkan penarikan log transaksi per tanggal 31 Oktober – 15 November
2022, belum ada transaksi pembelian untuk BID 0005337, 00053374,
00053429, 00053430, 00053433 dan 00053434.</t>
  </si>
  <si>
    <t>8510/MK.05/EN-01/XI/2022</t>
  </si>
  <si>
    <t>Request for Inspection (RFI) Implementasi Voice Package Price Harmonization for MKIOS and UMB in PUMA (BO_7949/MK.05/EN-01/X/2022)</t>
  </si>
  <si>
    <t>1243/MK.05/BE-05/XI/2022</t>
  </si>
  <si>
    <t>7949/MK.05/EN-01/X/2022</t>
  </si>
  <si>
    <t>8511/MK.05/EN-01/XI/2022</t>
  </si>
  <si>
    <t>Request for Inspection (RFI) Implementasi Voice Pack Off Net Adjustment on Pareto Voice Pack (BO_009/MK-05/PX.01/X/2022)</t>
  </si>
  <si>
    <t>1338/MK.05/BE-05/XI/2022</t>
  </si>
  <si>
    <t>Laporan Hasil Inspeksi (ITR) Implementasi Voice Pack Off Net Adjustment
on Pareto Voice Pack (8511/MK.05/EN-01/XI/2022)</t>
  </si>
  <si>
    <t>0281/MK.05/BE-33/XI/2022</t>
  </si>
  <si>
    <t>Pemberitahuan RFI untuk Support Konfigurasi Layanan VAS Content W5 Oktober 2022</t>
  </si>
  <si>
    <t>1276/MK.05/BE-05/XI/2022</t>
  </si>
  <si>
    <t>Laporan Hasil Inspeksi (ITR) VAS Content W5 Oktober 2022
(0281/MK.05/BE-33/XI/2022)</t>
  </si>
  <si>
    <t xml:space="preserve">0175/MK.05/ML-63/X/2022 </t>
  </si>
  <si>
    <t>8986/MK.05/EN-01/XI/2022</t>
  </si>
  <si>
    <t>RFI Program Lucky Draw Poin Akhir Tahun 2022</t>
  </si>
  <si>
    <t>1259/MK.05/BE-05/XI/2022</t>
  </si>
  <si>
    <t>Terdapat perubahan spesifikasi notif yang diterima menjadi “Terimakasih sdh
tukar 1 Poin utk kesempatan menang mobil Mercy di Poin Festival Lucky
Draw 2022. Pengumuman pemenang di 20JAN23. Info: tsel.me/PF2022”
Kupon tidak diterima secara real time, terdapat delay sekitar 30 – 60 menit</t>
  </si>
  <si>
    <t>0033/MK.03/PU-53/X/2022</t>
  </si>
  <si>
    <t>0330/MK.05/BE-32/XI/2022</t>
  </si>
  <si>
    <t>RFI Flash Sale DG Rings Extra</t>
  </si>
  <si>
    <t>1314/MK.05/BE-05/XI/2022</t>
  </si>
  <si>
    <t>Laporan Hasil Inspeksi (ITR) Flash Sale DG Rings Extra (0330/MK.05/BE_x0002_32/XI/2022</t>
  </si>
  <si>
    <t>0206/MK.05/ML-02/X/2022</t>
  </si>
  <si>
    <t>0331/MK.05/BE-32/XI/2022</t>
  </si>
  <si>
    <t>RFS Konfigurasi Promo Code PATION20</t>
  </si>
  <si>
    <t>1273/MK.05/BE-05/XI/2022</t>
  </si>
  <si>
    <t>Status Kesiapan Komersial (RFC) Konfigurasi Promo Code PATION20
(0331/MK.05/BE-32/XI/2022)</t>
  </si>
  <si>
    <t>Akan dilakukan penyesuaian tampilan harga non diskon untuk item DG MLBB
dan COD sebelum live.</t>
  </si>
  <si>
    <t>0202/MK.05/ML-02/X/2022</t>
  </si>
  <si>
    <t>0333/MK.05/BE-32/XI/2022</t>
  </si>
  <si>
    <t>RFS Lanjutan Konfigurasi Item Garena Shell di Omni Channel</t>
  </si>
  <si>
    <t>1227/MK.05/BE-05/XI/2022</t>
  </si>
  <si>
    <t>8642/MK.05/EN-01/XI/2022</t>
  </si>
  <si>
    <t>Product Detail RFS Paket Hyper 5G dengan Prerequisite Punya Monthly Fee (MF) on DSC</t>
  </si>
  <si>
    <t>1254/MK.05/BE-05/XI/2022</t>
  </si>
  <si>
    <t>Dilakukan aktivasi prerequisite paket terlebih dahulu untuk
memunculkan paket hyper 5G via DSC.</t>
  </si>
  <si>
    <t>7993/MK.06/EN-01/X/2022</t>
  </si>
  <si>
    <t>8753/MK.05/EN-01/XI/2022</t>
  </si>
  <si>
    <t>Request for Inspection (RFI) Implementasi Perubahan Value Voucher Fisik 3 Hari dan 5 Hari pada SN di 104 Kota Ex-Java (BO_8588/MK.05/EN-01/XI/2022)</t>
  </si>
  <si>
    <t>1251/MK.05/BE-05/XI/2022</t>
  </si>
  <si>
    <t>8588/MK.05/EN-01/XI/2022</t>
  </si>
  <si>
    <t>8831/MK.05/EN-01/XI/2022</t>
  </si>
  <si>
    <t>Pemberitahuan RFI Checkpoint High Availability Rehearsal PRO Apps</t>
  </si>
  <si>
    <t>1242/MK.05/BE-05/XI/2022</t>
  </si>
  <si>
    <t>8629/IS.01/EN-01/XI/2022</t>
  </si>
  <si>
    <t>0334/MK.05/BE-32/XI/2022</t>
  </si>
  <si>
    <t>RFI Konfigurasi IFRS Paket Game SpeedUp Bundling (Prepaid)</t>
  </si>
  <si>
    <t>1270/MK.05/BE-05/XI/2022</t>
  </si>
  <si>
    <t>Tidak terdapat transaksi untuk BID Digipos periode 2-10 Nov 2022
(Konfirmasi BO belum dibuka untuk pembelian paket via Digipos).
ssp_rate dan consumption_rate value masih 0 karena belum dilakukan setup
oleh tim finance (confirm by development).</t>
  </si>
  <si>
    <t>0183/MK.05/ML-02/IX/2022</t>
  </si>
  <si>
    <t>0337/MK.05/BE-32/XI/2022</t>
  </si>
  <si>
    <t>RFI Konfigurasi Promo Code Lapser Nasional (DGOBRAL30) Periode Oktober November 2022</t>
  </si>
  <si>
    <t>1268/MK.05/BE-05/XI/2022</t>
  </si>
  <si>
    <t>0213/MK.05/ML-02/X/2022</t>
  </si>
  <si>
    <t>0283/MK.05/BE-33/XI/2022</t>
  </si>
  <si>
    <t>Pemberitahuan RFS untuk Support Implementasi Program Tukar 1 POIN Free 7 days Content Periode Q4 2022</t>
  </si>
  <si>
    <t>1257/MK.05/BE-05/XI/2022</t>
  </si>
  <si>
    <t>Diperlukan penyesuaian notifikasi sukses untuk konten Surya dan
Triarona sebelum live.</t>
  </si>
  <si>
    <t>0186/MK.05/ML-63/X/2022</t>
  </si>
  <si>
    <t>0284/MK.05/BE-33/XI/2022</t>
  </si>
  <si>
    <t>Pemberitahuan RFS untuk Support Paket Kompas Premium di MyTelkomsel dan UMB</t>
  </si>
  <si>
    <t>1265/MK.05/BE-05/XI/2022</t>
  </si>
  <si>
    <t>Akan dilakukan penyesuaian deskripsi, dan T&amp;C paket saat live.
Tagihan postpaid bertambah belum termasuk PPN 11%.
Akan dilakukan inspection lebih lanjut khususnya untuk pembelian
channel UMB.</t>
  </si>
  <si>
    <t>0045/MK.05/ML-64/X/2022</t>
  </si>
  <si>
    <t>8983/MK.05/EN-01/XI/2022</t>
  </si>
  <si>
    <t>Pemberitahuan RFI Implementasi Aktivasi Fitur Roaming pada Pembelian Paket Roaming Prepaid</t>
  </si>
  <si>
    <t>1327/MK.05/BE-05/XI/2022</t>
  </si>
  <si>
    <t>Laporan Hasil Inspeksi (ITR) Implementasi Aktivasi Fitur Roaming pada
Pembelian Paket Roaming Prepaid (8983/MK.05/EN-01/XI/2022)</t>
  </si>
  <si>
    <t>0402/IC.01/EN-01/VI/2022</t>
  </si>
  <si>
    <t>0103/MK.05/BE-42/XI/2022</t>
  </si>
  <si>
    <t>Pemberitahuan Ready for Service (RFS) Fitur Aplikasi MyTelkomsel v6.16 - Android</t>
  </si>
  <si>
    <t>1321/MK.05/BE-05/XI/2022</t>
  </si>
  <si>
    <t>Status Kesiapan Komersial (RFC) Fitur Aplikasi MyTelkomsel v6.16 -
Android (0103/MK.05/BE-42/XI/2022)</t>
  </si>
  <si>
    <t>Paylater - Registration: Diperlukan inspection lebih lanjut khususnya
proses end to end dari registrati, akivasi, binding, maupun pembelian
paket menggunakan paylater.
Paylater - Buy package/Add Credit: Terdapat perbedaan informasi
admin fee antara Android dan iOS pada iFrame kredivo. Target Fixing:
24 Nov 2022; Level: Medium; PIC: IT Team (Elisa).
Enhancement Roaming Package: Untuk kebutuhan FUT dilakukan
penambahan keyword Abbreviation pada satu negara (Jepang) saja
dan akan disesuaikan untuk negara lain saat live.</t>
  </si>
  <si>
    <t>7670/MK.05/EN-01/X/2022</t>
  </si>
  <si>
    <t>0104/MK.05/BE-42/XI/2022</t>
  </si>
  <si>
    <t>Pemberitahuan Ready for Service (RFS) Fitur Aplikasi MyTelkomsel v6.16 - iOS</t>
  </si>
  <si>
    <t>1320/MK.05/BE-05/XI/2022</t>
  </si>
  <si>
    <t xml:space="preserve"> Status Kesiapan Komersial (RFC) Fitur Aplikasi MyTelkomsel v6.16 - iOS
(0104/MK.05/BE-42/XI/2022)</t>
  </si>
  <si>
    <t>Paylater - Registration: Masih menggunakan journey yang sama
pada versi sebelumnya (6.13) dengan cara binding langsung
menggunakan existing akun kredivo.
Paylater - Buy package/Add Credit:
Terdapat perbedaan informasi admin fee antara Android dan iOS
pada iFrame kredivo. Target Fixing: 24 Nov 2022; Level: Medium;
PIC: IT Team (Elisa).
Tampilan login saat binding belum otomatis zoom out setelah
input Nomor dan PIN. Target Fixing: Next Backlog; Level: Low;
PIC: BSM Dev, IT Team.
Enhancement Roaming Package: Untuk kebutuhan FUT dilakukan
penambahan keyword Abbreviation pada satu negara (Jepang) saja
dan akan disesuaikan untuk negara lain saat live.</t>
  </si>
  <si>
    <t>0340/MK.05/BE-32/XI/2022</t>
  </si>
  <si>
    <t>RFS Konfigurasi Direct Charging Item DTU Digipos (Phase-1)</t>
  </si>
  <si>
    <t>1261/MK.05/BE-05/XI/2022</t>
  </si>
  <si>
    <t>Diperlukan penyesuaian nama, dan validity paket saat live.</t>
  </si>
  <si>
    <t>9106/MK.05/EN-01/XI/2022</t>
  </si>
  <si>
    <t>[Revisi] Request for Inspection (RFI) Penutupan Purchase Mode Gift pada Paket Ilmupedia dan Ruang Guru (8212/MK.05/EN-01/X/2022)</t>
  </si>
  <si>
    <t>1256/MK.05/BE-05/XI/2022</t>
  </si>
  <si>
    <t>9121/MK.05/EN-01/XI/2022</t>
  </si>
  <si>
    <t>Request for Inspection (RFI) Implementasi Program Voice Flash Sale Hari Pahlawan (BO_8687/MK.05/EN-01/XI/2022)</t>
  </si>
  <si>
    <t>1284/MK.05/BE-05/XI/2022</t>
  </si>
  <si>
    <t>Laporan Hasil Inspeksi (ITR) Implementasi Program Voice Flash Sale Hari
Pahlawan (9121/MK.05/EN-01/XI/2022)</t>
  </si>
  <si>
    <t>8687/MK.05/EN-01/XI/2022</t>
  </si>
  <si>
    <t>0161/MK.05/BE-31/XI/2022</t>
  </si>
  <si>
    <t>Ready for Service (RFS) Produk Bundling Video Disney November 2022</t>
  </si>
  <si>
    <t>1253/MK.05/BE-05/XI/2022</t>
  </si>
  <si>
    <t>Akan dilakukan penyesuaian deskripsi, dan T&amp;C paket saat live.
Beberapa paket dilakukan pengetesan menggunakan FUT Simulator.
Tagihan bertambah belum termasuk PPN 11%.</t>
  </si>
  <si>
    <t>0166/MK.05/ML-01/X/2022</t>
  </si>
  <si>
    <t>0162/MK.05/BE-31/XI/2022</t>
  </si>
  <si>
    <t>Ready for Service (RFS) Produk Video di OMNI Channel November 2022</t>
  </si>
  <si>
    <t>1279/MK.05/BE-05/XI/2022</t>
  </si>
  <si>
    <t>Status Kesiapan Komersial (RFC) Produk Video di OMNI Channel
(0162/MK.05/BE-31/XI/2022)</t>
  </si>
  <si>
    <t>Akan dilakukan penyesuaian deskripsi, dan T&amp;C paket saat live.
Beberapa paket dilakukan pengetesan menggunakan FUT simulator.
Diperlukan inspection lebih lanjut khususnya untuk pembelian end2end
paket dengan channel omni web saat live.</t>
  </si>
  <si>
    <t xml:space="preserve">0056/MK.05/ML-04/IX/2022 </t>
  </si>
  <si>
    <t>0163/MK.05/BE-31/XI/2022</t>
  </si>
  <si>
    <t>RFI Paket HardBundling Disney</t>
  </si>
  <si>
    <t>1266/MK.05/BE-05/XI/2022</t>
  </si>
  <si>
    <t>Tîdak ditemukan transaksi untuk BID 00029323, 00029324, 00029325,
00029326, 00029327 dan 00026976 pada splunk</t>
  </si>
  <si>
    <t>9176/MK.05/EN-01/XI/2022</t>
  </si>
  <si>
    <t>Ready For Service (RFS) Permohonan Implementasi Pembuatan BID Voucher untuk Program Cashback Voucher pada pelanggan HVC dan CVM( 8799/MK.05/EN-01/XI/2022)</t>
  </si>
  <si>
    <t>1272/MK.05/BE-05/XI/2022</t>
  </si>
  <si>
    <t>Status Kesiapan Komersial (RFC) Permohonan Implementasi Pembuatan
BID Voucher untuk Program Cashback Voucher pada pelanggan HVC dan
CVM( (9176/MK.05/EN-01/XI/2022)</t>
  </si>
  <si>
    <t>Diperlukan penyesuaian tampilan gambar dan S&amp;K untuk voucher gofood
sebelum live.
Beberapa paket dilakukan pengetesan dengan FUT Simulator</t>
  </si>
  <si>
    <t>8799/MK.05/EN-01/XI/2022</t>
  </si>
  <si>
    <t>0338/MK.05/BE-32/XI/2022</t>
  </si>
  <si>
    <t>RFI Konfigurasi Layanan Unlimited Gamez</t>
  </si>
  <si>
    <t>1274/MK.05/BE-05/XI/2022</t>
  </si>
  <si>
    <t>Laporan Hasil Inspeksi (ITR) Konfigurasi Layanan Unlimited Gamez
(0338/MK.05/BE-32/XI/2022)</t>
  </si>
  <si>
    <t>0096/MK.05/ML-02/IV/2022</t>
  </si>
  <si>
    <t>0064/MK.05/BE-43/XI/2022</t>
  </si>
  <si>
    <t>Pemberitahuan RFI Paket BTL remove disney+ Hotsar allowance - Batch 2</t>
  </si>
  <si>
    <t>1269/MK.05/BE-05/XI/2022</t>
  </si>
  <si>
    <t>9190/MK.05/EN-01/XI/2022</t>
  </si>
  <si>
    <t>Ready for Service (RFS) Implementasi Improvement Journey Fitur Autorenewal</t>
  </si>
  <si>
    <t>1278/MK.05/BE-05/XI/2022</t>
  </si>
  <si>
    <t>Status Kesiapan Komersial (RFC) Implementasi Improvement Journey
Fitur Autorenewal (9190/MK.05/EN-01/XI/2022)</t>
  </si>
  <si>
    <t>Diperlukan penyesuaian nama paket pada pop up UMB notifikasi sisa pulsa tidak cukup.</t>
  </si>
  <si>
    <t>3249/MK.05/EN-01/VII/2022
3385/MK.05/EN-01/VII/2022</t>
  </si>
  <si>
    <t>9209/MK.05/EN-01/XI/2022</t>
  </si>
  <si>
    <t>Ready For Service (RFS) Permohonan BID ATL Hyper Micro Segmentation (HMS) Cluster Talkative Data User (9189/MK.01/EN-01/XI/2022)</t>
  </si>
  <si>
    <t>1263/MK.05/BE-05/XI/2022</t>
  </si>
  <si>
    <t>Akan dilakukan penyesuaian deskripsi paket dan T&amp;C pada saat live. Beberapa paket dilakukan pengetesan dengan FUT Simulator.</t>
  </si>
  <si>
    <t>9189/MK.01/EN-01/XI/2022</t>
  </si>
  <si>
    <t>0343/MK.05/BE-32/XI/2022</t>
  </si>
  <si>
    <t>RFS Dunia Games Sprint-20 (Android)</t>
  </si>
  <si>
    <t>• Banner card item Flash sale tidak muncul di DG 
• EXTRA ITEM - Multidim dan Whitelist &gt; item tidak 
muncul
• Discount Code dan Promo Code – Multidim or 
Whitelist (on progress)
• Fitur promo code whitelist
➢ After purchase item mendaptkan notifikasi 
sms sedang sibuk sender 3636 dan kode 
voucher tidak dapat</t>
  </si>
  <si>
    <t>0053/MK.01/ML-02/III/2022</t>
  </si>
  <si>
    <t>0341/MK.05/BE-32/XI/2022</t>
  </si>
  <si>
    <t>RFS Konfigurasi Item Garena Shell di Omni Channel (Payment E-Wallet)</t>
  </si>
  <si>
    <t>1343/MK.05/BE-05/XI/2022</t>
  </si>
  <si>
    <t>Status Kesiapan Komersial (RFC) Konfigurasi Item Garena Shell di Omni
Channel (Payment E Wallet) (0341/MK.05/BE-32/XI/2022)</t>
  </si>
  <si>
    <t>Beberapa paket dilakukan pengetesan menggunakan FUT Simulator.
Diperlukan inspection lebih lanjut khususnya pembelian item
menggunakan payment fintech secara keseluruhan.</t>
  </si>
  <si>
    <t>0342/MK.05/BE-32/XI/2022</t>
  </si>
  <si>
    <t>RFS Dunia Games Sprint-20 (Website)</t>
  </si>
  <si>
    <t>• Fitur Flash Sale, promo code, dan discount 
code (On progress)
• Fitur Extra Item Multidim &amp; Whitelist)
➢ After purchase notifikasi sms bonus 
item tidak dapat 
➢ Mendapatkan notifikasi sedang sibuk 
dari 3636 setelah callback manual</t>
  </si>
  <si>
    <t>9408/MK.05/EN-01/XI/2022</t>
  </si>
  <si>
    <t>Ready for Service (RFS) Permohonan Pembukaan Modern Channel Untuk Pembelian InternetMax 4GB Prime (8694/MK.05/EN-01/XI/2022)</t>
  </si>
  <si>
    <t>1282/MK.05/BE-05/XI/2022</t>
  </si>
  <si>
    <t>Status Kesiapan Komersial (RFC) Permohonan Pembukaan Modern
Channel Untuk Pembelian InternetMax 4GB Prime (9408/MK.05/EN_x0002_01/XI/2022)</t>
  </si>
  <si>
    <t>8694/MK.05/EN-01/XI/2022</t>
  </si>
  <si>
    <t>0285/MK.05/BE-33/XI/2022</t>
  </si>
  <si>
    <t>Pemberitahuan RFI untuk Support Konfigurasi Layanan VAS Content W1 November 2022</t>
  </si>
  <si>
    <t>1300/MK.05/BE-05/XI/2022</t>
  </si>
  <si>
    <t>Laporan Hasil Inspeksi (ITR) Pemberitahuan untuk Support Konfigurasi
Layanan VAS Content W1 November 2022 (0285/MK.05/BE-33/XI/2022)</t>
  </si>
  <si>
    <t>Dede Wandi</t>
  </si>
  <si>
    <t>9492/MK.05/EN-01/XI/2022</t>
  </si>
  <si>
    <t>Request for Inspection (RFI) Perubahan Spesifikasi Produk BID Unlimited untuk Program Campaign Churn PES (8175/MK.01/EN-01/X/2022)</t>
  </si>
  <si>
    <t>Paket belum dijual di channel production.
Akan dibuatkan RFI baru saat paket sudah
dijual di channel production.</t>
  </si>
  <si>
    <t>8175/MK.01/EN-01/X/2022</t>
  </si>
  <si>
    <t>9531/MK.01/EN-01/XI/2022</t>
  </si>
  <si>
    <t>Pemberitahuan RFS Program Migrasi Postpaid to Prepaid - Check LOS and First Bill</t>
  </si>
  <si>
    <t>1304/MK.05/BE-05/XI/2022</t>
  </si>
  <si>
    <t>Status Kesiapan Komersial (RFC) Program Migrasi Postpaid to Prepaid -
Check LOS and First Bill (9531/MK.01/EN-01/XI/2022)</t>
  </si>
  <si>
    <t>Scope pengetesan adalah menjalankan negative journey untuk LOS dan
Fist Bill dan memastikan notifikasi yang di tampilkan sudah sesuai.</t>
  </si>
  <si>
    <t>3503/MK.05/EN-01/IX/2022</t>
  </si>
  <si>
    <t>9599/MK.05/EN-01/XI/2022</t>
  </si>
  <si>
    <t>Ready for Service (RFS) Implementasi Program Fintech Recharge Reward (BO_7444/MK.01/EN-01/VI/2022)</t>
  </si>
  <si>
    <t>1264/MK.05/BE-05/XI/2022</t>
  </si>
  <si>
    <t>9667/MK.05/EN-01/XI/2022</t>
  </si>
  <si>
    <t>Request For Inspection (RFI) Implementasi Price Up Pada Telkomsel Tourist (2646/MK.05/EN-01/IX/2022)</t>
  </si>
  <si>
    <t>Not ready to test
Product belum dijual kepada 
pelanggan</t>
  </si>
  <si>
    <t>0182/MK.05/BE-23/XI/2022</t>
  </si>
  <si>
    <t>Pemberitahuan Ready for Service (RFS) BundlingMAX Revamp with Bonus New IMEI</t>
  </si>
  <si>
    <t>1380/MK.05/BE-05/XII/2022</t>
  </si>
  <si>
    <t>Diperlukan penyesuaian informasi detail paket redeem pada
halaman redeem kuota yang akan didapat.
• Beberapa paket dilakukan pengetesan dengan FUT Simulator.
• Diperlukan inspection lebih lanjut khususnya untuk pembelian
end to end keseluruhan BID saat live.</t>
  </si>
  <si>
    <t>8807/MK.05/EN-01/XI/2022</t>
  </si>
  <si>
    <t>0183/MK.05/BE-23/XI/2022</t>
  </si>
  <si>
    <t>Pemberitahuan RFI Add Whitelist MSISDN on 4G CVM Products</t>
  </si>
  <si>
    <t>1297/MK.05/BE-05/XI/2022</t>
  </si>
  <si>
    <t xml:space="preserve"> Laporan Hasil Inspeksi (ITR) Add Whitelist MSISDN on 4G CVM Products
(0183/MK.05/BE-23/XI/2022)</t>
  </si>
  <si>
    <t>9701/MK.05/EN-01/XI/2022</t>
  </si>
  <si>
    <t>0288/MK.05/BE-33/XI/2022</t>
  </si>
  <si>
    <t>Pemberitahuan RFS untuk Support Paket Musicmax Resso di MyTelkomsel dan UMB</t>
  </si>
  <si>
    <t>Butuh penyesuaian detail 
paket 
- Setelah purchase tidak 
mendapatkan subs resso 
premium</t>
  </si>
  <si>
    <t>0044/MK.05/ML-06/VI/2022</t>
  </si>
  <si>
    <t>0347/MK.05/BE-32/XI/2022</t>
  </si>
  <si>
    <t>RFS Voucher Return of Condor Heroes (Channel Dunia Games)</t>
  </si>
  <si>
    <t xml:space="preserve">Pembelian item masih gagal (tidak 
mendapatkan SMS notifikasi Sukses 
dan pulsa tidak terdeduct </t>
  </si>
  <si>
    <t>0006/MK.05/ML-24/X/2022</t>
  </si>
  <si>
    <t>0349/MK.05/BE-32/XI/2022</t>
  </si>
  <si>
    <t>RFI Konfigurasi Layana Modern Strike Online di Channel Codashop</t>
  </si>
  <si>
    <t>1285/MK.05/BE-05/XI/2022</t>
  </si>
  <si>
    <t>Laporan Hasil Inspeksi (ITR) Konfigurasi Layanan Modern Strike Online di
Channel Chodashop (0349/MK.05/BE-32/XI/2022)</t>
  </si>
  <si>
    <t>Tidak tersedia pembayaran dengan Telkomsel balance untuk pembelian Item
1100, 6600, 14100 &amp; Benefit 7 Days (1330) Gold ketika periode promo
berlangsung.
Belum ditemukan transaksi untuk item 6600 Gold dalam periode 9 – 14
November</t>
  </si>
  <si>
    <t>0175/MK.05/ML-02/IX/2022</t>
  </si>
  <si>
    <t>0348/MK.05/BE-32/XI/2022</t>
  </si>
  <si>
    <t>RFI Konfigurasi Layana Lokapala di Channel Codashop</t>
  </si>
  <si>
    <t>1312/MK.05/BE-05/XI/2022</t>
  </si>
  <si>
    <t>Laporan Hasil Inspeksi (ITR) Konfigurasi Layanan Lokapala di Codashop
(0348/MK.05/BE-32/XI/2022)</t>
  </si>
  <si>
    <t>Belum terdapat transaksi pembelian untuk item 950 citrine</t>
  </si>
  <si>
    <t>0149/MK.05/ML-02/VIII/2022</t>
  </si>
  <si>
    <t>0350/MK.05/BE-32/XI/2022</t>
  </si>
  <si>
    <t>RFS Voucher Return of Condor Heroes (Channel UMB)</t>
  </si>
  <si>
    <t>1322/MK.05/BE-05/XI/2022</t>
  </si>
  <si>
    <t>Status Kesiapan Komersial (RFC) Voucher Return of Condor Heroes
(Channel UMB) (0350/MK.05/BE-32/XI/2022)</t>
  </si>
  <si>
    <t>Diperlukan penyesuaian untuk wording sukses notifikasi SMS pada saat
live.
Tagihan bertambah belum termasuk PPN 11%.
Akan dilakukan penyesuaian wording konfirmasi harga pada paket 4
Dewa pada saat live.</t>
  </si>
  <si>
    <t>0351/MK.05/BE-32/XI/2022</t>
  </si>
  <si>
    <t>RFS Voucher Return of Condor Heroes (Channel Digipos)</t>
  </si>
  <si>
    <t>1323/MK.05/BE-05/XI/2022</t>
  </si>
  <si>
    <t>Status Kesiapan Komersial (RFC) Voucher Return of Condor Heroes
(Channel Digipos) (0351/MK.05/BE-32/XI/2022)</t>
  </si>
  <si>
    <t>Diperlukan penyesuaian untuk wording sukses notifikasi SMS pada saat
live.
Beberapa paket dilakukan pengetesan dengan FUT simulator.</t>
  </si>
  <si>
    <t>0166/MK.05/BE-31/XI/2022</t>
  </si>
  <si>
    <t>Ready for Service (RFS) Produk Video Vidio Platinum 7 Hari Digipos</t>
  </si>
  <si>
    <t>1280/MK.05/BE-05/XI/2022</t>
  </si>
  <si>
    <t>Status Kesiapan Komersial (RFC) Produk Video Vidio Platinum 7 Hari
Digipos (0166/MK.05/BE-31/XI/2022)</t>
  </si>
  <si>
    <t>0075/MK.05/ML-04/XI/2022</t>
  </si>
  <si>
    <t>0167/MK.05/BE-31/XI/2022</t>
  </si>
  <si>
    <t>Ready for Service (RFS) Produk Video Vidio Platinum 7 Hari</t>
  </si>
  <si>
    <t>1281/MK.05/BE-05/XI/2022</t>
  </si>
  <si>
    <t>Status Kesiapan Komersial (RFC) Produk Video Vidio Platinum 7 Hari
(0167/MK.05/BE-31/XI/2022)</t>
  </si>
  <si>
    <t>Akan dilakukan penyesuaian deskripsi, dan T&amp;C paket saat live.
Beberapa paket dilakukan pengetesan menggunakan FUT
Simulator.
Terdapat delay notifikasi SMS subscription Vidio kurang lebih 4 jam
dari sender 97080.
Tagihan postpaid bertambah belum termasuk PPN 11%.
Masih terconsume kuota internet regular kurang lebih 0.2 % pada
saat akses aplikasi Vidio.</t>
  </si>
  <si>
    <t>9973/MK.05/EN-01/XI/2022</t>
  </si>
  <si>
    <t>Pemberitahuan RFS Implementasi Pembelian Paket RoaMAX Combo Qatar 7 dan 30 Hari (Prepaid)</t>
  </si>
  <si>
    <t>Tidak mendapatkan bonus 
Kuota Voice setelah sukses 
aktivasi paket</t>
  </si>
  <si>
    <t>0004/MK.05/EN-01/XI/2022</t>
  </si>
  <si>
    <t>Pemberitahuan RFI Implementasi Perubahan Default Value CLS International Roaming</t>
  </si>
  <si>
    <t>1316/MK.05/BE-05/XI/2022</t>
  </si>
  <si>
    <t>Laporan Hasil Inspeksi (ITR) Implementasi Perubahan Default Value CLS
International Roaming(0004/MK.05/EN-01/XI/2022)</t>
  </si>
  <si>
    <t>0402/IC.01/EN-01/VI/2022
9424/MK.05/EN-01/XI/2022</t>
  </si>
  <si>
    <t>0220/MK.05/BE-24/XI/2022</t>
  </si>
  <si>
    <t>RFI Implementation Price Plan Simplification Phase 2 - 2022</t>
  </si>
  <si>
    <t>1286/MK.05/BE-05/XI/2022</t>
  </si>
  <si>
    <t>Laporan Hasil Inspeksi (ITR) Implementation Price Plan Simplification
Phase 2 - 2022 (0220/MK.05/BE-24/XI/2022)</t>
  </si>
  <si>
    <t>8869/MK.03/EN-01/XI/2022</t>
  </si>
  <si>
    <t>0339/MK.05/EN-01/XI/2022</t>
  </si>
  <si>
    <t>Pemberitahuan RFS Implementasi Penyesuaian Notifikasi Usage Paket RoaMAX Asia Eropa</t>
  </si>
  <si>
    <t>1399/MK.05/BE-05/XII/2022</t>
  </si>
  <si>
    <t>Status Kesiapan Komersial (RFC) Implementasi Penyesuaian Notifikasi
Usage Paket RoaMAX Asia Eropa (0339/MK.05/EN-01/XI/2022)</t>
  </si>
  <si>
    <t>Akan dilakukan penyesuaian deskripsi dan T&amp;C paket saat live.
Diperlukan penyesuaian notifikasi reminder untuk remaining kuota
50MB.</t>
  </si>
  <si>
    <t>0040/MK.05/MO-03/VII/2022</t>
  </si>
  <si>
    <t>0103/MK.05/EN-01/XI/2022</t>
  </si>
  <si>
    <t>Pemberitahuan RFS Paket MF Postpaid Telkomsel Orbit</t>
  </si>
  <si>
    <t>Paket MF Postpaid Orbit tidak masuk 
saat proses migrasi ke postpaid telah 
berhasil.</t>
  </si>
  <si>
    <t>0035/IS.01/EN-01/XI/2022</t>
  </si>
  <si>
    <t>0168/MK.05/BE-31/XI/2022</t>
  </si>
  <si>
    <t>Ready for Service (RFS) Permohonan Pembuatan Produk Bundling Video Digipos November</t>
  </si>
  <si>
    <t>1342/MK.05/BE-05/XI/2022</t>
  </si>
  <si>
    <t>Status Kesiapan Komersial (RFC) Permohonan Pembuatan Produk
Bundling Video Digipos November (0168/MK.05/BE-31/XI/2022)</t>
  </si>
  <si>
    <t>Beberapa paket dilakukan pengetesan menggunakan FUT Simulator.</t>
  </si>
  <si>
    <t>0076/MK.05/ML-04/XI/2022</t>
  </si>
  <si>
    <t>0169/MK.05/BE-31/XI/2022</t>
  </si>
  <si>
    <t>Ready for Service (RFS) Permohonan Pembuatan Produk Bundling Video Modern Channel November</t>
  </si>
  <si>
    <t>1291/MK.05/BE-05/XI/2022</t>
  </si>
  <si>
    <t>Status Kesiapan Komersial (RFC) Permohonan Pembuatan Produk
Bundling Video Modern Channel November (0169/MK.05/BE-31/XI/2022)</t>
  </si>
  <si>
    <t>Diperlukan inspection lebih lanjut khusunya proses end to end pembelian
melalui modern channel saat live.</t>
  </si>
  <si>
    <t>0170/MK.05/BE-31/XI/2022</t>
  </si>
  <si>
    <t>Ready for Service (RFS) Permohonan Pembuatan Produk Video TVOD 6</t>
  </si>
  <si>
    <t>1305/MK.05/BE-05/XI/2022</t>
  </si>
  <si>
    <t>Status Kesiapan Komersial (RFC) Permohonan Pembuatan Produk Video
TVOD 6 (0170/MK.05/BE-31/XI/2022)</t>
  </si>
  <si>
    <t>Menggunakan konten dummy untuk memutar video sesuai jenis paket
dan akan disesuaikan sat live.
Beberapa paket dilakukan pengetesan menggunakan FUT Simulator.
Akan dilakukan masking hide kuota flag pada W4 November 2022.
Tagihan postpaid bertambah belum termasuk PPN 11%.</t>
  </si>
  <si>
    <t>0077/MK.05/ML-04/XI/2022</t>
  </si>
  <si>
    <t>0038/MK.05/BE-44/XI/2022</t>
  </si>
  <si>
    <t xml:space="preserve">Permohonan RFI (Ready For Inspection) IVR Robocall – Low Balance Event </t>
  </si>
  <si>
    <t>1341/MK.05/BE-05/XI/2022</t>
  </si>
  <si>
    <t>Laporan Hasil Inspeksi (ITR) IVR Robocall – Low Balance Event
(0038/MK.05/BE-44/XI/2022)</t>
  </si>
  <si>
    <t>8794/MK.03/EN-01/VIII/2022</t>
  </si>
  <si>
    <t>IVR</t>
  </si>
  <si>
    <t>0231/MK.05/EN-01/XI/2022</t>
  </si>
  <si>
    <t>Ready for Service (RFS) Implementasi TnL Core Retention BQSV (BO_9792/MK.05/EN-01/XI/2022)</t>
  </si>
  <si>
    <t>1283/MK.05/BE-05/XI/2022</t>
  </si>
  <si>
    <t>Status Kesiapan Komersial (RFC) Implementasi TnL Core Retention BQSV
(0231/MK.05/EN-01/XI/2022)</t>
  </si>
  <si>
    <t>Akan dilakukan penyesuaian deskripsi, T&amp;C dan nama paket pada
notifikasi SMS sukses pembelian untuk beberapa BID saat live
Beberapa paket dilakukan pengetesan dengan FUT Simulator.</t>
  </si>
  <si>
    <t>9792/MK.05/EN-01/XI/2022</t>
  </si>
  <si>
    <t>0386/MK.05/EN-01/XI/2022</t>
  </si>
  <si>
    <t>Ready for Service (RFS) Implementasi Kartu Telkomsel Tourist (9797/MK.05/EN-01/XI/2022)</t>
  </si>
  <si>
    <t>1271/MK.05/BE-05/XI/2022</t>
  </si>
  <si>
    <t>Status Kesiapan Komersial (RFC) Implementasi Kartu Telkomsel Tourist
(0386/MK.05/EN-01/XI/2022</t>
  </si>
  <si>
    <t>Akan dilakukan penyesuaian nama dan deskripsi paket pada saat live.
Proses testing dilakukan dengan FUT Simulator dan diperlukan proses proses
inspection test pada saat live.</t>
  </si>
  <si>
    <t>9797/MK.05/EN-01/XI/2022</t>
  </si>
  <si>
    <t>Revisi Implementasi Kartu Telkomsel Tourist</t>
  </si>
  <si>
    <t>Consumer Marketing</t>
  </si>
  <si>
    <t>VP Prepaid Consumer Marketing</t>
  </si>
  <si>
    <t>Tuty Rahma Afriza</t>
  </si>
  <si>
    <t>0107/MK.05/BE-42/XI/2022</t>
  </si>
  <si>
    <t>Pemberitahuan Ready for Service (RFS) Cloud Enablement pada Channel MyTelkomsel - Android</t>
  </si>
  <si>
    <t>1309/MK.05/BE-05/XI/2022</t>
  </si>
  <si>
    <t>Status Kesiapan Komersial (RFC) Cloud Enablement pada Channel
MyTelkomsel – Android (0107/MK.05/BE-42/XI/2022)</t>
  </si>
  <si>
    <t>Scope pengetesan terbatas pada key feature drop 1 dan akan dilakukan
inspection lebih lanjut khususnya setelah full traffic dialihkan ke cloud server.</t>
  </si>
  <si>
    <t>0106/MK.05/BE-42/XI/2022</t>
  </si>
  <si>
    <t>Pemberitahuan Ready for Service (RFS) Cloud Enablement pada Channel MyTelkomsel - iOS</t>
  </si>
  <si>
    <t>1310/MK.05/BE-05/XI/2022</t>
  </si>
  <si>
    <t>Status Kesiapan Komersial (RFC) Cloud Enablement pada Channel
MyTelkomsel - iOS (0106/MK.05/BE-42/XI/2022)</t>
  </si>
  <si>
    <t>0066/MK.05/BE-43/XI/2022</t>
  </si>
  <si>
    <t>Pemberitahuan RFS Template campaign push USSD</t>
  </si>
  <si>
    <t>1303/MK.05/BE-05/XI/2022</t>
  </si>
  <si>
    <t>Status Kesiapan Komersial (RFC) Template Campaign Push USSD
(0066/MK.05/BE-43/XI/2022)</t>
  </si>
  <si>
    <t xml:space="preserve">Scope pengetesan hanya memastikan push USSD berhasil muncul
pada device.
</t>
  </si>
  <si>
    <t>9702/MK.01/EN-01/XI/2022</t>
  </si>
  <si>
    <t>Permohonan Pembuatan Template untuk Push USSD</t>
  </si>
  <si>
    <t>Mgr. Customer Value Management</t>
  </si>
  <si>
    <t>Eko Budi Prasetyo</t>
  </si>
  <si>
    <t>0108/MK.05/BE-42/XI/2022</t>
  </si>
  <si>
    <t>1390/MK.05/BE-05/XII/2022</t>
  </si>
  <si>
    <t>Status Kesiapan Komersial (RFC) WEC - LinkAja Change from Web
Checkout to Applink (Smart DPI) di Dunia Games (0108/MK.05/BE_x0002_42/XI/2022)</t>
  </si>
  <si>
    <t>Diperlukan penyesuaian link FAQ pada metode pembayaran Link Aja.</t>
  </si>
  <si>
    <t xml:space="preserve"> Permohonan Development Fitur Web E-Commerce Sprint 30, Sprint 31 dan
Sprint 32</t>
  </si>
  <si>
    <t>Own Digital Channel</t>
  </si>
  <si>
    <t>GM Web E-Commerce Product</t>
  </si>
  <si>
    <t>Yonatha Maulana</t>
  </si>
  <si>
    <t>0352/MK.05/BE-32/XI/2022</t>
  </si>
  <si>
    <t>RFS Lanjutan Konfigurasi Item Return of Condor Heroes di Dunia Games</t>
  </si>
  <si>
    <t>1289/MK.05/BE-05/XI/2022</t>
  </si>
  <si>
    <t>Status Kesiapan Komersial (RFC) Lanjutan Konfigurasi Item Return of
Condor Heroes di Dunia Games (0352/MK.05/BE-32/XI/2022)</t>
  </si>
  <si>
    <t>Diperlukan proses manual callback untuk menampilkan halaman
pembayaran sukses dan pembayaran gagal.
Terdapat bonus tambahan pada pembelian pertama untuk masing_x0002_masing item.</t>
  </si>
  <si>
    <t>Permohonan Konfigurasi Penambahan The Return of Condor Heroes di
Channel Dunia Games</t>
  </si>
  <si>
    <t>GM Games and Publishing</t>
  </si>
  <si>
    <t>Auliya Ilman Fadli</t>
  </si>
  <si>
    <t>0353/MK.05/BE-32/XI/2022</t>
  </si>
  <si>
    <t>RFS Lanjutan Penambahan Game Super Sus Pada Fitur Booster (Smart DPI) di Dunia Games</t>
  </si>
  <si>
    <t>Akses booster games super sus Via 
apk DG stuck dan tidak langsung 
login ke aplikasi games super sus</t>
  </si>
  <si>
    <t>Permohonan Penambahan Game Super Sus untuk GamesMax Booster
(Smart DPI)</t>
  </si>
  <si>
    <t>0221/MK.05/BE-24/XI/2022</t>
  </si>
  <si>
    <t>RFI Test untuk Implementasi Refresh WL dan Penambahan Segment Whitelist PP Migration Java</t>
  </si>
  <si>
    <t>1299/MK.05/BE-05/XI/2022</t>
  </si>
  <si>
    <t>Laporan Hasil Inspeksi (ITR) Test untuk Implementasi Refresh WL dan
Penambahan Segment Whitelist PP Migration Java (0221/MK.05/BE_x0002_24/XI/202</t>
  </si>
  <si>
    <t>9800/MK.05/EN-01/XI/2022</t>
  </si>
  <si>
    <t>Permohonan Implementasi Refresh WL dan Penambahan Segment
Whitelist PP Migration Java November 2022</t>
  </si>
  <si>
    <t>Vice President Prepaid Consumer Marketing</t>
  </si>
  <si>
    <t>0665/MK.05/EN-01/XI/2022</t>
  </si>
  <si>
    <t>Ready for Service (RFS) Permohonan TnL Pembukaan Mekanisme Counter Paket Hot Promo ExJava - Omni &amp; Digipos (4306/MK.05/EN-01/X/2022)</t>
  </si>
  <si>
    <t>1422/MK.05/BE-05/XII/2022</t>
  </si>
  <si>
    <t>Status Kesiapan Komersial (RFC) Permohonan TnL Pembukaan
Mekanisme Counter Paket Hot Promo ExJava - Omni &amp; Digipos
(0665/MK.05/EN-01/XI/2022)</t>
  </si>
  <si>
    <t>Beberapa paket dilakukan pengetesan dengan FUT Simulator.
Scope pengetesan adalaha aktivasi melalui channel digipos, dan akan dilakukan
testing terpisah untuk channel Omni web.</t>
  </si>
  <si>
    <t>Permohonan TnL Pembukaan Mekanisme Counter Paket Hot Promo Ex_x0002_Java</t>
  </si>
  <si>
    <t>PjS. Vice President Prepaid Consumer Sumatera and Pamasuka</t>
  </si>
  <si>
    <t>0666/MK.05/EN-01/XI/2022</t>
  </si>
  <si>
    <t>Readyfor Service (RFS) Implementasi Kartu Telkomsel Tourist Renewal (9797/MK.05/EN-01/XI/2022)</t>
  </si>
  <si>
    <t>1290/MK.05/BE-05/XI/2022</t>
  </si>
  <si>
    <t>Status Kesiapan Komersial (RFC) Implementasi Kartu Telkomsel Tourist
Renewal (0666/MK.05/EN-01/XI/2022)</t>
  </si>
  <si>
    <t>Akan dilakukan penyesuaian deskripsi, dan T&amp;C paket saat live.
Beberapa paket dilakukan pengetesan menggunakan FUT Simulator.</t>
  </si>
  <si>
    <t>0667/MK.05/EN-01/XI/2022</t>
  </si>
  <si>
    <t>Ready for Service (RFS) Implementasi Kartu Telkomsel Tourist ARP (9797/MK.05/EN-01/XI/2022)</t>
  </si>
  <si>
    <t>1393/MK.05/BE-05/XII/2022</t>
  </si>
  <si>
    <t>Status Kesiapan Komersial (RFC) Implementasi Kartu Telkomsel Tourist
ARP (0667/MK.05/EN-01/XI/2022)</t>
  </si>
  <si>
    <t>Beberapa paket dilakukan pengetesan dengan FUT Simulator.</t>
  </si>
  <si>
    <t>0189/MK.05/BE-23/XI/2022</t>
  </si>
  <si>
    <t>Pemberitahuan RFI Implementasi Best Deal 4G 15-16 November 2022</t>
  </si>
  <si>
    <t>1326/MK.05/BE-05/XI/2022</t>
  </si>
  <si>
    <t xml:space="preserve"> Laporan Hasil Inspeksi (ITR) Implementasi Best Deal 4G 15-16 November
2022 (0189/MK.05/BE-23/XI/2022)</t>
  </si>
  <si>
    <t>0683/MK.05/EN-01/XI/2022</t>
  </si>
  <si>
    <t>Permohonan Support Activity Q4’2022 Special Deal Program Plan</t>
  </si>
  <si>
    <t>0700/MK.05/EN-01/XI/2022</t>
  </si>
  <si>
    <t>Pemberitahuan RFI Paket 4G Special Day Postpaid 15-16 November 2022</t>
  </si>
  <si>
    <t>1298/MK.05/BE-05/XI/2022</t>
  </si>
  <si>
    <t>Laporan Hasil Inspeksi (ITR) Paket 4G Special Day Postpaid 15-16
November 2022 (0700/MK.05/EN-01/XI/2022)</t>
  </si>
  <si>
    <t>0172/MK.05/BE-31/XI/2022</t>
  </si>
  <si>
    <t>Ready for Service (RFS) Produk Bundling World Cup Promo</t>
  </si>
  <si>
    <t>1292/MK.05/BE-05/XI/2022</t>
  </si>
  <si>
    <t>Status Kesiapan Komersial (RFC) Produk Bundling World Cup Promo
(0172/MK.05/BE-31/XI/2022)</t>
  </si>
  <si>
    <t>Akan dilakukan penyesuaian deskripsi paket dan S&amp;K sebelum live.
Masih terconsume kuota internet kurang lebih 4% pada saat
consume kuota Maxstream.
Tagihan bertambah belum termasuk PPN 11%.</t>
  </si>
  <si>
    <t>0080/MK.05/ML-04/XI/2022</t>
  </si>
  <si>
    <t>Permohonan Pembuatan Produk Bundling World Cup Promo</t>
  </si>
  <si>
    <t>General Manager Video and Partnership</t>
  </si>
  <si>
    <t>Luthfi Cahya Wibisono</t>
  </si>
  <si>
    <t>0173/MK.05/BE-31/XI/2022</t>
  </si>
  <si>
    <t>Ready for Service (RFS) Produk Bundling World Cup Promo Digipos dan Modchan</t>
  </si>
  <si>
    <t>1288/MK.05/BE-05/XI/2022</t>
  </si>
  <si>
    <t>Status Kesiapan Komersial (RFC) Produk Bundling World Cup Promo
Digipos dan Modchan (0173/MK.05/BE-31/XI/2022)</t>
  </si>
  <si>
    <t>0355/MK.05/BE-32/XI/2022</t>
  </si>
  <si>
    <t>RFS DG Voucher DG Rings</t>
  </si>
  <si>
    <t>1370/MK.05/BE-05/XII/2022</t>
  </si>
  <si>
    <t xml:space="preserve"> Status Kesiapan Komersial (RFC) DG Voucher DG Rings (0355/MK.05/BE_x0002_32/XI/2022)</t>
  </si>
  <si>
    <t>Dilakukan proses manual callback untuk menampilkan halaman
redeem berhasil.
Diperlukan penyesuaian simbol ## pada notifikasi sms kode voucher</t>
  </si>
  <si>
    <t>0224/MK.05/ML-02/XI/2022</t>
  </si>
  <si>
    <t>Permohonan Konfigurasi DG Voucher DG Rings</t>
  </si>
  <si>
    <t>General Manager Games and Publishing</t>
  </si>
  <si>
    <t>0356/MK.05/BE-32/XI/2022</t>
  </si>
  <si>
    <t>RFS DG Rings Extra (Whitelist)</t>
  </si>
  <si>
    <t>1364/MK.05/BE-05/XII/2022</t>
  </si>
  <si>
    <t>Status Kesiapan Komersial (RFC) DG Rings Extra (Whitelist)
(0356/MK.05/BE-32/XI/2022)</t>
  </si>
  <si>
    <t>Dilakukan proses manual callback untuk menampilkan halaman
pembayaran berhasil.
Diperlukan penyesuaian judul baner pada flash sales card khususnya
untuk item denom lainnya dan bonus tambahan yang didapat.
Akan dilakukan inspection lebih lanjut khususnya untuk pembelian
item denom secara keseluruhan saat live.</t>
  </si>
  <si>
    <t>0221/MK.05/ML-02/XI/2022</t>
  </si>
  <si>
    <t>Permohonan Pembukaan Limit Transaksi DG Rings Extra (WL)</t>
  </si>
  <si>
    <t>0109/MK.05/BE-42/XI/2022</t>
  </si>
  <si>
    <t>Pemberitahuan Ready for Service (RFS) Cloud Enablement pada Channel MyTelkomsel Web</t>
  </si>
  <si>
    <t>1363/MK.05/BE-05/XII/2022</t>
  </si>
  <si>
    <t>Status Kesiapan Komersial (RFC) Cloud Enablement Pada Channel
Mytelkomsel (0109/MK.05/BE-42/XI/2022)</t>
  </si>
  <si>
    <t>Fitur Dashboard :
Login : Diperlukan inspection lebih lanjut khususnya login
menggunakan akun twitter.
Grapari online : Mendapatkan halaman tidak ditemukan; Target
Fixing: Next Backlog; Level : Low; PIC: BSM Dev.
Aktivasi VoLTE, dan 5G : Mendapatkan halaman terkendala;
Target Fixing: Next Backlog; Level : Low; PIC: BSM Dev.
Fitur Self service : Diperlukan inspection lebih lanjut khususnya
untuk payment menggunakan fintech, pemasangan kartu baru (PSB),
proses migrasi prepaid to postpaid (P2P), maupun setelah full traffic
dialihkan ke cloud server.</t>
  </si>
  <si>
    <t>0358/MK.05/BE-32/XI/2022</t>
  </si>
  <si>
    <t>RFS BQSV Extra Data (Dunia Games)</t>
  </si>
  <si>
    <t>Setelah sukses melakukan 
pembelian item, tidak mendapatkan 
bonus Internet</t>
  </si>
  <si>
    <t>0171/MK.05/ML-01/XI/2022</t>
  </si>
  <si>
    <t>Permohonan Pengembangan Produk BQSV untuk Program Bonus Data All
Net Dunia Games dan UMB</t>
  </si>
  <si>
    <t>Vice President Digital Lifestyle</t>
  </si>
  <si>
    <t>Nirwan Lesmana</t>
  </si>
  <si>
    <t>0359/MK.05/BE-32/XI/2022</t>
  </si>
  <si>
    <t>RFS Konfigurasi Direct Charging Item DTU Digipos (Phase-2)</t>
  </si>
  <si>
    <t>1384/MK.05/BE-05/XII/2022</t>
  </si>
  <si>
    <t>Status Kesiapan Komersial (RFC) Konfigurasi Direct Charging Item DTU
Digipos (Phase-2) (0359/MK.05/BE-32/XI/2022)</t>
  </si>
  <si>
    <t>Permohonan Konfigurasi Pengembangan Charging dengan Deposit
Prabayar untuk Item DTU Channel Digipos</t>
  </si>
  <si>
    <t>0357/MK.05/BE-32/XI/2022</t>
  </si>
  <si>
    <t>RFS Lanjutan Dunia Games App New User Acquisition (Extra Data)</t>
  </si>
  <si>
    <t>Gagal untuk login ke Dunia Games</t>
  </si>
  <si>
    <t>Permohonan Development dan Konfigurasi Program DG Apps User
Acquisition</t>
  </si>
  <si>
    <t>0898/MK.05/EN-01/XI/2022</t>
  </si>
  <si>
    <t>Ready For Service (RFS) Implementasi Proposal of Open Weekly Acquisition Starter Modern Channel (9986/MK.05/EN-01/XI/2022)</t>
  </si>
  <si>
    <t>1302/MK.05/BE-05/XI/2022</t>
  </si>
  <si>
    <t>Status Kesiapan Komersial (RFC) Implementasi Proposal of Open Weekly
Acquisition Starter Modern Channel (0898/MK.05/EN-01/XI/2022)</t>
  </si>
  <si>
    <t>Beberapa paket dilakukan pengetesan dengan FUT Simulator.
Masih terconsume kuota internet kurang lebih 3% setelah consume kuota
OMG.
Untuk zona selain RF &amp; RFHD hanya mendapatkan value kuota All Net.</t>
  </si>
  <si>
    <t>9986/MK.05/EN-01/XI/2022</t>
  </si>
  <si>
    <t>Permohonan Implementasi Proposal of Open Weekly Acquisition Starter
Pack on Modern Channel</t>
  </si>
  <si>
    <t>Prepaid Consumer Sumatera and Pamasuka</t>
  </si>
  <si>
    <t>0900/MK.05/EN-01/XI/2022</t>
  </si>
  <si>
    <t>Ready for Service (RFS) Permohonan Implementasi Program Sakti Prioritas ExJava New (9510/MK.05/EN-01/XI/2022)</t>
  </si>
  <si>
    <t>Double nodin &amp; miss judul nodin</t>
  </si>
  <si>
    <t>9510/MK.05/EN-01/XI/2022</t>
  </si>
  <si>
    <t>Permohonan Implementasi Pembuatan BID Voucher Alfamart untuk
Program Cashback Voucher pada pelanggan HVC dan CVM</t>
  </si>
  <si>
    <t>Manager Prepaid Customer HVC and Retention Sumatera</t>
  </si>
  <si>
    <t>Pitrial Fadhlillah</t>
  </si>
  <si>
    <t>0905/MK.05/EN-01/XI/2022</t>
  </si>
  <si>
    <t>Ready for Service (RFS) BID Voucher Alfamart untuk Program Cashback Voucher pada pelanggan HVC dan CVM (9510/MK.05/EN-01/XI/2022)</t>
  </si>
  <si>
    <t>1307/MK.05/BE-05/XI/2022</t>
  </si>
  <si>
    <t>Status Kesiapan Komersial (RFC) BID Voucher Alfamart untuk Program
Cashback Voucher pada pelanggan HVC dan CVM (0905/MK.05/EN_x0002_01/XI/2022)</t>
  </si>
  <si>
    <t>Untuk keperluan FUT masih menggunakan voucher dummy dan akan di
sesuaikan saat live.
Beberapa paket dilakukan pengetesan dengan FUT Simulator.</t>
  </si>
  <si>
    <t>0360/MK.05/BE-32/XI/2022</t>
  </si>
  <si>
    <t>RFI Konfigurasi Promo Code DISKON20</t>
  </si>
  <si>
    <t>1334/MK.05/BE-05/XI/2022</t>
  </si>
  <si>
    <t>Laporan Hasil Inspeksi (ITR) Konfigurasi Promo Code DISKON20
(0360/MK.05/BE-32/XI/2022)</t>
  </si>
  <si>
    <t>Belum terdapat transaksi pembelian pada ServiceID
GAMGENRDG4TFFP20720D_IOD, GAMGENRDG4TMLP20875D_IOD,
GAMGENRDG4TCODP20127CP_IOD, GAMGENRDG4TCODP20317CP_IOD,
GAMGENRDG4TCODP20644CP_IOD, GAMGENRDG4TCODP201373CP_IOD,
GAMGENRDG4TCODP203564CP_IOD, GAMGENRDG4TCODP203564CP_IOD</t>
  </si>
  <si>
    <t>Permohonan Konfigurasi Penambahan Item Program PATION20</t>
  </si>
  <si>
    <t>0291/MK.05/BE-33/XI/2022</t>
  </si>
  <si>
    <t>Pemberitahuan RFI untuk Support Konfigurasi Layanan VAS Content W2 November 2022</t>
  </si>
  <si>
    <t>1329/MK.05/BE-05/XI/2022</t>
  </si>
  <si>
    <t>Laporan Hasil Inspeksi (ITR) Support Konfigurasi Layanan VAS Content
W2 November 2022 (0291/MK.05/BE-33/XI/2022)</t>
  </si>
  <si>
    <t>1013/MK.05/EN-01/XI/2022</t>
  </si>
  <si>
    <t>Pemberitahuan RFS Pembukaan Skema Pembelian via Physical Voucher pada Produ Umroh Telkomsel</t>
  </si>
  <si>
    <t>Perubahan request ke RFI</t>
  </si>
  <si>
    <t>3537/MK.05/EN-01/IX/2022</t>
  </si>
  <si>
    <t>Permohonan Penambahan Produk Physical Voucher - International
Roaming di Outlet</t>
  </si>
  <si>
    <t>postpaid &amp; roam</t>
  </si>
  <si>
    <t>Vice President Postpaid Consumer, International Roaming and Interconnect</t>
  </si>
  <si>
    <t>Bernadus Wahyu Wijayanto</t>
  </si>
  <si>
    <t>1048/MK.05/EN-01/XI/2022</t>
  </si>
  <si>
    <t>Pemberitahuan RFS Pembukaan Skema Pembelian via Physical Voucher pada Produk RoaMAX Telkomsel</t>
  </si>
  <si>
    <t>1057/MK.05/EN-01/XI/2022</t>
  </si>
  <si>
    <t xml:space="preserve">RFI Program Mendadak Hepi November 2022 </t>
  </si>
  <si>
    <t>1301/MK.05/BE-05/XI/2022</t>
  </si>
  <si>
    <t>Laporan Hasil Inspeksi (ITR) Program Mendadak Hepi November 2022
(1057/MK.05/EN-01/XI/2022)</t>
  </si>
  <si>
    <t xml:space="preserve">8400/MK.05/EN-01/X/2022 </t>
  </si>
  <si>
    <t>Permohonan Bantuan Konfigurasi Program Mendadak Hepi 2022</t>
  </si>
  <si>
    <t>Loyalty</t>
  </si>
  <si>
    <t>General Manager Loyalty and Device Partnership Management</t>
  </si>
  <si>
    <t>Lolyta Sihite</t>
  </si>
  <si>
    <t>1135/MK.05/EN-01/XI/2022</t>
  </si>
  <si>
    <t>Pemberitahuan RFS Paket Vidio FIFA World Cup Qatar Mobile</t>
  </si>
  <si>
    <t>1293/MK.05/BE-05/XI/2022</t>
  </si>
  <si>
    <t>Status Kesiapan Komersial (RFC) Paket Vidio FIFA World Cup Qatar
Mobile (1135/MK.05/EN-01/XI/2022</t>
  </si>
  <si>
    <t>Disarankan untuk dilakukan penyesuaian wording pop up gagal
pembelian ketika tidak memiliki pre-requisite paket dan mencapai
maksimal pembelian.</t>
  </si>
  <si>
    <t>1131/MK.05/EN-01/XI/2022</t>
  </si>
  <si>
    <t>Permohonan Development Paket Vidio FIFA World Cup Qatar Mobile untuk
Pelanggan Halo+</t>
  </si>
  <si>
    <t>General Manager Postpaid Product and Pricing</t>
  </si>
  <si>
    <t>Desy Sartika P.</t>
  </si>
  <si>
    <t>0067/MK.05/BE-43/XI/2022</t>
  </si>
  <si>
    <t>Pemberitahuan RFS Cloning BID untuk Inisiatif Campaign Pembelian Pertama di MyTelkomsel Apps</t>
  </si>
  <si>
    <t>1294/MK.05/BE-05/XI/2022</t>
  </si>
  <si>
    <t>Status Kesiapan Komersial (RFC) Cloning BID untuk Inisiatif Campaign
Pembelian Perihal Pertama di MyTelkomsel Apps (0067/MK.05/BE_x0002_43/XI/2022)</t>
  </si>
  <si>
    <t>1074/MK.01/EN-01/XI/2022</t>
  </si>
  <si>
    <t>Permohonan Cloning BID untuk Inisiatif Campaign Pembelian Pertama di
MyTelkomsel Apps</t>
  </si>
  <si>
    <t>General Manager Customer Value Management</t>
  </si>
  <si>
    <t>Rustama Lumbantoruan</t>
  </si>
  <si>
    <t>0361/MK.05/BE-32/XI/2022</t>
  </si>
  <si>
    <t xml:space="preserve">RFI Update Whitelist IP Profile DPI Layanan Game SpeedUp </t>
  </si>
  <si>
    <t>1346/MK.05/BE-05/XI/2022</t>
  </si>
  <si>
    <t>Laporan Hasil Inspeksi (ITR) Update Whitelist IP Profile DPI Layanan Game
SpeedUp (0361/MK.05/BE-32/XI/2022)</t>
  </si>
  <si>
    <t>Tidak terdapat transaksi untuk BID Digipos periode 17-25 Nov 2022
(Konfirmasi BO belum dibuka untuk pembelian paket via Digipos).</t>
  </si>
  <si>
    <t>0216/SV.05/ML-02/XI/2022</t>
  </si>
  <si>
    <t>Permohonan Whitelist IP List Baru Layanan Game Speed Up</t>
  </si>
  <si>
    <t>0362/MK.05/BE-32/XI/2022</t>
  </si>
  <si>
    <t>RFI GamesMax Booster Service Coverage Addition (Area-4)</t>
  </si>
  <si>
    <t>1405/MK.05/BE-05/XII/2022</t>
  </si>
  <si>
    <t>Laporan Hasil Inspeksi (ITR) GamesMax Booster Service Coverage
Addition (Area 4) (0362/MK.05/BE-32/XI/2022)</t>
  </si>
  <si>
    <t>Saat membuka aplikasi Dunia Games akan meng-consume kuota internet
reguler</t>
  </si>
  <si>
    <t>Permohonan Development Virtual Peering dan Gamesmax Booster</t>
  </si>
  <si>
    <t>rizky MR</t>
  </si>
  <si>
    <t>0068/MK.05/BE-43/XI/2022</t>
  </si>
  <si>
    <t>Pemberitahuan RFI BID BTL untuk Campaign Multisim</t>
  </si>
  <si>
    <t>1313/MK.05/BE-05/XI/2022</t>
  </si>
  <si>
    <t>Laporan Hasil Inspeksi (ITR) BID BTL untuk Campaign Multisim
(0068/MK.05/BE-43/XI/2022)</t>
  </si>
  <si>
    <t>1100/MK.01/EN-01/XI/2022</t>
  </si>
  <si>
    <t>Permohonan Cloning BID BTL untuk Campaign Multisim</t>
  </si>
  <si>
    <t>0293/MK.05/BE-33/XI/2022</t>
  </si>
  <si>
    <t>Pemberitahuan re-RFS untuk Support Paket FITA Insurance di Omni Channel</t>
  </si>
  <si>
    <t>Tidak bisa mendapat kode 
reservasi dari omni
- Omni channel problem</t>
  </si>
  <si>
    <t>0061/MK.05/ML-06/VIII/2022</t>
  </si>
  <si>
    <t>Permohonan Penambahan Paket ComboFit FITA di Modern Channel (Omni
Channel)</t>
  </si>
  <si>
    <t>VAS Product Marketing</t>
  </si>
  <si>
    <t>General Manager VAS Entertainment</t>
  </si>
  <si>
    <t>Douby Kusumawirachma</t>
  </si>
  <si>
    <t>0069/MK.05/BE-43/XI/2022</t>
  </si>
  <si>
    <t>Pemberitahuan RFS Data Reward BQSV BTL Campaign</t>
  </si>
  <si>
    <t>1337/MK.05/BE-05/XI/2022</t>
  </si>
  <si>
    <t>Status Kesiapan Komersial (RFC) Data Reward BQSV BTL Campaign
(0069/MK.05/BE-43/XI/2022)</t>
  </si>
  <si>
    <t>0029/MK.05/ML-27/XI/2022</t>
  </si>
  <si>
    <t>Permohonan Pengembangan Produk BQSV untuk Program Dunia Games
Bonus Data All Net (UMB &amp; DIGIPOS)</t>
  </si>
  <si>
    <t>Manager Payment Partnerships</t>
  </si>
  <si>
    <t>Ardin Yekti Prabowo</t>
  </si>
  <si>
    <t>0192/MK.05/BE-23/XI/2022</t>
  </si>
  <si>
    <t>ON PROGRESS</t>
  </si>
  <si>
    <t>Permohonan Support untuk Penyesuaian Tarif CVM Telkomsel Orbit di
Region Puma</t>
  </si>
  <si>
    <t>Head of Home LTE Marketing</t>
  </si>
  <si>
    <t>Lemen Koh Thong Lin</t>
  </si>
  <si>
    <t>1257/MK.05/EN-01/XI/2022</t>
  </si>
  <si>
    <t>Ready for Service (RFS) Permohonan Implementasi Revamp Weekly Internet Sakti in Java (9808/MK.05/EN-01/XI/2022)</t>
  </si>
  <si>
    <t>1318/MK.05/BE-05/XI/2022</t>
  </si>
  <si>
    <t>Status Kesiapan Komersial (RFC) Permohonan Implementasi Revamp
Weekly Internet Sakti in Java (1257/MK.05/EN-01/XI/2022)</t>
  </si>
  <si>
    <t>Akan dilakukan penyesuaian deskripsi, dan T&amp;C paket pada saat live.
Beberapa paket dilakukan pengetesan dengan FUT Simulator.</t>
  </si>
  <si>
    <t>9808/MK.05/EN-01/XI/2022</t>
  </si>
  <si>
    <t>Permohonan Implementasi Revamp Weekly Internet Sakti in Java</t>
  </si>
  <si>
    <t>0363/MK.05/BE-32/XI/2022</t>
  </si>
  <si>
    <t>RFS Lanjutan Konfigurasi Item Lords Mobile di Dunia Games</t>
  </si>
  <si>
    <t>1420/MK.05/BE-05/XII/2022</t>
  </si>
  <si>
    <t>Status Kesiapan Komersial (RFC) Lanjutan Konfigurasi Item Lords Mobile
di Dunia Games (0363/MK.05/BE-32/XI/2022)</t>
  </si>
  <si>
    <t>Akan dilakukan penyesuaian tampilan nama Games pada halaman Top
Up Item.
Dilakukan proses manual callback untuk menampilkan halaman
pembayaran berhasil dan gagal.</t>
  </si>
  <si>
    <t>Permohonan Konfigurasi Layanan Item Game Baru Dunia Games</t>
  </si>
  <si>
    <t>0364/MK.05/BE-32/XI/2022</t>
  </si>
  <si>
    <t>RFS Lanjutan Konfigurasi Item Dragon Raja (SEA) di Dunia Games</t>
  </si>
  <si>
    <t>1295/MK.05/BE-05/XI/2022</t>
  </si>
  <si>
    <t>Status Kesiapan Komersial (RFC) Lanjutan Konfigurasi Item Dragon Raja
(SEA) di Dunia Games (0364/MK.05/BE-32/XI/2022)</t>
  </si>
  <si>
    <t>Dilakukan proses manual callback untuk menampilkan halaman
pembayaran berhasil dan gagal.
Diperlukan penyesuaian tampilan logo game dan keterangan field ID
Game pada channel Dunia Games.
Dilakukan sampling per category paket dan di perlukan inspection
khususnya utk big denom pada saat live.</t>
  </si>
  <si>
    <t>1305/MK.05/EN-01/XI/2022</t>
  </si>
  <si>
    <t>Pemberitahuan RFS Penyesuaian Kuota Roaming Australia pada Paket Spesial RoaMAX Poin</t>
  </si>
  <si>
    <t>1315/MK.05/BE-05/XI/2022</t>
  </si>
  <si>
    <t>Status Kesiapan Komersial (RFC) Penyesuaian Kuota Roaming Australia
pada Paket Spesial RoaMAX Poin (1305/MK.05/EN-01/XI/2022)</t>
  </si>
  <si>
    <t>Diperlukan penyesuaian flow untuk negative test case gagal
pembelian product dikarenakan melebihi CLS namun poin pelanggan
tetap terpotong. ETA: enhancement new flow pada project revamo.
Dilakukan simulasi backend untuk promo berakhir
Tagihan bertambah belum termasuk PPN 11%.
Akan dilakukan penyesuaian detail paket di halaman redeem MyTsel
saat live.</t>
  </si>
  <si>
    <t>0086/MK.05/MO-03/XI/2022</t>
  </si>
  <si>
    <t>0365/MK.05/BE-32/XI/2022</t>
  </si>
  <si>
    <t>RFS DG Rings Spending (Phase-2)</t>
  </si>
  <si>
    <t>0190/MK.05/ML-02/X/2022</t>
  </si>
  <si>
    <t>Permohonan Konfigurasi Payment DG Rings untuk Item Channel Dunia
Games</t>
  </si>
  <si>
    <t>1356/MK.05/EN-01/XI/2022</t>
  </si>
  <si>
    <t>Pemberitahuan RFS Paket Surprise Deal Program Q4 2022</t>
  </si>
  <si>
    <t>1306/MK.05/BE-05/XI/2022</t>
  </si>
  <si>
    <t>Status Kesiapan Komersial (RFC) Paket Surprise Deal Program Q4 2022
(1356/MK.05/EN-01/XI/2022)</t>
  </si>
  <si>
    <t>Beberapa paket dilakukan pengetesan dengan FUT Simulator.
Akan dilakukan penyesuian masking kuota Surprise Deal pada 21
November 2022.</t>
  </si>
  <si>
    <t>1343/MK.05/EN-01/XI/2022</t>
  </si>
  <si>
    <t xml:space="preserve"> [REVISED] Permohonan Support Activity Q4’2022 Special Deal Program
Plan</t>
  </si>
  <si>
    <t>1363/MK.05/EN-01/XI/2022</t>
  </si>
  <si>
    <t>Pemberitahuan RFI Pembukaan Skema Pembelian via E-Voucher pada Produk RoaMAX Telkomsel</t>
  </si>
  <si>
    <t>1358/MK.05/BE-05/XI/2022</t>
  </si>
  <si>
    <t>Laporan Hasil Inspeksi (ITR) Pembukaan Skema Pembelian via E-Voucher
pada Produk RoaMAX Telkomsel (1363/MK.05/EN-01/XI/2022)</t>
  </si>
  <si>
    <t>9704/MK.05/EN-01/IX/2022</t>
  </si>
  <si>
    <t>Permohonan Enhancement Paket International Roaming untuk Transaksi
Electronic Voucher melalui Channel Digipos</t>
  </si>
  <si>
    <t>Manager International Roaming Product</t>
  </si>
  <si>
    <t>Novy Vembriana Elisabet</t>
  </si>
  <si>
    <t>1370/MK.05/EN-01/XI/2022</t>
  </si>
  <si>
    <t>Ready for Service (RFS) Permohonan Implementasi Revamp Weekly Internet Sakti in Java - Omni &amp; Digipos (9808/MK.05/EN-01/XI/2022)</t>
  </si>
  <si>
    <t>1317/MK.05/BE-05/XI/2022</t>
  </si>
  <si>
    <t>Status Kesiapan Komersial (RFC) Implementasi Revamp Weekly Internet
Sakti in Java – Omni &amp; Digipos (1370/MK.05/EN-01/XI/2022)</t>
  </si>
  <si>
    <t>Akan dilakukan penyesuaian deskripsi, dan T&amp;C paket saat live.
Beberapa paket dilakukan pengecekan menggunakan FUT
Simulator.
Diperlukan inspection lebih lanjut khususnya untuk proses end to
end pembelian melalui channel omni dengan metode pembayaran
reseller.</t>
  </si>
  <si>
    <t>1387/MK.05/EN-01/XI/2022</t>
  </si>
  <si>
    <t xml:space="preserve">RFI Implementasi Perubahan Kuota Paket RoaMAX Australia, Malaysia, Filipina, dan Timor Leste </t>
  </si>
  <si>
    <t>1397/MK.05/BE-05/XII/2022</t>
  </si>
  <si>
    <t>Laporan Hasil Inspeksi (ITR) Implementasi Perubahan Kuota Paket
RoaMAX Australia, Malaysia, Filipina, dan Timor Leste(1387/MK.05/EN_x0002_01/XI/2022)</t>
  </si>
  <si>
    <t>0065/MK.05/MO-03/IX/2022</t>
  </si>
  <si>
    <t>Permohonan Implementasi Perubahan Kuota Paket RoaMAX Australia,
Malaysia, Filipina, dan Timor Leste pada Digipos dan Modern Channel</t>
  </si>
  <si>
    <t>General Manager International Roaming</t>
  </si>
  <si>
    <t>Adityo Rengganegoro</t>
  </si>
  <si>
    <t>0174/MK.05/BE-31/XI/2022</t>
  </si>
  <si>
    <t>RFI Paket Renewal Video 2 Tombol MyTelkomsel Phase 2</t>
  </si>
  <si>
    <t>1371/MK.05/BE-05/XII/2022</t>
  </si>
  <si>
    <t>Laporan Hasil Inspeksi (ITR) Paket Renewal Video 2 Tombol MyTelkomsel
Phase 2 (0174/MK.05/BE-31/XI/2022)</t>
  </si>
  <si>
    <t>Terpotong kuota internet saat consume aplikasi WETV</t>
  </si>
  <si>
    <t>0081/MK.05/ML-04/XI/2022</t>
  </si>
  <si>
    <t>Permohonan Penambahan Konfigurasi Renewal Produk Video</t>
  </si>
  <si>
    <t>0175/MK.05/BE-31/XI/2022</t>
  </si>
  <si>
    <t>Ready for Service (RFS) Produk Bundling World Cup Promo Omni Channel</t>
  </si>
  <si>
    <t>Gagal mendapatkan kode 
reservasi di web OMNI
- Omni Channel Problem</t>
  </si>
  <si>
    <t>1424/MK.05/EN-01/XI/2022</t>
  </si>
  <si>
    <t>Ready for Service (RFS) Implementasi Surprise Deal 22-23 November 2022 (BO_1378/MK.05/EN-01/XI/2022)</t>
  </si>
  <si>
    <t>1308/MK.05/BE-05/XI/2022</t>
  </si>
  <si>
    <t>Status Kesiapan Komersial (RFC) Implementasi Surprise Deal 22-23
November 2022 (1424/MK.05/EN-01/XI/2022)</t>
  </si>
  <si>
    <t>Akan dilakukan penyesuaian deskripsi paket dan T&amp;C pada saat live.
Beberapa paket dilakukan pengetesan dengan FUT Simulator.
Untuk kebutuhan FUT, fitur filtering ARPU dilepas dan akan disesuaikan saat
live.</t>
  </si>
  <si>
    <t>1378/MK.05/EN-01/XI/2022</t>
  </si>
  <si>
    <t>[FINAL REVISED] Permohonan Support Activity Q4’2022 Special Deal
Program Plan</t>
  </si>
  <si>
    <t>1480/MK.05/EN-01/XI/2022</t>
  </si>
  <si>
    <t>Pemberitahuan RFS Paket Loyalty Baru Telkomsel Halo</t>
  </si>
  <si>
    <t>1319/MK.05/BE-05/XI/2022</t>
  </si>
  <si>
    <t>Status Kesiapan Komersial (RFC) Paket Loyalty Baru Telkomsel Halo
(1480/MK.05/EN-01/XI/2022)</t>
  </si>
  <si>
    <t>Beberapa paket dilakukan pengetesan dengan FUT Simulator.
Untuk kebutuhan FUT dilakukan modifikasi counter product dan akan
disesuaikan saat live.
Disarankan dilakukan penyesuaian notifikasi pop-up saat pembelian
gagal dikarenakan mencapai maksimal counter.</t>
  </si>
  <si>
    <t>1108/MK.05/EN-01/XI/2022</t>
  </si>
  <si>
    <t>Permohonan Development Paket Loyalty Baru Telkomsel Halo</t>
  </si>
  <si>
    <t>1466/MK.05/EN-01/XI/2022</t>
  </si>
  <si>
    <t>Request For Inspection (RFI) Permohonan Penutupan BID Paket Tourist ARP dengan IDD(0727/MK.05/EN-01/XI/2022)</t>
  </si>
  <si>
    <t>1325/MK.05/BE-05/XI/2022</t>
  </si>
  <si>
    <t>Laporan Hasil Inspeksi (ITR) Permohonan Penutupan BID Paket Tourist
ARP dengan IDD (0727/MK.05/EN-01/XI/2022)(1466/MK.05/EN-01/XI/2022)</t>
  </si>
  <si>
    <t>0727/MK.05/EN-01/XI/2022</t>
  </si>
  <si>
    <t>Permohonan Penutupan BID Paket Tourist ARP dengan IDD</t>
  </si>
  <si>
    <t>Manager Prepaid Customer Acquisition Jabotabek Jabar</t>
  </si>
  <si>
    <t>Aditya Muhammad Nur</t>
  </si>
  <si>
    <t>1465/MK.05/EN-01/XI/2022</t>
  </si>
  <si>
    <t>RFI Program Tukar 1 POIN Free 7 Days VAS Content Periode Q4 2022</t>
  </si>
  <si>
    <t>1324/MK.05/BE-05/XI/2022</t>
  </si>
  <si>
    <t>Laporan Hasil Inspeksi (ITR) Program Tukar 1 POIN Free 7 Days VAS
Content Periode Q4 2022 (1465/MK.05/EN-01/XI/2022)</t>
  </si>
  <si>
    <t>0036/MK.03/PU-53/XI/2022</t>
  </si>
  <si>
    <t>Permohonan Bantuan Implementasi Program VAS Content Q4 2022</t>
  </si>
  <si>
    <t>Manager Loyalty Business Operations</t>
  </si>
  <si>
    <t>Ridho Trimanto</t>
  </si>
  <si>
    <t>0194/MK.05/BE-23/XI/2022</t>
  </si>
  <si>
    <t>Pemberitahuan RFI Implementasi Surprise Deals Telkomsel Orbit 22-23 November 2022</t>
  </si>
  <si>
    <t>1333/MK.05/BE-05/XI/2022</t>
  </si>
  <si>
    <t>Laporan Hasil Inspeksi (ITR) Pemberitahuan Implementasi Surprise Deals
Telkomsel Orbit 22-23 November 2022 (0194/MK.05/BE-23/XI/2022)</t>
  </si>
  <si>
    <t xml:space="preserve">1462/IS.01/EN-01/XI/2022 </t>
  </si>
  <si>
    <t>Permohonan Implementasi Product Surprise Deal dan Refreshment
Whitelist Surprisel Deal Telkomsel Orbit Periode November 2022</t>
  </si>
  <si>
    <t>Home LTE Product Owner</t>
  </si>
  <si>
    <t>Adi Gia Utama</t>
  </si>
  <si>
    <t>1494/MK.05/EN-01/XI/2022</t>
  </si>
  <si>
    <t>Request for Inspection (RFI) Implementasi Aktivitas Re-Mapping VAS Product BID (BO_0713/MK.05/EN-01/XI/2022)</t>
  </si>
  <si>
    <t>1339/MK.05/BE-05/XI/2022</t>
  </si>
  <si>
    <t>Laporan Hasil Inspeksi (ITR) Implementasi Aktivitas Re-Mapping VAS
Product BID (1494/MK.05/EN-01/XI/2022)</t>
  </si>
  <si>
    <t>0713/MK.05/EN-01/XI/2022</t>
  </si>
  <si>
    <t>Permohonan Bantuan Aktivitas Re-Mapping VAS Product BID</t>
  </si>
  <si>
    <t>prepaid Consumer Jawa and Bali Nusra Development</t>
  </si>
  <si>
    <t>General Manager Prepaid Consumer Strategy and GTM</t>
  </si>
  <si>
    <t>Wisnu Hendro Prastiawan</t>
  </si>
  <si>
    <t>0195/MK.05/BE-23/XI/2022</t>
  </si>
  <si>
    <t>1417/MK.05/BE-05/XII/2022</t>
  </si>
  <si>
    <t>Status Kesiapan Komersial (RFC) Produk Hyper 5G with Non Tethering
(0195/MK.05/BE-23/XI/2022)</t>
  </si>
  <si>
    <t>Aktivasi paket Pre-requisite dilakukan via di FUT simulator.
Menggunakan APN khusus untuk proses consume kuota pada
jaringan 4G (area sudah tercover 5G)</t>
  </si>
  <si>
    <t>0366/MK.05/BE-32/XI/2022</t>
  </si>
  <si>
    <t>RFI Konfigurasi Layanan Telesat (3PLAY dan PlayPlus)</t>
  </si>
  <si>
    <t>BA Not Ready for testing</t>
  </si>
  <si>
    <t>Kesalahan pada tujuan nodin. Akan 
dibuatkan nodin ulang ke team 
inspection.</t>
  </si>
  <si>
    <t>0186/MK.05/ML-02/IX/2022</t>
  </si>
  <si>
    <t xml:space="preserve"> Permohonan Konfigurasi Penambahan Layanan Telesat Playplus dan
3Play</t>
  </si>
  <si>
    <t>1592/MK.05/EN-01/XI/2022</t>
  </si>
  <si>
    <t>Pemberitahuan RFS Implementasi Pembelian Paket RoaMAX Eropa</t>
  </si>
  <si>
    <t>1351/MK.05/BE-05/XI/2022</t>
  </si>
  <si>
    <t xml:space="preserve"> Status Kesiapan Komersial (RFC) Implementasi Pembelian Paket RoaMAX
Eropa (1592/MK.05/EN-01/XI/2022)</t>
  </si>
  <si>
    <t>Beberapa paket dilakukan pengetesan dengan FUT Simulator.
Diperlukan inspection lebih lanjut khususnya untuk consume bonus
voice roaming pada MSISDN postpaid.</t>
  </si>
  <si>
    <t>0085/MK.05/MO-03/XI/2022</t>
  </si>
  <si>
    <t>Permohonan Development Paket RoaMAX Eropa [Revisi]</t>
  </si>
  <si>
    <t>1610/MK.05/EN-01/XI/2022</t>
  </si>
  <si>
    <t xml:space="preserve">Pemberitahuan RFS Paket Bonus Data 5GB to Support Program DCB via Campaign </t>
  </si>
  <si>
    <t>1336/MK.05/BE-05/XI/2022</t>
  </si>
  <si>
    <t>Status Kesiapan Komersial (RFC) Paket Bonus Data 5GB to Support
Program DCB via Campaign (1610/MK.05/EN-01/XI/2022)</t>
  </si>
  <si>
    <t>1425/MK.05/EN-01/XI/2022</t>
  </si>
  <si>
    <t>Permohonan Development Paket Bonus Data 5GB untuk Program DCB</t>
  </si>
  <si>
    <t>1671/MK.05/EN-01/XI/2022</t>
  </si>
  <si>
    <t>Request for Inspection (RFI) Implementasi Surprise Deal 22-23 November 2022 (BO_1378/MK.05/EN-01/XI/2022)</t>
  </si>
  <si>
    <t>1332/MK.05/BE-05/XI/2022</t>
  </si>
  <si>
    <t>Laporan Hasil Inspeksi (ITR) Implementasi Surprise Deal 22-23 November
2022 (1671/MK.05/EN-01/XI/2022)</t>
  </si>
  <si>
    <t>1692/MK.01/EN-01/XI/2022</t>
  </si>
  <si>
    <t>Revisi Pemberitahuan RFS Program Order Submission Form (Merchant Panel)</t>
  </si>
  <si>
    <t>1400/MK.05/BE-05/XII/2022</t>
  </si>
  <si>
    <t>Status Kesiapan Komersial (RFC) Program Order Submission Form
(Merchant Panel) (1692/MK.01/EN-01/XI/2022)</t>
  </si>
  <si>
    <t>Untuk kebutuhan FUT, menggunakan invoice dummy.
Disarankan menampilkan email yang digunakan saat login pada
halaman beranda.
Akan dilakukan penyesuaian nama paket Telkomsel Halo pada halaman
ringkasan pembelian di halo digital form.</t>
  </si>
  <si>
    <t>4098/MK.03/EN-01/IX/2022</t>
  </si>
  <si>
    <t>Permohonan Development Order Submission Form</t>
  </si>
  <si>
    <t>Channel and Acquisition</t>
  </si>
  <si>
    <t>General Manager Postpaid GTM and Partnership</t>
  </si>
  <si>
    <t>Tiurma Imelda Theresia A.</t>
  </si>
  <si>
    <t>1698/MK.05/EN-01/XI/2022</t>
  </si>
  <si>
    <t>Ready For Inspection (RFI) Perubahan Kuota dan Harga pada BID ATL Hyper Micro Segmentation (HMS) Cluster Talkative Data User (1215/MK.01/EN-01/XI/2022)</t>
  </si>
  <si>
    <t>1357/MK.05/BE-05/XI/2022</t>
  </si>
  <si>
    <t xml:space="preserve"> Laporan Hasil Inspeksi (ITR) Perubahan Kuota dan Harga pada BID ATL
Hyper Micro Segmentation (HMS) Cluster Talkative Data User
(1698/MK.05/EN-01/XI/2022)</t>
  </si>
  <si>
    <t>1215/MK.01/EN-01/XI/2022</t>
  </si>
  <si>
    <t>Permohonan Perubahan Kuota dan Harga pada BID ATL Hyper Micro
Segmentation (HMS) Cluster Talkative Data User</t>
  </si>
  <si>
    <t>Manager Prepaid Customer Value Management</t>
  </si>
  <si>
    <t>0110/MK.05/BE-42/XI/2022</t>
  </si>
  <si>
    <t>Pemberitahuan Ready for Service (RFS) Cloud Enablement pada Channel MyTelkomsel - iOS - Phase 3</t>
  </si>
  <si>
    <t>1377/MK.05/BE-05/XII/2022</t>
  </si>
  <si>
    <t>Status Kesiapan Komersial (RFC) Cloud Enablement pada Channel
MyTelkomsel - iOS - Phase 3 (0110/MK.05/BE-42/XI/2022)</t>
  </si>
  <si>
    <t>Scope pengetesan terbatas pada key feature drop 3 dan
diperlukan inspection lebih lanjut khususnya setelah full traffic
dialihkan ke cloud server, maupun dashboard dalam kondisi
maintenance.</t>
  </si>
  <si>
    <t>0111/MK.05/BE-42/XI/2022</t>
  </si>
  <si>
    <t xml:space="preserve">Pemberitahuan Ready for Service (RFS) Cloud Enablement pada Channel MyTelkomsel- Android - Phase 3 </t>
  </si>
  <si>
    <t>1378/MK.05/BE-05/XII/2022</t>
  </si>
  <si>
    <t>Status Kesiapan Komersial (RFC) Cloud Enablement pada Channel
MyTelkomsel - Android - Phase 3 (0111/MK.05/BE-42/XI/2022)</t>
  </si>
  <si>
    <t>0367/MK.05/BE-32/XI/2022</t>
  </si>
  <si>
    <t>RFI Konfigurasi Item Higgs Domino In-Apps</t>
  </si>
  <si>
    <t>1367/MK.05/BE-05/XII/2022</t>
  </si>
  <si>
    <t>Laporan Hasil Inspeksi (ITR) Konfigurasi Item Higgs Domino In-Apps
(0367/MK.05/BE-32/XI/2022)</t>
  </si>
  <si>
    <t>0226/MK.05/ML-02/XI/2022</t>
  </si>
  <si>
    <t>Permohonan Konfigurasi Item Higgs Domino In-Apps</t>
  </si>
  <si>
    <t>0294/MK.05/BE-33/XI/2022</t>
  </si>
  <si>
    <t>Pemberitahuan RFI untuk Support Konfigurasi Layanan VAS Content W3 November 2022</t>
  </si>
  <si>
    <t>1328/MK.05/BE-05/XI/2022</t>
  </si>
  <si>
    <t>Laporan Hasil Inspeksi (ITR) Support Konfigurasi Layanan VAS Content
W3 November 2022 (0294/MK.05/BE-33/XI/2022)</t>
  </si>
  <si>
    <t>0112/MK.05/BE-42/XI/2022</t>
  </si>
  <si>
    <t>Ready for Inspection (RFI) Ilmupedia Education &amp; POIN Redemption Mini Games</t>
  </si>
  <si>
    <t>1407/MK.05/BE-05/XII/2022</t>
  </si>
  <si>
    <t>Laporan Hasil Inspeksi (ITR) Ilmupedia Education &amp; POIN Redemption Mini
Games (0112/MK.05/BE-42/XI/2022)</t>
  </si>
  <si>
    <t>Untuk paket Ilmupedia Monthly Package 40K tidak mendapatkan bonus +3
Life. On progress checking by development team.</t>
  </si>
  <si>
    <t>7376/MK-01/EN.01/X/2022</t>
  </si>
  <si>
    <t>0370/MK.05/BE-32/XI/2022</t>
  </si>
  <si>
    <t>RFI Penutupan GamesMax Versi Lama</t>
  </si>
  <si>
    <t>1340/MK.05/BE-05/XI/2022</t>
  </si>
  <si>
    <t>Laporan Hasil Inspeksi (ITR) Penutupan GamesMax Versi Lama
(0370/MK.05/BE-32/XI/2022)</t>
  </si>
  <si>
    <t>0228/MK.05/ML-02/XI/2022</t>
  </si>
  <si>
    <t>Penutupan BID GamesMax Versi Lama</t>
  </si>
  <si>
    <t>1796/MK.05/EN-01/XI/2022</t>
  </si>
  <si>
    <t>RFI Implementasi Perubahan Harga pada Paket RoaMAX Western Varian 15 Days</t>
  </si>
  <si>
    <t>1386/MK.05/BE-05/XII/2022</t>
  </si>
  <si>
    <t>Laporan Hasil Inspeksi (ITR) Implementasi Perubahan Harga pada Paket
RoaMAX Western Varian 15 Days (1796/MK.05/EN-01/XI/2022)</t>
  </si>
  <si>
    <t>Permohonan Development Paket RoaMAX 1 &amp; 3 Hari untuk Malaysia
Singapore dan Paket 15 &amp; 30 Hari untuk Turkey, Japan, United States</t>
  </si>
  <si>
    <t>1804/MK.05/EN-01/XI/2022</t>
  </si>
  <si>
    <t>Pemberitahuan RFI Paket Bencana Gempa Cianjur</t>
  </si>
  <si>
    <t>1331/MK.05/BE-05/XI/2022</t>
  </si>
  <si>
    <t>Laporan Hasil Inspeksi (ITR) Paket Bencana Gempa Cianjur
(1804/MK.05/EN-01/XI/2022)</t>
  </si>
  <si>
    <t>1770/MK.05/EN-01/XI/2022</t>
  </si>
  <si>
    <t>Permohonan Support dan Implementasi Paket Darurat Bencana di Cianjur</t>
  </si>
  <si>
    <t>Vice President Prepaid Consumer Marketing,
Vice President Postpaid Consumer, International Roaming and Interconnect</t>
  </si>
  <si>
    <t>Bernadus Wahyu Wijayanto
Tuty Rahma Afriza</t>
  </si>
  <si>
    <t>1849/MK.05/EN-01/XI/2022</t>
  </si>
  <si>
    <t>Pemberitahuan RFI Pembukaan Skema Pembelian via Physical Voucher pada 1 Produk Umroh Telkomsel</t>
  </si>
  <si>
    <t>1365/MK.05/BE-05/XII/2022</t>
  </si>
  <si>
    <t>Laporan Hasil Inspeksi (ITR) Pembukaan Skema Pembelian via Physical
Voucher pada 1 Produk Umroh Telkomsel (1849/MK.05/EN-01/XI/2022)</t>
  </si>
  <si>
    <t>1818/MK.05/EN-01/XI/2022</t>
  </si>
  <si>
    <t>Request for Inspection (RFI) Implementasi Paket Darurat Bencana di Cianjur (BO_1770/MK.05/EN-01/XI/2022)</t>
  </si>
  <si>
    <t>1330/MK.05/BE-05/XI/2022</t>
  </si>
  <si>
    <t>Laporan Hasil Inspeksi (ITR) Implementasi Paket Darurat Bencana di
Cianjur (1818/MK.05/EN-01/XI/2022)</t>
  </si>
  <si>
    <t>0113/MK.05/BE-42/XI/2022</t>
  </si>
  <si>
    <t>Pemberitahuan Ready for Service (RFS) Cloud Enablement pada Channel MyTelkomsel - iOS - Phase 4</t>
  </si>
  <si>
    <t>1395/MK.05/BE-05/XII/2022</t>
  </si>
  <si>
    <t>Status Kesiapan Komersial (RFC) Cloud Enablement pada Channel
MyTelkomsel - iOS - Phase 4 (0113/MK.05/BE-42/XI/2022)</t>
  </si>
  <si>
    <t>Scope pengetesan terbatas pada key feature drop 4.
Diperlukan inspection lebih lanjut khususnya setelah full traffic
dialihkan ke cloud server, binding akun pada halaman Metode
Pembayaran saya, maupun aktivasi paket terjadwal pada halaman
Paket &amp; Langganan saat live.
Diperlukan inspection lebih lanjut untuk integrasi dengan Chatbot
Veronica pada saat live.</t>
  </si>
  <si>
    <t>0114/MK.05/BE-42/XI/2022</t>
  </si>
  <si>
    <t>Pemberitahuan Ready for Service (RFS) Cloud Enablement pada Channel MyTelkomsel - Android - Phase 4</t>
  </si>
  <si>
    <t>1396/MK.05/BE-05/XII/2022</t>
  </si>
  <si>
    <t>Status Kesiapan Komersial (RFC) MyTelkomsel Cloud Enablement - Phase
4 (Android) (0114/MK.05/BE-42/XI/2022)</t>
  </si>
  <si>
    <t>Scope pengetesan terbatas pada key feature drop 4.
Diperlukan inspection lebih lanjut khususnya setelah full traffic
dialihkan ke cloud server, binding akun pada halaman Metode
Pembayaran, maupun aktivasi paket terjadwal pada halaman Paket &amp;
Langganan saat live.
Diperlukan inspection lebih lanjut untuk integrasi dengan Chatbot
Veronica pada saat live.</t>
  </si>
  <si>
    <t>0178/MK.05/BE-31/XI/2022</t>
  </si>
  <si>
    <t>Ready for Service (RFS) Produk Daily Check In Disney</t>
  </si>
  <si>
    <t>1335/MK.05/BE-05/XI/2022</t>
  </si>
  <si>
    <t>Status Kesiapan Komersial (RFC) Produk Daily Check In Disney
(0178/MK.05/BE-31/XI/2022)</t>
  </si>
  <si>
    <t>Akan dilakukan penyesuaian detail paket dan S&amp;K pada saat live.
Diperlukan inspection lebih lanjut khususnya untuk pembelian dengan
limitasi tagihan.</t>
  </si>
  <si>
    <t>0085/MK.05/ML-04/XI/2022</t>
  </si>
  <si>
    <t>Permohonan Pembuatan Produk Daily Check In</t>
  </si>
  <si>
    <t>0115/MK.05/BE-42/XI/2022</t>
  </si>
  <si>
    <t>Pemberitahuan Ready for Service (RFS) Item Sprint 58-59 Telkomsel Orbit (iOS)</t>
  </si>
  <si>
    <t>0117/MK.05/BE-42/XI/2022</t>
  </si>
  <si>
    <t>Pemberitahuan Ready for Service (RFS) Item Sprint 58-59 Telkomsel Orbit (Web)</t>
  </si>
  <si>
    <t>0116/MK.05/BE-42/XI/2022</t>
  </si>
  <si>
    <t>Pemberitahuan Ready for Service (RFS) Item Sprint 58-59 Telkomsel Orbit (Android)</t>
  </si>
  <si>
    <t>0118/MK.05/BE-42/XI/2022</t>
  </si>
  <si>
    <t>Pemberitahuan Ready for Service (RFS) Daily Check In Periode 39 - Prepaid</t>
  </si>
  <si>
    <t>1362/MK.05/BE-05/XII/2022</t>
  </si>
  <si>
    <t>Status Kesiapan Komersial (RFC) Daily Check In Periode 39 – Prepaid
(0118/MK.05/BE-42/XI/2022)</t>
  </si>
  <si>
    <t>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t>
  </si>
  <si>
    <t>1744/MK.01/EN-01/XI/2022</t>
  </si>
  <si>
    <t>Permohonan
Konfigurasi dan Testing Program Daily Check In Periode 39</t>
  </si>
  <si>
    <t>0119/MK.05/BE-42/XI/2022</t>
  </si>
  <si>
    <t>Pemberitahuan Ready for Service (RFS) Daily Check In Periode 39 - Postpaid</t>
  </si>
  <si>
    <t>1361/MK.05/BE-05/XII/2022</t>
  </si>
  <si>
    <t>Status Kesiapan Komersial (RFC) Daily Check In Periode 39 - Postpaid
(0119/MK.05/BE-42/XI/2022)</t>
  </si>
  <si>
    <t>2088/MK.05/EN-01/XI/2022</t>
  </si>
  <si>
    <t>Request For Inspection (RFI) Implementasi Update Commercial Name for Engagement Package (2056/MK.01/EN-01/XI/2022)</t>
  </si>
  <si>
    <t>1366/MK.05/BE-05/XII/2022</t>
  </si>
  <si>
    <t>Laporan Hasil Inspeksi (ITR) Implementasi Update Commercial Name for
Engagement Package (2088/MK.05/EN-01/XI/2022)</t>
  </si>
  <si>
    <t>2056/MK.01/EN-01/XI/2022</t>
  </si>
  <si>
    <t>Implementasi Update Commercial Name for Engagement Package</t>
  </si>
  <si>
    <t>Manager Prepaid Growth Mass Market Pamasuka</t>
  </si>
  <si>
    <t>Taufik Amir Denata</t>
  </si>
  <si>
    <t>2096/MK.05/EN-01/XI/2022</t>
  </si>
  <si>
    <t>Pemberitahuan RFI Pembukaan Skema Pembelian via Physical Voucher pada 3 Produk Umroh Telkomsel - Phase 2</t>
  </si>
  <si>
    <t>1356/MK.05/BE-05/XI/2022</t>
  </si>
  <si>
    <t>Laporan Hasil Inspeksi (ITR) Pembukaan Skema Pembelian via Physical
Voucher pada 3 Produk Umroh Telkomsel - Phase 2 (2096/MK.05/EN_x0002_01/XI/2022)</t>
  </si>
  <si>
    <t>0070/MK.05/BE-43/XI/2022</t>
  </si>
  <si>
    <t>Pemberitahuan RFI BID MultiOffer for usecase HMS</t>
  </si>
  <si>
    <t>1774/MK.01/EN-01/XI/2022</t>
  </si>
  <si>
    <t>Permohonan RFI pada offer Hyper Micro Segmentation (HMS) Cluster
Talkative Data User untuk digunakan Channel OMNI PES</t>
  </si>
  <si>
    <t>2229/MK.05/EN-01/XI/2022</t>
  </si>
  <si>
    <t>Request for Inspection (RFI) Implementasi Core Midnight Packages Seasonal Price Rationalization (BO_2101/MK.05/EN-01/XI/2022)</t>
  </si>
  <si>
    <t>1408/MK.05/BE-05/XII/2022</t>
  </si>
  <si>
    <t>Laporan Hasil Inspeksi (ITR) Implementasi Core Midnight Packages
Seasonal Price Rationalization (2229/MK.05/EN-01/XI/2022)</t>
  </si>
  <si>
    <t>2101/MK.05/EN-01/XI/2022</t>
  </si>
  <si>
    <t>Permohonan Implementasi Core Midnight Packages Seasonal Price
Rationalization</t>
  </si>
  <si>
    <t>2491/MK.05/EN-01/XI/2022</t>
  </si>
  <si>
    <t>Pemberitahuan RFS Program Paket Loyalty Baru Telkomsel Halo</t>
  </si>
  <si>
    <t>1381/MK.05/BE-05/XII/2022</t>
  </si>
  <si>
    <t>Status Kesiapan Komersial (RFC) Program Paket Loyalty Baru Telkomsel
Halo (2491/MK.05/EN-01/XI/2022)</t>
  </si>
  <si>
    <t>Akan dilakukan penyesuaian notifikasi sukses dan keterangan deskripsi
paket untuk BID 00054872 dan 00054874 sebelum live (seharusnya 10
poin dan di notifikasi inbox 150 SMS).
Akan dilakukan inspection lebih lanjut khususnya untuk scenario limit
tagihan dan akses link expired.</t>
  </si>
  <si>
    <t>0120/MK.05/BE-42/XI/2022</t>
  </si>
  <si>
    <t xml:space="preserve">Request for Inspection (RFI) MyTelkomsel – Telkomsel Paylater MVP </t>
  </si>
  <si>
    <t>1388/MK.05/BE-05/XII/2022</t>
  </si>
  <si>
    <t>Laporan Hasil Inspeksi (ITR) MyTelkomsel – Telkomsel Paylater MVP
(0120/MK.05/BE-42/XI/2022)</t>
  </si>
  <si>
    <t>Masih terdapat banner Daftar Telkomsel Paylater pada halaman Home di
aplikasi MyTelkomsel v6.12.2 (OS Android). On progress fixing by
development team.</t>
  </si>
  <si>
    <t>2263/MK.05/EN-01/XI/2022</t>
  </si>
  <si>
    <t>Request For Inspection (RFI) Permohonan Implementasi Scale up Downgrade ARPU &amp; Consumption user Initiative (9994/MK.05/EN-01/XI/2022)</t>
  </si>
  <si>
    <t>1376/MK.05/BE-05/XII/2022</t>
  </si>
  <si>
    <t>Laporan Hasil Inspeksi (ITR) Permohonan Implementasi Scale up
Downgrade ARPU &amp; Consumption user Initiative (2263/MK.05/EN_x0002_01/XI/2022)</t>
  </si>
  <si>
    <t>9994/MK.05/EN-01/XI/2022</t>
  </si>
  <si>
    <t>Permohonan Implementasi Scale up Downgrade ARPU &amp; Consumption
user Initiative</t>
  </si>
  <si>
    <t>0199/MK.05/BE-23/XI/2022</t>
  </si>
  <si>
    <t>Pemberitahuan Ready for Service (RFS) Produk FMC (Kuota Keluarga) Orbit + Mobile</t>
  </si>
  <si>
    <t>9543/IS.01/EN-01/XI/2022</t>
  </si>
  <si>
    <t>Permohonan Development Tarif Kuota Keluarga Orbit</t>
  </si>
  <si>
    <t>2283/MK.05/EN-01/XI/2022</t>
  </si>
  <si>
    <t>Permohonan Development Paket RoaMAX 7 dan 30 Hari untuk Qatar</t>
  </si>
  <si>
    <t>0371/MK.05/BE-32/XI/2022</t>
  </si>
  <si>
    <t>RFS Flash Sale Pokemon Go (Gift Code)</t>
  </si>
  <si>
    <t>1350/MK.05/BE-05/XI/2022</t>
  </si>
  <si>
    <t>Status Kesiapan Komersial (RFC) Flash Sale Pokemon Go (Gift Code)
(0371/MK.05/BE-32/XI/2022)</t>
  </si>
  <si>
    <t>Dilakukan proses simulate untuk melakukan negative case stock habis
dan program berakhir.</t>
  </si>
  <si>
    <t>0242/MK.05/ML-02/XI/2022</t>
  </si>
  <si>
    <t>Permohonan Distribusi Gift Code Pokemon Go Melalui Aplikasi Dunia
Games</t>
  </si>
  <si>
    <t>0373/MK.05/BE-32/XI/2022</t>
  </si>
  <si>
    <t>RFSDunia Games Sprint-21 (Website)</t>
  </si>
  <si>
    <t>0176/MK.05/ML-02/IX/2022</t>
  </si>
  <si>
    <t>Permohonan Enhancement Fitur DG Feed dan DG Chat</t>
  </si>
  <si>
    <t>0375/MK.05/BE-32/XI/2022</t>
  </si>
  <si>
    <t>RFS Dunia Games Sprint-21 (Android)</t>
  </si>
  <si>
    <t>0121/MK.05/BE-42/XI/2022</t>
  </si>
  <si>
    <t xml:space="preserve">Request for Inspection (RFI) MyTelkomsel - Update SSL Certification </t>
  </si>
  <si>
    <t>1387/MK.05/BE-05/XII/2022</t>
  </si>
  <si>
    <t>Laporan Hasil Inspeksi (ITR) MyTelkomsel – Update SSL Certification
(0121/MK.05/BE-42/XI/2022)</t>
  </si>
  <si>
    <t>2173/IS.07/EN-01/XI/2022</t>
  </si>
  <si>
    <t>Permohonan Support Aktifitas
Update SSL Certificate MyTelkomsel</t>
  </si>
  <si>
    <t>2356/MK.05/EN-01/XI/2022</t>
  </si>
  <si>
    <t>Request For Inspection (RFI) Permohonan Penambahan Layanan Amazone Prime Paket Telkomsel Tourist ( 2210/MK.05/EN-01/XI/2022)</t>
  </si>
  <si>
    <t>1359/MK.05/BE-05/XI/2022</t>
  </si>
  <si>
    <t>Laporan Hasil Inspeksi (ITR) Permohonan Penambahan Layanan Amazone
Prime Paket Telkomsel Tourist (2356/MK.05/EN-01/XI/2022)</t>
  </si>
  <si>
    <t>2210/MK.05/EN-1/XI/2022</t>
  </si>
  <si>
    <t>Permohonan Penambahan Layanan Amazone Prime Paket Telkomsel
Tourist</t>
  </si>
  <si>
    <t>Manager Prepaid Customer Acquisition Jawa Bali</t>
  </si>
  <si>
    <t>Gamma Aditya</t>
  </si>
  <si>
    <t>2374/MK.05/EN-01/XI/2022</t>
  </si>
  <si>
    <t>Ready For Inspection (RFI) (Revisi II) Permohonan Implementasi HVC Fast Track Program Prepaid (6884/MK.05/EN-01/X/2022)</t>
  </si>
  <si>
    <t>1368/MK.05/BE-05/XII/2022</t>
  </si>
  <si>
    <t>Laporan Hasil Inspeksi (ITR) Permohonan Implementasi HVC Fast Track
Program Prepaid (2374/MK.05/EN-01/XI/2022)</t>
  </si>
  <si>
    <t>Belum terdapat transaksi untuk BID 00052128, 00052134 dan 00054304 dalam
periode 25 Nov - 1 Dec 2022.</t>
  </si>
  <si>
    <t xml:space="preserve"> (Revisi II) Permohonan Implementasi HVC Fast Track Program Prepaid</t>
  </si>
  <si>
    <t>Manager Prepaid Customer HVC and Retention Jawa Bali</t>
  </si>
  <si>
    <t>Hafidz Mulyansyah Putra</t>
  </si>
  <si>
    <t>2399/MK.05/EN-01/XI/2022</t>
  </si>
  <si>
    <t>Ready for Service (RFS) Implementasi Development Paket Monetary Balance (BO_1909/MK.01/EN-01/XI/2022)</t>
  </si>
  <si>
    <t>1398/MK.05/BE-05/XII/2022</t>
  </si>
  <si>
    <t>Status Kesiapan Komersial (RFC) Implementasi Development Paket
Monetary Balance (2399/MK.05/EN-01/XI/2022)</t>
  </si>
  <si>
    <t>Terdapat pengurangan balance Rp 1 ketika redeem voucher untuk BID
00055123 karena masih memakai mekanisme deduct Rp 1, terkait hal
ini akan dilakukan penyesuaian S&amp;K pada saat live.</t>
  </si>
  <si>
    <t xml:space="preserve">1909/MK.01/EN-01/XI/2022 </t>
  </si>
  <si>
    <t>Permohonan Development Paket Monetary Balance</t>
  </si>
  <si>
    <t>General Manager MyTelkomsel Product</t>
  </si>
  <si>
    <t>Andhika Adrianto</t>
  </si>
  <si>
    <t>0297/MK.05/BE-33/XI/2022</t>
  </si>
  <si>
    <t>Pemberitahuan RFS untuk Support Support Development Maxstream Subscription Bundling Data Layanan Bioskop Maxstream</t>
  </si>
  <si>
    <t>1391/MK.05/BE-05/XII/2022</t>
  </si>
  <si>
    <t>Status Kesiapan Komersial (RFC) Support Support Development
Maxstream Subscription Bundling Data Layanan Bioskop Maxstream
(0297/MK.05/BE-33/XI/2022)</t>
  </si>
  <si>
    <t>Untuk MSISDN Postpaid, tagihan bertambah belum termasuk PPN 11%.
Diperlukan inspection lebih lanjut khususnya untuk end period
subcription.</t>
  </si>
  <si>
    <t>0204/MK.05/ML-63/XI/2022</t>
  </si>
  <si>
    <t>Pembukaan Channel App Bioskop MAXstream Bundling Paket Data dari
PT. Access Mobile Indonesia</t>
  </si>
  <si>
    <t>Manager Legacy Content</t>
  </si>
  <si>
    <t>Taufan Ganisaf</t>
  </si>
  <si>
    <t>0300/MK.05/BE-33/XI/2022</t>
  </si>
  <si>
    <t>1344/MK.05/BE-05/XI/2022</t>
  </si>
  <si>
    <t>Status Kesiapan Komersial (RFC) Halodoc Subscription Postpaid – UMB
(0300/MK.05/BE-33/XI/2022)</t>
  </si>
  <si>
    <t>Untuk kebutuhan FUT, dilakukan percepatan renewal dan akan
disesuaikan saat live.
Tagihan postpaid bertambah belum termasuk PPN 11%
Disarankan dilakukan penambahan notifikasi SMS untuk reminder
sebelum renewal berjalan, unsubs, renewal berhasil, dan pop up gagal
pembelian ketika masih memiliki subcribe yang aktif.
Disarankan dilakukan penambahan informasi ketika pembelian melebihi
counter 6x dalam 6 bulan hanya mendapatkan paket telco tanpa halodoc
benefit.</t>
  </si>
  <si>
    <t>Permohonan Development Revisi Paket Sehat 2GB Postpaid Recurring</t>
  </si>
  <si>
    <t>0180/MK.05/BE-31/XI/2022</t>
  </si>
  <si>
    <t>RFI Penambahan Layanan Disney+ Hotstar Produk World Cup</t>
  </si>
  <si>
    <t>1347/MK.05/BE-05/XI/2022</t>
  </si>
  <si>
    <t>Laporan Hasil Inspeksi (ITR) Penambahan Layanan Disney+ Hotstar
Produk World Cup (0180/MK.05/BE-31/XI/2022)</t>
  </si>
  <si>
    <t>0088/MK.05/ML-04/XI/2022</t>
  </si>
  <si>
    <t>Permohonan Penambahan Layanan Disney+ Hotstar Produk World Cup</t>
  </si>
  <si>
    <t>2552/MK.05/EN-01/XI/2022</t>
  </si>
  <si>
    <t>Pemberitahuan RFS Program Telco Offer Video Disney+</t>
  </si>
  <si>
    <t>1345/MK.05/BE-05/XI/2022</t>
  </si>
  <si>
    <t>Status Kesiapan Komersial (RFC) Program Telco Offer Video Disney+
(2552/MK.05/EN-01/XI/2022)</t>
  </si>
  <si>
    <t>Akan dilakukan penyesuaian detail paket dan T&amp;C pada saat live</t>
  </si>
  <si>
    <t>0037/MK.05/PU-53/XI/2022</t>
  </si>
  <si>
    <t>Permohonan Bantuan Impelmentasi Program Telco Offer Video Disney+</t>
  </si>
  <si>
    <t>2557/MK.05/EN-01/XI/2022</t>
  </si>
  <si>
    <t>Ready for Service (RFS) Development MyTsel Fintech Product (BO_2483/MK.05/EN-01/XI/2022)</t>
  </si>
  <si>
    <t>1353/MK.05/BE-05/XI/2022</t>
  </si>
  <si>
    <t>Status Kesiapan Komersial (RFC) Development MyTsel Fintech Product
(2557/MK.05/EN-01/XI/2022)</t>
  </si>
  <si>
    <t>Akan dilakukan penyesuaian deskripsi paket dan T&amp;C pada saat live.
Diperlukan penyesuaian nama paket pada notifikasi sukses Inbox
MyTelkomsel pada saat live.</t>
  </si>
  <si>
    <t>2483/MK.05/EN-01/XI/2022</t>
  </si>
  <si>
    <t>Permohonan Development MyTsel Fintech Product</t>
  </si>
  <si>
    <t>2558/MK.05/EN-01/XI/2022</t>
  </si>
  <si>
    <t>Ready for Service (RFS) Implementasi Ekspansi Cluster dan Product pada Piloting E-Voucher (BO_2485/MK.05/EN-01/XI/2022)</t>
  </si>
  <si>
    <t>1352/MK.05/BE-05/XI/2022</t>
  </si>
  <si>
    <t>Status Kesiapan Komersial (RFC) Implementasi Ekspansi Cluser dan
Product pada Piloting E-Voucher (2558/MK.05/EN-01/XI/2022)</t>
  </si>
  <si>
    <t>Akan dilakukan penyesuaian deskripsi paket dan T&amp;C pada saat live.
Beberapa paket dilakukan pengetesan dengan FUT Simulator.
Masih terconsume kuota internet regular kurang lebih 1 % pada saat akses aplikasi OMG.
Scope pengetesan adalah terbatas pada produk dan diperlukan inspection lebih lanjut
khususnya untuk pembelian end to end inject e-voucher melalui digipos maupun redeem
melalui UMB saat live.</t>
  </si>
  <si>
    <t>2485/MK.05/EN-01/XI/2022</t>
  </si>
  <si>
    <t>Permohonan Implementasi Ekspansi Cluster dan Product E-Voucher
Phase 2</t>
  </si>
  <si>
    <t>2650/MK.05/EN-01/XI/2022</t>
  </si>
  <si>
    <t>Ready for Service (RFS) Implementasi New Capability X Get Y PES AGG</t>
  </si>
  <si>
    <t>Status Kesiapan Komersial (RFC) Implementasi New Capability X Get Y
PES AGG (2650/MK.05/EN-01/XI/2022)</t>
  </si>
  <si>
    <t>Scope FUT terbatas pada sekenario single sim (bonus didapatkan setelah 15
menit dari prepaid registrasi).
Untuk journey dual sim terdapat delay bonus kurang lebih 4 jam dikarenakan
capability DSP dalam mendapatkan informasi IMEI update.
Akan dilakukan penyesuaian notifikasi untuk melakukan manual redeem
terutama untuk case dual sim sebelum live.</t>
  </si>
  <si>
    <t>0376/MK.05/BE-32/XI/2022</t>
  </si>
  <si>
    <t>RFI GamesMax Booster Service Coverage Addition (Area-1)</t>
  </si>
  <si>
    <t>1413/MK.05/BE-05/XII/2022</t>
  </si>
  <si>
    <t>Laporan Hasil Inspeksi (ITR) GamesMax Booster Service Coverage
Addition (Area 1) (0376/MK.05/BE-32/XI/2022)</t>
  </si>
  <si>
    <t>0378/MK.05/BE-32/XI/2022</t>
  </si>
  <si>
    <t>RFS Konfigurasi Item Love Nikki di Dunia Games</t>
  </si>
  <si>
    <t>1392/MK.05/BE-05/XII/2022</t>
  </si>
  <si>
    <t>Status Kesiapan Komersial (RFC) Konfigurasi Item Love Nikki di Dunia
Games (0378/MK.05/BE-32/XI/2022)</t>
  </si>
  <si>
    <t>Dilakukan proses manual callback untuk menampilkan halaman
pembayaran berhasil dan gagal.
Mendapatkan bonus tambahan berlian untuk setiap first top up pada
tiap denom.</t>
  </si>
  <si>
    <t>2810/MK.05/EN-01/XI/2022</t>
  </si>
  <si>
    <t>Pemberitahuan RFI Perubahan Kuota &amp; Wording Notifikasi Paket Halo+ Telkomsel Halo</t>
  </si>
  <si>
    <t>1369/MK.05/BE-05/XII/2022</t>
  </si>
  <si>
    <t>Laporan Hasil Inspeksi (ITR) Perubahan Kuota &amp; Wording Notifikasi Paket
Halo+ Telkomsel Halo (2810/MK.05/EN-01/XI/2022)</t>
  </si>
  <si>
    <t>8960/MK.05/EN-01/VIII/2022</t>
  </si>
  <si>
    <t>Permohonan Perubahan Kuota &amp; Wording Notifikasi Paket Halo+
Telkomsel Halo</t>
  </si>
  <si>
    <t>0377/MK.05/BE-32/XI/2022</t>
  </si>
  <si>
    <t>1375/MK.05/BE-05/XII/2022</t>
  </si>
  <si>
    <t>Laporan Hasil Inspeksi (ITR) Konfigurasi Layanan Telesat (3PLAY dan
PlayPlus) (0377/MK.05/BE-32/XI/2022)</t>
  </si>
  <si>
    <t>Permohonan Konfigurasi Penambahan Layanan Telesat Playplus dan
3Play</t>
  </si>
  <si>
    <t>0379/MK.05/BE-32/XI/2022</t>
  </si>
  <si>
    <t>RFS Konfigurasi Item Bleach Mobile (3D) di Dunia Games</t>
  </si>
  <si>
    <t>0122/MK.05/BE-42/XI/2022</t>
  </si>
  <si>
    <t>Pemberitahuan Ready for Service (RFS) Daily Check In - Recharge and Package Purchase Get Stamp</t>
  </si>
  <si>
    <t>1379/MK.05/BE-05/XII/2022</t>
  </si>
  <si>
    <t>Status Kesiapan Komersial (RFC) Daily Check In - Recharge and Package
Purchase Get Stamp (0122/MK.05/BE-42/XI/2022)</t>
  </si>
  <si>
    <t>Untuk kebutuhan testing, dibuatkan paket dummy khusus dengan metode
pembayaran via Gopay.
Diperlukan inspection lebih lanjut, khususnya pembelian dan recharge pada
saat event DCI.</t>
  </si>
  <si>
    <t>Permohonan
Development Fitur MyTelkomsel App Sprint 58</t>
  </si>
  <si>
    <t>0181/MK.05/BE-31/XI/2022</t>
  </si>
  <si>
    <t>ReadReady for Service (RFS) Produk Disney Digipos November</t>
  </si>
  <si>
    <t>1382/MK.05/BE-05/XII/2022</t>
  </si>
  <si>
    <t>Status Kesiapan Komersial (RFC) Produk Disney Digipos November
(0181/MK.05/BE-31/XI/2022)</t>
  </si>
  <si>
    <t>Beberapa paket dilakukan pengetesan dengan FUT Simulator.
Masih terkena kuota internet kurang lebih 3% setelah consume kuota
Maxstream.</t>
  </si>
  <si>
    <t>0086/MK.05/ML-04/XI/2022</t>
  </si>
  <si>
    <t>Permohonan Pembuatan Produk Disney+ Hotstar (November)</t>
  </si>
  <si>
    <t>0182/MK.05/BE-31/XI/2022</t>
  </si>
  <si>
    <t>Ready for Service (RFS) Permohonan Pembuatan Produk Video TVOD 7</t>
  </si>
  <si>
    <t>Permohonan Pengembangan Paket TVOD 7.0</t>
  </si>
  <si>
    <t>0302/MK.05/BE-33/XI/2022</t>
  </si>
  <si>
    <t>Pemberitahuan RFI untuk Support Konfigurasi Layanan VAS Content W4 November 2022</t>
  </si>
  <si>
    <t>1389/MK.05/BE-05/XII/2022</t>
  </si>
  <si>
    <t>Laporan Hasil Inspeksi (ITR) Support Konfigurasi Layanan VAS Content
W4 November 2022 (0302/MK.05/BE-33/XI/2022)</t>
  </si>
  <si>
    <t>3112/MK.05/EN-01/XI/2022</t>
  </si>
  <si>
    <t>Ready for Service (RFS) Implementasi PV More For More 5 Day 150 Kota (BO_2940/MK.05/EN-01/XI/2022)</t>
  </si>
  <si>
    <t>1355/MK.05/BE-05/XI/2022</t>
  </si>
  <si>
    <t>Status Kesiapan Komersial (RFC) Implementasi PV More For More 5 Day
150 Kota (3112/MK.05/EN-01/XI/2022)</t>
  </si>
  <si>
    <t>Proses testing menggunakan FUT Simulator.
Akan dilakukan masking kuota profile internet lokal pada 30 Nov 2022.
Diperlukan inspection lebih lanjut khususnya proses end-end testing
pada keseluruhan kota (150 city) yang tercover dalam program.</t>
  </si>
  <si>
    <t>2940/MK.05/EN-01/XI/2022</t>
  </si>
  <si>
    <t>Permohonan Implementasi Physical Voucher Package Initiatives Area-1 &amp;
Area-4 in Nov’22</t>
  </si>
  <si>
    <t>3122/MK.05/EN-01/XI/2022</t>
  </si>
  <si>
    <t>Pemberitahuan RFS Paket MF Postpaid Telkomsel Orbit Granular</t>
  </si>
  <si>
    <t>1402/MK.05/BE-05/XII/2022</t>
  </si>
  <si>
    <t>Status Kesiapan Komersial (RFC) Paket MF Postpaid Telkomsel Orbit
Granular (3122/MK.05/EN-01/XI/2022)</t>
  </si>
  <si>
    <t>Harga paket yang tertera pada menu konfirmasi DSC dan Original Price
pada Order Validation belum termasuk PPN 11%.
Beberapa paket dilakukan pengetesan dengan FUT Simulator.</t>
  </si>
  <si>
    <t>Revisi Permohonan Development Tarif Normal Postpaid Telkomsel Orbit</t>
  </si>
  <si>
    <t>3197/MK.05/EN-01/XI/2022</t>
  </si>
  <si>
    <t>Ready for Service (RFS) Permohonan Implementasi Acquisition Package Initiatives on Nov 2022 - ARP &amp; AP (2949/MK.05/EN-01/XI/2022)</t>
  </si>
  <si>
    <t>1394/MK.05/BE-05/XII/2022</t>
  </si>
  <si>
    <t>Status Kesiapan Komersial (RFC) Permohonan Implementasi Acquisition
Package Initiatives on Nov 2022 - ARP &amp; AP (3197/MK.05/EN-01/XI/2022)</t>
  </si>
  <si>
    <t>Beberapa paket dilakukan pengetesan dengan FUT Simulator.
Diperlukan inspection lebih lanjut khususnya untuk aktivasi maupun consume
pada list kota lainnya.</t>
  </si>
  <si>
    <t>2949/MK.05/EN-01/XI/2022</t>
  </si>
  <si>
    <t>Permohonan Implementasi Acquisition Package Initiatives on Nov 2022</t>
  </si>
  <si>
    <t>3198/MK.05/EN-01/XI/2022</t>
  </si>
  <si>
    <t>Ready for Service (RFS) Permohonan Implementasi Acquisition Package Initiatives on Nov 2022 - Renewal (2949/MK.05/EN-01/XI/2022)</t>
  </si>
  <si>
    <t>1385/MK.05/BE-05/XII/2022</t>
  </si>
  <si>
    <t>Status Kesiapan Komersial (RFC) Permohonan Implementasi Acquisition
Package Initiatives on Nov 2022 – Renewal (3198/MK.05/EN-01/XI/2022)</t>
  </si>
  <si>
    <t>Beberapa paket dilakukan pengetesan dengan FUT Simulator.
Masih terconsume kuota internet regular kurang lebih 3% pada saat consume
kuota Youtube.</t>
  </si>
  <si>
    <t>0123/MK.05/BE-42/XI/2022</t>
  </si>
  <si>
    <t>Pemberitahuan Ready for Service (RFS) Cloud Enablement pada Channel MyTelkomsel - iOS - Phase 5</t>
  </si>
  <si>
    <t>0124/MK.05/BE-42/XI/2022</t>
  </si>
  <si>
    <t>Pemberitahuan Ready for Service (RFS) Cloud Enablement pada Channel MyTelkomsel - Android - Phase 5</t>
  </si>
  <si>
    <t>3244/MK.05/EN-01/XI/2022</t>
  </si>
  <si>
    <t>RFI Pembukaan Skema Pembelian via Physical Voucher pada 5 Produk RoaMAX Telkomsel - Phase 3</t>
  </si>
  <si>
    <t>3253/MK.05/EN-01/XI/2022</t>
  </si>
  <si>
    <t>Request for Inspection (RFI) Implementasi Physical Voucher Package Initiatives Area-1 &amp; Area-4 in Nov’22 (BO_2940/MK.05/EN-01/XI/2022)</t>
  </si>
  <si>
    <t>1414/MK.05/BE-05/XII/2022</t>
  </si>
  <si>
    <t>Laporan Hasil Inspeksi (ITR) Implementasi Physical Voucher Package
Initiatives Area-1 &amp; Area-4 in Nov’22 (3253/MK.05/EN-01/XI/2022)</t>
  </si>
  <si>
    <t>0384/MK.05/BE-32/XII/2022</t>
  </si>
  <si>
    <t>1403/MK.05/BE-05/XII/2022</t>
  </si>
  <si>
    <t xml:space="preserve"> Status Kesiapan Komersial (RFC) Lanjutan Penambahan Game Super Sus
Pada Fitur Booster (Smart DPI) di Dunia Games (0384/MK.05/BE-32/XII/2022</t>
  </si>
  <si>
    <t>Beberapa paket dilakukan pengetesan dengan FUT Simulator.
Menggunakan APN khusus testing untuk melakukan consume pada Area
3.
Tagihan postpaid bertambah belum termasuk PPN 11%.</t>
  </si>
  <si>
    <t>0382/MK.05/BE-32/XII/2022</t>
  </si>
  <si>
    <t>RFS Lanjutan Dunia Games Sprint-20 (Website)</t>
  </si>
  <si>
    <t>Permohonan Pengembangan Database Dunia Games</t>
  </si>
  <si>
    <t>0383/MK.05/BE-32/XII/2022</t>
  </si>
  <si>
    <t>RFS Lanjutan Dunia Games Sprint-20 (Android)</t>
  </si>
  <si>
    <t>0303/MK.05/BE-33/XII/2022</t>
  </si>
  <si>
    <t>Pemberitahuan Re-RFS Halodoc Subscription Postpaid – MyTelkomsel</t>
  </si>
  <si>
    <t>3305/MK.05/EN-01/XII/2022</t>
  </si>
  <si>
    <t>Request for Inspection (RFI) Implementasi NARU Price Adjustment PAYU Voice, Voice Pack Pareto, Voice Pack Perso (BO_3108/MK.05/EN-01/XI/2022)</t>
  </si>
  <si>
    <t>3108/MK.05/EN-01/XI/2022</t>
  </si>
  <si>
    <t>REVISI - Implementasi NARU Price Adjustment PAYU Voice, Voice Pack
Pareto, Voice Pack Perso</t>
  </si>
  <si>
    <t>3328/MK.05/EN-01/XII/2022</t>
  </si>
  <si>
    <t>Ready For Service (RFS) Pembuatan Produk Cloning BTL to ATL dan Penambahan SegmentID untuk Multisim(3296/MK.05/EN-01/XI/2022)</t>
  </si>
  <si>
    <t>1372/MK.05/BE-05/XII/2022</t>
  </si>
  <si>
    <t>Status Kesiapan Komersial (RFC) Pembuatan Produk Cloning BTL to ATL
dan Penambahan SegmentID untuk Multisim (3328/MK.05/EN-01/XII/2022)</t>
  </si>
  <si>
    <t>Akan dilakukan penyesuaian deskripsi paket dan T&amp;C pada saat live.
Diperlukan penyesuaian notifikasi sukses untuk BID : 00055297 (double wording
paket) sebelum live.</t>
  </si>
  <si>
    <t>3296/MK.05/EN-01/XI/2022</t>
  </si>
  <si>
    <t>Pembuatan Produk Cloning BTL to ATL dan Penambahan
SegmentID untuk Multisim</t>
  </si>
  <si>
    <t>Manager Prepaid Customer HVC and Retention Jabotabek Jabar</t>
  </si>
  <si>
    <t>Billy Goenandar</t>
  </si>
  <si>
    <t>3365/MK.05/EN-01/XII/2022</t>
  </si>
  <si>
    <t>Pemberitahuan RFS Paket Halo+ 80K &amp; 90K untuk Keperluan Hard Complaint</t>
  </si>
  <si>
    <t>1374/MK.05/BE-05/XII/2022</t>
  </si>
  <si>
    <t>Status Kesiapan Komersial (RFC) Paket Halo+ 80K &amp; 90K untuk Keperluan
Hard Complaint (3365/MK.05/EN-01/XII/2022)</t>
  </si>
  <si>
    <t>3350/MK.05/EN-01/XII/2022</t>
  </si>
  <si>
    <t>Permohonan Development Paket Halo+ 80K &amp; 90K untuk Keperluan Hard
Complaint</t>
  </si>
  <si>
    <t>3379/MK.05/EN-01/XII/2022</t>
  </si>
  <si>
    <t>Request For Inspection (RFI) Permohonan Penutupan Subscription Disney pada Paket Akuisisi dan Hot Promo Java (1460/MK.05/EN-01/XI/2022)</t>
  </si>
  <si>
    <t>1404/MK.05/BE-05/XII/2022</t>
  </si>
  <si>
    <t>Laporan Hasil Inspeksi (ITR) Permohonan Penutupan Subscription Disney
pada Paket Akuisisi dan Hot Promo Java (3379/MK.05/EN-01/XII/2022)</t>
  </si>
  <si>
    <t>Tidak ditemukan log transaksi splunk pada tanggal 1 Desember 2022 pukul
00:00 sampai 7 Desember 2022 pukul 17:00 untuk BID 48335, 47031, 46986,
48331, 47029, 47001, 48333, 46987, 48345, 47052, 47167, 47056, 45080,
45077, 36070, 40043, 45073, 47013, 47027, 45085, 36102, 36089, 44570,
47173, 44754, 44566, 47181, 38528, dan 38530
Secara system, subscription Disney+ Hotstar telah di tutup untuk BID 47010,
47176, 47003, 47012, 46997, 47049, 46984, dan 47036, namun BID tersebut
masih mendapatkan notifikasi subscription Disney+ Hotstar pada saat sukses
pembelian, hal ini dikarenakan paket yang dibeli merupakan ARP/AP sebelum
ada request pergantian/penutupan Disney (sample trx terlampir)
BID 00047182 memiliki spesifikasi mendapatkan subscription Amazon Video
Prime sebagai pengganti subscription Disney+ Hotstar tetapi pada log splunk,
BID tersebut mendapatkan notifikasi subscription Disney+ Hotstar dan tidak
ada log MT/MO untuk Amazon Video Prime pada NBP</t>
  </si>
  <si>
    <t>1460/MK.05/EN-01/XI/2022</t>
  </si>
  <si>
    <t>Permohonan Penutupan Subscription Disney pada Paket Akuisisi Java
dan Hot Promo Java</t>
  </si>
  <si>
    <t>3400/MK.05/EN-01/XII/2022</t>
  </si>
  <si>
    <t>Pemberitahuan RFI Paket Halo+ dengan Personalisasi MF Price</t>
  </si>
  <si>
    <t>8328/MK.05/EN-01/X/2022</t>
  </si>
  <si>
    <t>Permohonan Development Paket Halo+ dengan Personalisasi MF Price &amp;
Halo+ Hard Complaint</t>
  </si>
  <si>
    <t>0304/MK.05/BE-33/XII/2022</t>
  </si>
  <si>
    <t>Pemberitahuan Re-RFS untuk Support Paket Musicmax Resso di MyTelkomsel dan UMB</t>
  </si>
  <si>
    <t>Permohonan Development Produk Bundling MusicMAX Resso dengan
Voucher Management System Dunia Games</t>
  </si>
  <si>
    <t>0305/MK.05/BE-33/XII/2022</t>
  </si>
  <si>
    <t>Pemberitahuan RFI untuk Support Implementasi Update Anno Offering Layanan Voicemail Bubbly</t>
  </si>
  <si>
    <t>1410/MK.05/BE-05/XII/2022</t>
  </si>
  <si>
    <t>Laporan Hasil Inspeksi (ITR) Implementasi Update Anno Offering Layanan
Voicemail Bubbly (0305/MK.05/BE-33/XII/2022)</t>
  </si>
  <si>
    <t>0076/MK.05/ML-06/XI/2022</t>
  </si>
  <si>
    <t>Perubahan Wording Offering Layanan Voice Mail</t>
  </si>
  <si>
    <t>0385/MK.05/BE-32/XII/2022</t>
  </si>
  <si>
    <t>RFS Paket Bundling GameQoo (Channel MyTelkomsel)</t>
  </si>
  <si>
    <t>0172/MK.05/ML-01/XI/2022</t>
  </si>
  <si>
    <t>Implementasi Paket Bundling Cloud Gaming gameQoo</t>
  </si>
  <si>
    <t>0386/MK.05/BE-32/XII/2022</t>
  </si>
  <si>
    <t>RFS Paket Bundling GameQoo (Channel Dunia Games)</t>
  </si>
  <si>
    <t>0209/MK.05/BE-23/XII/2022</t>
  </si>
  <si>
    <t>Pemberitahuan Ready for Service (RFS) Produk Orbit Mifi</t>
  </si>
  <si>
    <t>2999/IS.06/EN-01/XI/2022</t>
  </si>
  <si>
    <t>Permohonan Support untuk Development Tarif Produk Prepaid Orbit Mifi</t>
  </si>
  <si>
    <t>0071/MK.05/BE-43/XII/2022</t>
  </si>
  <si>
    <t>RFS Campaign Churn Postpaid Modelling Based</t>
  </si>
  <si>
    <t>2521/MK.01/EN-01/XI/2022</t>
  </si>
  <si>
    <t>Permohonan Pembuatan Template PES Campaign Churn Postpaid
Modelling Based (Multibonus)</t>
  </si>
  <si>
    <t>Manager Postpaid and Digital Lifestyle Customer Value Management</t>
  </si>
  <si>
    <t>Saifuddin Prihantoro</t>
  </si>
  <si>
    <t>3757/MK.05/EN-01/XII/2022</t>
  </si>
  <si>
    <t>Request for Inspection (RFI) Implementasi Paket Voice Pareto selama Periode Naru - Area 2 dan 3 (BO_3691/MK.05/EN-01/XII/2022)</t>
  </si>
  <si>
    <t>1406/MK.05/BE-05/XII/2022</t>
  </si>
  <si>
    <t>Laporan Hasil Inspeksi (ITR) Implementasi Paket Voice Pareto selama
Periode Naru - Area 2 dan 3 (3757/MK.05/EN-01/XII/2022)</t>
  </si>
  <si>
    <t>3691/MK.05/EN-01/XII/2022</t>
  </si>
  <si>
    <t>Permohonan Implementasi Paket Voice Pareto selama Periode NARU</t>
  </si>
  <si>
    <t>General Manager Prepaid Consumer Area Jabotabek Jabar</t>
  </si>
  <si>
    <t>Herman Andik Prasetyo</t>
  </si>
  <si>
    <t>3758/MK.05/EN-01/XII/2022</t>
  </si>
  <si>
    <t xml:space="preserve">Request for Inspection (RFI) Implementasi Adjusment Tarif Paket 2100 (BID 21664) di Area 4 (BO_3653/MK.01/EN-01/XII/2022) </t>
  </si>
  <si>
    <t>Prepare</t>
  </si>
  <si>
    <t>3653/MK.01/EN-01/XII/2022</t>
  </si>
  <si>
    <t xml:space="preserve"> Implementasi Adjusment Tarif Paket 2100 (BID 21664) di Area 4</t>
  </si>
  <si>
    <t>General Manager Prepaid Consumer Area Pamasuka</t>
  </si>
  <si>
    <t>Muhammad Farid Budianto</t>
  </si>
  <si>
    <t>3859/MK.05/EN-01/XII/2022</t>
  </si>
  <si>
    <t>Ready For Service (RFS) Permohonan Implementasi New Price Plan Tourist &amp; Varian Baru Tourist Package di Branch Batam(3854/MK.05/EN-01/XII/2022)</t>
  </si>
  <si>
    <t>1401/MK.05/BE-05/XII/2022</t>
  </si>
  <si>
    <t>Status Kesiapan Komersial (RFC) Implementasi New Price Plan Tourist &amp;
Varian Baru Tourist Package di Branch Batam (3859/MK.05/EN-01/XII/2022)</t>
  </si>
  <si>
    <t>Proses testing dilakukan dengan FUT Simulator dan akan dilakukan proses
inspection test pada saat live.</t>
  </si>
  <si>
    <t>3854/MK.05/EN-01/XII/2022</t>
  </si>
  <si>
    <t>Permohonan Implementasi New Price Plan Tourist &amp; Varian Baru Tourist
Package di Branch Batam</t>
  </si>
  <si>
    <t>0125/MK.05/BE-42/XII/2022</t>
  </si>
  <si>
    <t>1418/MK.05/BE-05/XII/2022</t>
  </si>
  <si>
    <t>Status Kesiapan Komersial (RFC) WEC - Enhancement TNPS Survey
(0125/MK.05/BE-42/XII/2022)</t>
  </si>
  <si>
    <t>Menggunakan Link khusus TNPS khusus yang di broadcast ke MSISDN
whitelisted.
Diperlukan inspection lebih lanjut khususnya proses end2end test
menggunakan link yang sudah di prod.</t>
  </si>
  <si>
    <t>Permohonan Development Fitur Web E-Commerce Sprint 23, Sprint 24,
dan Sprint 25</t>
  </si>
  <si>
    <t>General Manager Web E-Commerce Product</t>
  </si>
  <si>
    <t>0072/MK.05/BE-43/XII/2022</t>
  </si>
  <si>
    <t>RFS Campaign Campaign remaining balance event for five additional city</t>
  </si>
  <si>
    <t>2768/MK.01/EN-01/XI/2022</t>
  </si>
  <si>
    <t>Permohonan Pembuatan Template Last Balance untuk 5 Kota Tambahan</t>
  </si>
  <si>
    <t>0387/MK.05/BE-32/XII/2022</t>
  </si>
  <si>
    <t>RFS Konfigurasi New Denom Top Up DG Rings</t>
  </si>
  <si>
    <t>0225/MK.05/ML-02/XI/2022</t>
  </si>
  <si>
    <t>Permohonan Konfigurasi DG Rings Denom 1 Juta</t>
  </si>
  <si>
    <t>4056/MK.05/EN-01/XII/2022</t>
  </si>
  <si>
    <t>Request for Inspection (RFI) Implementasi Voice Personalization Package bulan November 2022 (BO_2931/MK.05/EN-01/XI/2022)</t>
  </si>
  <si>
    <t>2931/MK.05/EN-01/XI/2022</t>
  </si>
  <si>
    <t>Permohonan Bantuan Refresh Whitelist &amp; Implementasi Voice
Personalization Package bulan November 2022</t>
  </si>
  <si>
    <t>4023/MK.05/EN-01/XII/2022</t>
  </si>
  <si>
    <t xml:space="preserve">Request for Inspection (RFI) Implementasi Adjustment Voice Package 2100 menit (BID 21664) di PAMASUKA (BO_3855/MK.01/EN-01/XII/2022) </t>
  </si>
  <si>
    <t>1412/MK.05/BE-05/XII/2022</t>
  </si>
  <si>
    <t>Laporan Hasil Inspeksi (ITR) Implementasi Adjustment Voice Package
2100 menit (BID 21664) di PAMASUKA (4023/MK.05/EN-01/XII/2022)</t>
  </si>
  <si>
    <t>3855/MK.01/EN-01/XII/2022</t>
  </si>
  <si>
    <t>Implementasi Adjustment Voice Package 2100 menit (BID: 21664) di
PAMASUKA</t>
  </si>
  <si>
    <t>4010/MK.05/EN-01/XII/2022</t>
  </si>
  <si>
    <t>Request for Inspection (RFI) Implementasi NARU BID 26880 Area 1 (BO_3825/MK.05/EN-01/XII/2022)</t>
  </si>
  <si>
    <t>1411/MK.05/BE-05/XII/2022</t>
  </si>
  <si>
    <t>Laporan Hasil Inspeksi (ITR) Implementasi NARU BID 26880 Area 1
(4010/MK.05/EN-01/XII/2022)</t>
  </si>
  <si>
    <t xml:space="preserve"> 3825/MK.05/EN-01/XII/2022</t>
  </si>
  <si>
    <t>Implementasi NARU BID 26880 Area 1</t>
  </si>
  <si>
    <t>Manager Prepaid Growth Mass Market Sumatera</t>
  </si>
  <si>
    <t>Fadliyanto</t>
  </si>
  <si>
    <t>0185/MK.05/BE-31/XII/2022</t>
  </si>
  <si>
    <t>Ready for Service (RFS) Auto-Renewal Berlangganan Paket Video MyTelkomsel Postpaid 2 Button Desember 2022</t>
  </si>
  <si>
    <t>Pengembangan Auto-Renewal / Berlangganan Paket Video Telkomsel</t>
  </si>
  <si>
    <t>General Manager BSM Digital and VAS</t>
  </si>
  <si>
    <t>Budi Darmawan</t>
  </si>
  <si>
    <t>0307/MK.05/BE-33/XII/2022</t>
  </si>
  <si>
    <t>Pemberitahuan RFI untuk Support Konfigurasi Layanan VAS Content W5 November 2022</t>
  </si>
  <si>
    <t>1409/MK.05/BE-05/XII/2022</t>
  </si>
  <si>
    <t>Laporan Hasil Inspeksi (ITR) Support Konfigurasi Layanan VAS Content
W5 November 2022(0307/MK.05/BE-33/XII/2022)</t>
  </si>
  <si>
    <t>4301/MK.05/EN-01/XII/2022</t>
  </si>
  <si>
    <t>RRequest for Inspection (RFI) Implementasi of Core NARU 2022 Price Adjustment - Non Modern Channel (BO_2942/MK.05/EN-01/XI/2022)</t>
  </si>
  <si>
    <t>2942/MK.05/EN-01/XI/2022</t>
  </si>
  <si>
    <t>Permohonan Implementasi of Core NARU 2022 Price Adjustment</t>
  </si>
  <si>
    <t>4355/MK.05/EN-01/XII/2022</t>
  </si>
  <si>
    <t>Request for Inspection (RFI) Implementasi of Core NARU 2022 Price Adjustment - Modern Channel &amp; Paket Harian (BO_2942/MK.05/EN-01/XI/2022)</t>
  </si>
  <si>
    <t>4361/MK.05/EN-01/XII/2022</t>
  </si>
  <si>
    <t>Ready For Service (RFS) (Revisi II) Permohonan Implementasi HVC Fast Track Program Prepaid Combo (6884/MK.05/EN-01/X/2022)</t>
  </si>
  <si>
    <t>(Revisi II) Permohonan Implementasi HVC Fast Track Program Prepai</t>
  </si>
  <si>
    <t>0239/MK.05/BE-24/XII/2022</t>
  </si>
  <si>
    <t>RFI Test untuk Tmenu Modernization Ph 4 &amp; 5</t>
  </si>
  <si>
    <t>2266/IS.01/EN-01/XI/2022</t>
  </si>
  <si>
    <t>Aktifitas ADN Cutover &amp; Permohonan Inspection Testing</t>
  </si>
  <si>
    <t>Manager IT Core VAS Management</t>
  </si>
  <si>
    <t>Rio Hernawan</t>
  </si>
  <si>
    <t>4507/MK.05/EN-01/XII/2022</t>
  </si>
  <si>
    <t>Ready for Service (RFS) Implementasi Paket Upstream Non Week Payday in My Telkomsel (BO_4472/MK.05/EN-01/XII/2022)</t>
  </si>
  <si>
    <t>Perubahan Spesifikasi harga paket</t>
  </si>
  <si>
    <t>4472/MK.05/EN-01/XII/2022</t>
  </si>
  <si>
    <t>Permohonan Development dan Support Communication Paket Upstream
Non Week Payday in My Telkomsel</t>
  </si>
  <si>
    <t>4510/MK.05/EN-01/XII/2022</t>
  </si>
  <si>
    <t>Ready for Service (RFS) Implementasi Physical Voucher Package Initiatives - Paket Mid to High Denom PV Value di Kota Batam (BO_2940/MK.05/EN-01/XI/2022)</t>
  </si>
  <si>
    <t>1415/MK.05/BE-05/XII/2022</t>
  </si>
  <si>
    <t>Status Kesiapan Komersial (RFC) Implementasi Physical Voucher Package
Initiatives - Paket Mid to High Denom PV Value di Kota Batam
(4510/MK.05/EN-01/XII/2022)</t>
  </si>
  <si>
    <t>4520/MK.05/EN-01/XII/2022</t>
  </si>
  <si>
    <t>Ready for Service (RFS) Implementasi New Sales Voice Pack All Operator (BO_4318/MK.05/EN-01/XII/2022)</t>
  </si>
  <si>
    <t>1416/MK.05/BE-05/XII/2022</t>
  </si>
  <si>
    <t>Status Kesiapan Komersial (RFC) Implementasi New Sales Voice Pack All
Operator (4520/MK.05/EN-01/XI/2022)</t>
  </si>
  <si>
    <t>Akan dilakukan penyesuaian deskripsi, T&amp;C dan nama paket pada
saat live.
Beberapa paket dilakukan pengetesan dengan FUT Simulator.</t>
  </si>
  <si>
    <t>4318/MK.05/EN-01/XII/2022</t>
  </si>
  <si>
    <t>Implementasi New Sales Voice Pack All Operator</t>
  </si>
  <si>
    <t>0308/MK.05/BE-33/XII/2022</t>
  </si>
  <si>
    <t>Pemberitahuan RFS untuk Support Paket Kompas Premium di Digipos dan URP (Modern Channel)</t>
  </si>
  <si>
    <t>Permohonan Development Paket Bundle Data Premium Kompas</t>
  </si>
  <si>
    <t>Manager Music Partnership and Product</t>
  </si>
  <si>
    <t>Verdian Rynaldi</t>
  </si>
  <si>
    <t>0310/MK.05/BE-33/XII/2022</t>
  </si>
  <si>
    <t>Pemberitahuan RFI untuk Support Channel Post Call USSD (PCU) untuk Update konfigurasi Layanan Periode W5 Nov 2022</t>
  </si>
  <si>
    <t>0212/MK.06/ML-63/XI/2022</t>
  </si>
  <si>
    <t>Permohonan Perubahan Wording &amp; Keyword Rule PCU untuk Layanan
VAS Entertainment – W1 December 2022</t>
  </si>
  <si>
    <t>4581/MK.05/EN-01/XII/2022</t>
  </si>
  <si>
    <t>Request for Inspection (RFI) Implementasi Skema Visitor Core NARU 2022 Price Adjustment (BO_3698/MK.05/EN-01/XII/2022)</t>
  </si>
  <si>
    <t>3698/MK.05/EN-01/XII/2022</t>
  </si>
  <si>
    <t>Permohonan Skema Visitor Core NARU 2022 Price Adjustment</t>
  </si>
  <si>
    <t>4613/MK.05/EN-01/XII/2022</t>
  </si>
  <si>
    <t>RFI Program Undian Poin Festival 2022 (Keyword Baru dan Mekanisme Auto Redeem dari Pembelian Paket)</t>
  </si>
  <si>
    <t>0033/MK.03/PU-53/X/2022
0035/MK.03/PU-53/X/2022</t>
  </si>
  <si>
    <t>4633/MK.05/EN-01/XII/2022</t>
  </si>
  <si>
    <t>Ready For Service (RFS) Permohonan Implementasi Pembuatan BID Voucher Tambahan pada Program Rezeki Sakti Ex-Java (3670/MK.05/EN-01/XII/2022)</t>
  </si>
  <si>
    <t>3670/MK.05/EN-01/XII/2022</t>
  </si>
  <si>
    <t>Permohonan Implementasi Pembuatan BID Voucher Tambahan pada
Program Rezeki Sakti Ex-Java</t>
  </si>
  <si>
    <t>Manager Prepaid Customer HVC and Retention Sumatera,
Manager Prepaid Customer HVC and Retention Pamasuka</t>
  </si>
  <si>
    <t>Pitrial Fadhlillah
Nastiti Yuniansari</t>
  </si>
  <si>
    <t>0391/MK.05/BE-32/XII/2022</t>
  </si>
  <si>
    <t>RFS DG Rings Spending (Non-Pilot Number)</t>
  </si>
  <si>
    <t>0047/MK.05/ML-25/XII/2022</t>
  </si>
  <si>
    <t>Permohonan Konfigurasi Transaksi DG Rings Spending – Non Pilot
number</t>
  </si>
  <si>
    <t>Manager Dunia Games Platform</t>
  </si>
  <si>
    <t>Sympati Mardia Narta</t>
  </si>
  <si>
    <t>0241/MK.05/BE-24/XII/2022</t>
  </si>
  <si>
    <t>RFI PAYU Data Price Adjustment for NARU 2022</t>
  </si>
  <si>
    <t>0390/MK.05/BE-32/XII/2022</t>
  </si>
  <si>
    <t>RFI Flash Sale Free Fire Disney+</t>
  </si>
  <si>
    <t>0255/MK.05/ML-02/XII/2022</t>
  </si>
  <si>
    <t>: Permohonan Konfigurasi Flash Sale Bonus Langganan Disney+ Hotstar di
Dunia Games dan Telkomsel.com (WEC)</t>
  </si>
  <si>
    <t>0242/MK.05/BE-24/XII/2022</t>
  </si>
  <si>
    <t>RFI Implementasi Cluster Price Adjusment PAYU Voice NARU 2022</t>
  </si>
  <si>
    <t>2926/MK.05/EN-01/XI/2022
0051/MK.05/BE-01/XII/2022
0231/MK.05/BE-24/XI/2022</t>
  </si>
  <si>
    <t>Implementasi NARU Price Adjustment PAYU Voice, Voice Pack Pareto,
Voice Pack Perso</t>
  </si>
  <si>
    <t>4747/MK.05/EN-01/XII/2022</t>
  </si>
  <si>
    <t>Ready for Service (RFS) Implementasi Paket Upstream Non Week Payday in My Telkomsel - Revisi (BO_4663/MK.05/EN-01/XII/2022)</t>
  </si>
  <si>
    <t>1419/MK.05/BE-05/XII/2022</t>
  </si>
  <si>
    <t>Status Kesiapan Komersial (RFC) Implementasi Paket Upstream Non Week
Payday in My Telkomsel (4747/MK.05/EN-01/XII/2022)</t>
  </si>
  <si>
    <t>Akan dilakukan penyesuaian deskripsi dan T&amp;C pada halaman details paket dan nama
paket pada notifikasi SMS sukses pembelian saat live.</t>
  </si>
  <si>
    <t>4663/MK.05/EN-01/XII/2022</t>
  </si>
  <si>
    <t>Revisi Harga Paket Upstream Non Week Payday in My Telkomsel</t>
  </si>
  <si>
    <t>Manager Prepaid Product GTM Strategy</t>
  </si>
  <si>
    <t>Syamsunil</t>
  </si>
  <si>
    <t>4834/MK.05/EN-01/XII/2022</t>
  </si>
  <si>
    <t>Pemberitahuan RFS Paket Gimmick Data 3 bulan untuk Automigrasi Halo+</t>
  </si>
  <si>
    <t>4774/MK.05/EN-01/XII/2022</t>
  </si>
  <si>
    <t>Permohonan Development Paket Data 3 bulan untuk Automigrasi Halo+</t>
  </si>
  <si>
    <t>4872/MK.05/EN-01/XII/2022</t>
  </si>
  <si>
    <t>Request For Inspection (RFI) Permohonan Penambahan Eligibility Whitelist Pada Package Tourist Renewal (4801/MK.05/EN-01/XII/2022)</t>
  </si>
  <si>
    <t xml:space="preserve">4801/MK.05/EN-01/XII/2022 </t>
  </si>
  <si>
    <t>Revisi Permohonan Penambahan Whitelist Perdana Tourist Batam
Desember &amp; Penambahan Eligibility Renewal Package Tourist</t>
  </si>
  <si>
    <t>Manager Prepaid Customer Acquisition Sumatera</t>
  </si>
  <si>
    <t>Grita Adrinovian</t>
  </si>
  <si>
    <t>0393/MK.05/BE-32/XII/2022</t>
  </si>
  <si>
    <t>RFS Lanjutan BQSV Extra Data (Dunia Games)</t>
  </si>
  <si>
    <t>1421/MK.05/BE-05/XII/2022</t>
  </si>
  <si>
    <t>Status Kesiapan Komersial (RFC) Lanjutan BQSV Extra Data (Dunia
Games) (0393/MK.05/BE-32/XII/2022)</t>
  </si>
  <si>
    <t>Dilakukan proses manual callback untuk menampilkan halaman
pembayaran berhasil dan gagal.
Akan dilakukan penyesuaian tampilan harga pada item Razer Gold,
dan jumlah COD Points pada item COD Mobile saat live.
Mendapatkan bonus fist top up untuk pembelian item Speed Drifter
25 Diamond.
Diperlukan penyesuaian untuk double notifikasi SMS sukses
pembelian bonus untuk tier 10,001-20,000.</t>
  </si>
  <si>
    <t>4887/MK.05/EN-01/XII/2022</t>
  </si>
  <si>
    <t>Ready for Inspection (RFI) Permohonan Implementasi TnL Open InternetMAX Lite in Selected Cities Kalimantan (3412/LO.05/EN-01/XII/2022)</t>
  </si>
  <si>
    <t>3412/LO.05/EN-01/XII/2022</t>
  </si>
  <si>
    <t>Permohonan Implementasi TnL Open InternetMAX Lite in Selected Cities
Kalimantan</t>
  </si>
  <si>
    <t>4890/MK.05/EN-01/XII/2022</t>
  </si>
  <si>
    <t>Ready for Inspection (RFI) Pembuatan Produk Cloning BTL to ATL dan Penambahan SegmentID untuk Multisim (3296/MK.05/EN-01/XI/2022)</t>
  </si>
  <si>
    <t>0395/MK.05/BE-32/XII/2022</t>
  </si>
  <si>
    <t>RFI Perubahan Mekanisme DG Rings Extra</t>
  </si>
  <si>
    <t>0258/MK.05/ML-02/XII/2022</t>
  </si>
  <si>
    <t>Permohonan Perubahan Mekanisme Program DG Rings Extra</t>
  </si>
  <si>
    <t>4968/MK.01/EN-01/XII/2022</t>
  </si>
  <si>
    <t>Pemberitahuan RFS Program Migrasi Postpaid to Prepaid - Check Halo Contract as Main Package</t>
  </si>
  <si>
    <t>Permohonan Additional Improvements untuk Post to Pre via Web</t>
  </si>
  <si>
    <t>General Manager Core Services Journey and Experience</t>
  </si>
  <si>
    <t>Muhammad Wulunk Putraning Fajar</t>
  </si>
  <si>
    <t>Migrasi</t>
  </si>
  <si>
    <t>4982/MK.05/EN-01/XII/2022</t>
  </si>
  <si>
    <t>Request for Inspection (RFI) Development MyTsel Fintech Product - Block PAYU (BO_2483/MK.05/EN-01/XI/2022)</t>
  </si>
  <si>
    <t>0126/MK.05/BE-42/XII/2022</t>
  </si>
  <si>
    <t>Pemberitahuan Ready for Service (RFS) Fitur Aplikasi MyTelkomsel v6.17 - Android</t>
  </si>
  <si>
    <t>2401/IS.04/EN-01/XI/2022</t>
  </si>
  <si>
    <t>Permohonan Development Fitur MyTelkomsel App Sprint 59 - 61</t>
  </si>
  <si>
    <t>Andhika Adriant0</t>
  </si>
  <si>
    <t>0127/MK.05/BE-42/XII/2022</t>
  </si>
  <si>
    <t>Pemberitahuan Ready for Service (RFS) Fitur Aplikasi MyTelkomsel v6.17 - iOS</t>
  </si>
  <si>
    <t>5020/MK.05/EN-01/XII/2022</t>
  </si>
  <si>
    <t>Pemberitahuan RFS Paket Contract for New capability Granular Product</t>
  </si>
  <si>
    <t>4652/MK.05/EN-01/XII/2022</t>
  </si>
  <si>
    <t>Permohonan Enhancement Notifikasi Paket Kontrak Telkomsel Halo</t>
  </si>
  <si>
    <t>Manager Postpaid Product and Proposition</t>
  </si>
  <si>
    <t>Edwin Junetra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</si>
</sst>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
    <numFmt numFmtId="165" formatCode="[$-409]dd\-mmm\-yy"/>
    <numFmt numFmtId="166" formatCode="[$-409]d\-mmm\-yy"/>
    <numFmt numFmtId="167" formatCode="m/d;@"/>
  </numFmts>
  <fonts count="16"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sz val="10"/>
      <color theme="1"/>
      <name val="Arial"/>
      <family val="2"/>
    </font>
    <font>
      <sz val="10"/>
      <color rgb="FF000000"/>
      <name val="Calibri"/>
      <family val="2"/>
    </font>
    <font>
      <sz val="10"/>
      <color rgb="FFFF0000"/>
      <name val="Calibri"/>
      <family val="2"/>
    </font>
    <font>
      <b/>
      <sz val="10"/>
      <color theme="1"/>
      <name val="Calibri"/>
      <family val="2"/>
    </font>
    <font>
      <u/>
      <sz val="11"/>
      <color theme="10"/>
      <name val="Calibri"/>
      <family val="2"/>
      <scheme val="minor"/>
    </font>
    <font>
      <sz val="10"/>
      <color rgb="FF000000"/>
      <name val="Calibri"/>
      <family val="2"/>
      <scheme val="minor"/>
    </font>
    <font>
      <sz val="10"/>
      <color rgb="FF323130"/>
      <name val="Calibri"/>
      <family val="2"/>
    </font>
    <font>
      <sz val="10"/>
      <color theme="1"/>
      <name val="Calibri"/>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DEEAF6"/>
        <bgColor rgb="FFDEEAF6"/>
      </patternFill>
    </fill>
    <fill>
      <patternFill patternType="solid">
        <fgColor rgb="FFFF0000"/>
        <bgColor indexed="64"/>
      </patternFill>
    </fill>
    <fill>
      <patternFill patternType="solid">
        <fgColor theme="0"/>
        <bgColor theme="0"/>
      </patternFill>
    </fill>
    <fill>
      <patternFill patternType="solid">
        <fgColor rgb="FFFCE4D6"/>
        <bgColor indexed="64"/>
      </patternFill>
    </fill>
    <fill>
      <patternFill patternType="solid">
        <fgColor theme="0"/>
        <bgColor rgb="FFFFFF00"/>
      </patternFill>
    </fill>
    <fill>
      <patternFill patternType="solid">
        <fgColor theme="0"/>
        <bgColor rgb="FFFFC000"/>
      </patternFill>
    </fill>
    <fill>
      <patternFill patternType="solid">
        <fgColor theme="4" tint="0.79998168889431442"/>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rgb="FFFF0000"/>
        <bgColor theme="4" tint="0.79998168889431442"/>
      </patternFill>
    </fill>
    <fill>
      <patternFill patternType="solid">
        <fgColor theme="0"/>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FFFF00"/>
        <bgColor rgb="FFFFFF00"/>
      </patternFill>
    </fill>
    <fill>
      <patternFill patternType="solid">
        <fgColor theme="2"/>
        <bgColor indexed="64"/>
      </patternFill>
    </fill>
    <fill>
      <patternFill patternType="solid">
        <fgColor rgb="FF92D050"/>
        <bgColor theme="0"/>
      </patternFill>
    </fill>
    <fill>
      <patternFill patternType="solid">
        <fgColor rgb="FFFFC000"/>
        <bgColor indexed="64"/>
      </patternFill>
    </fill>
  </fills>
  <borders count="17">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
    <xf numFmtId="0" fontId="0" fillId="0" borderId="0"/>
    <xf numFmtId="0" fontId="2" fillId="0" borderId="0"/>
    <xf numFmtId="0" fontId="12" fillId="0" borderId="0" applyNumberFormat="0" applyFill="0" applyBorder="0" applyAlignment="0" applyProtection="0"/>
  </cellStyleXfs>
  <cellXfs count="212">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4" fillId="2" borderId="1" xfId="1" applyNumberFormat="1" applyFont="1" applyFill="1" applyBorder="1" applyAlignment="1">
      <alignment horizontal="center" vertical="center" wrapText="1"/>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0" fontId="4" fillId="2" borderId="0" xfId="1" applyFont="1" applyFill="1" applyAlignment="1">
      <alignment horizontal="center" vertical="center" wrapText="1" readingOrder="1"/>
    </xf>
    <xf numFmtId="0" fontId="2" fillId="0" borderId="0" xfId="1"/>
    <xf numFmtId="0" fontId="6" fillId="4" borderId="3" xfId="1" applyFont="1" applyFill="1" applyBorder="1" applyAlignment="1">
      <alignment vertical="center"/>
    </xf>
    <xf numFmtId="0" fontId="6" fillId="0" borderId="3" xfId="1" applyFont="1" applyBorder="1" applyAlignment="1">
      <alignment horizontal="center" vertical="center"/>
    </xf>
    <xf numFmtId="164" fontId="6" fillId="0" borderId="3" xfId="1" applyNumberFormat="1" applyFont="1" applyBorder="1" applyAlignment="1">
      <alignment horizontal="center" vertical="center"/>
    </xf>
    <xf numFmtId="0" fontId="6" fillId="0" borderId="3" xfId="1" applyFont="1" applyBorder="1" applyAlignment="1">
      <alignment horizontal="left" vertical="center"/>
    </xf>
    <xf numFmtId="9" fontId="6" fillId="0" borderId="3" xfId="1" applyNumberFormat="1" applyFont="1" applyBorder="1" applyAlignment="1">
      <alignment horizontal="center" vertical="center"/>
    </xf>
    <xf numFmtId="15" fontId="6" fillId="0" borderId="3" xfId="1" applyNumberFormat="1" applyFont="1" applyBorder="1" applyAlignment="1">
      <alignment horizontal="center" vertical="center"/>
    </xf>
    <xf numFmtId="0" fontId="6" fillId="0" borderId="3" xfId="1" applyFont="1" applyBorder="1" applyAlignment="1">
      <alignment vertical="center"/>
    </xf>
    <xf numFmtId="0" fontId="6" fillId="0" borderId="3" xfId="1" applyFont="1" applyBorder="1" applyAlignment="1">
      <alignment horizontal="left" vertical="center" wrapText="1"/>
    </xf>
    <xf numFmtId="0" fontId="6" fillId="0" borderId="0" xfId="1" applyFont="1" applyAlignment="1">
      <alignment horizontal="center" vertical="center"/>
    </xf>
    <xf numFmtId="0" fontId="6" fillId="0" borderId="0" xfId="1" applyFont="1" applyAlignment="1">
      <alignment vertical="center"/>
    </xf>
    <xf numFmtId="0" fontId="7" fillId="0" borderId="0" xfId="1" applyFont="1"/>
    <xf numFmtId="167" fontId="7" fillId="0" borderId="0" xfId="1" applyNumberFormat="1" applyFont="1"/>
    <xf numFmtId="0" fontId="7" fillId="0" borderId="0" xfId="1" applyFont="1" applyAlignment="1">
      <alignment horizontal="center" vertical="center"/>
    </xf>
    <xf numFmtId="0" fontId="6" fillId="0" borderId="3" xfId="1" applyFont="1" applyBorder="1" applyAlignment="1">
      <alignment horizontal="center" vertical="center" wrapText="1"/>
    </xf>
    <xf numFmtId="0" fontId="6" fillId="0" borderId="4" xfId="1" applyFont="1" applyBorder="1" applyAlignment="1">
      <alignment horizontal="center" vertical="center"/>
    </xf>
    <xf numFmtId="0" fontId="6" fillId="5" borderId="3" xfId="1" applyFont="1" applyFill="1" applyBorder="1" applyAlignment="1">
      <alignment horizontal="center" vertical="center"/>
    </xf>
    <xf numFmtId="0" fontId="6" fillId="0" borderId="4" xfId="1" applyFont="1" applyBorder="1" applyAlignment="1">
      <alignment vertical="center"/>
    </xf>
    <xf numFmtId="0" fontId="6" fillId="0" borderId="4" xfId="1" applyFont="1" applyBorder="1" applyAlignment="1">
      <alignment horizontal="left" vertical="center"/>
    </xf>
    <xf numFmtId="0" fontId="6" fillId="0" borderId="0" xfId="1" applyFont="1" applyAlignment="1">
      <alignment horizontal="left" vertical="center"/>
    </xf>
    <xf numFmtId="0" fontId="2" fillId="0" borderId="0" xfId="1" applyAlignment="1">
      <alignment horizontal="center" vertical="center"/>
    </xf>
    <xf numFmtId="0" fontId="2" fillId="0" borderId="0" xfId="1" quotePrefix="1" applyAlignment="1">
      <alignment wrapText="1"/>
    </xf>
    <xf numFmtId="0" fontId="6" fillId="0" borderId="5" xfId="1" applyFont="1" applyBorder="1" applyAlignment="1">
      <alignment horizontal="center" vertical="center"/>
    </xf>
    <xf numFmtId="0" fontId="6" fillId="0" borderId="6" xfId="1" applyFont="1" applyBorder="1" applyAlignment="1">
      <alignment vertical="center"/>
    </xf>
    <xf numFmtId="164" fontId="6" fillId="0" borderId="4" xfId="1" applyNumberFormat="1" applyFont="1" applyBorder="1" applyAlignment="1">
      <alignment horizontal="center" vertical="center"/>
    </xf>
    <xf numFmtId="9" fontId="6" fillId="0" borderId="4" xfId="1" applyNumberFormat="1" applyFont="1" applyBorder="1" applyAlignment="1">
      <alignment horizontal="center" vertical="center"/>
    </xf>
    <xf numFmtId="15" fontId="6" fillId="0" borderId="4" xfId="1" applyNumberFormat="1" applyFont="1" applyBorder="1" applyAlignment="1">
      <alignment horizontal="center" vertical="center"/>
    </xf>
    <xf numFmtId="0" fontId="6" fillId="0" borderId="7" xfId="1" applyFont="1" applyBorder="1" applyAlignment="1">
      <alignment horizontal="center" vertical="center"/>
    </xf>
    <xf numFmtId="0" fontId="6" fillId="0" borderId="7" xfId="1" applyFont="1" applyBorder="1" applyAlignment="1">
      <alignment vertical="center"/>
    </xf>
    <xf numFmtId="0" fontId="2" fillId="0" borderId="7" xfId="1" applyBorder="1"/>
    <xf numFmtId="0" fontId="2" fillId="0" borderId="8" xfId="1" applyBorder="1" applyAlignment="1">
      <alignment horizontal="center" vertical="center"/>
    </xf>
    <xf numFmtId="9" fontId="6" fillId="5" borderId="3" xfId="1" applyNumberFormat="1" applyFont="1" applyFill="1" applyBorder="1" applyAlignment="1">
      <alignment horizontal="center" vertical="center"/>
    </xf>
    <xf numFmtId="0" fontId="6" fillId="5" borderId="4" xfId="1" applyFont="1" applyFill="1" applyBorder="1" applyAlignment="1">
      <alignment horizontal="center" vertical="center"/>
    </xf>
    <xf numFmtId="0" fontId="6" fillId="0" borderId="6" xfId="1" applyFont="1" applyBorder="1" applyAlignment="1">
      <alignment horizontal="center" vertical="center"/>
    </xf>
    <xf numFmtId="9" fontId="6" fillId="0" borderId="3" xfId="1" applyNumberFormat="1" applyFont="1" applyBorder="1" applyAlignment="1">
      <alignment horizontal="center"/>
    </xf>
    <xf numFmtId="0" fontId="6" fillId="0" borderId="3" xfId="1" applyFont="1" applyBorder="1" applyAlignment="1">
      <alignment horizontal="center" wrapText="1"/>
    </xf>
    <xf numFmtId="9" fontId="8" fillId="0" borderId="3" xfId="1" applyNumberFormat="1" applyFont="1" applyBorder="1" applyAlignment="1">
      <alignment horizontal="center"/>
    </xf>
    <xf numFmtId="9" fontId="6" fillId="0" borderId="5" xfId="1" applyNumberFormat="1" applyFont="1" applyBorder="1" applyAlignment="1">
      <alignment horizontal="center" vertical="center"/>
    </xf>
    <xf numFmtId="1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0" fontId="6" fillId="0" borderId="5" xfId="1" applyFont="1" applyBorder="1" applyAlignment="1">
      <alignment horizontal="left" vertical="center"/>
    </xf>
    <xf numFmtId="0" fontId="6" fillId="0" borderId="5" xfId="1" applyFont="1" applyBorder="1" applyAlignment="1">
      <alignment horizontal="left" vertical="center" wrapText="1"/>
    </xf>
    <xf numFmtId="0" fontId="6" fillId="0" borderId="5" xfId="1" applyFont="1" applyBorder="1" applyAlignment="1">
      <alignment vertical="center"/>
    </xf>
    <xf numFmtId="0" fontId="6" fillId="0" borderId="9" xfId="1" applyFont="1" applyBorder="1" applyAlignment="1">
      <alignment horizontal="center" vertical="center"/>
    </xf>
    <xf numFmtId="0" fontId="2" fillId="0" borderId="3" xfId="1" applyBorder="1" applyAlignment="1">
      <alignment horizontal="center" vertical="center"/>
    </xf>
    <xf numFmtId="9" fontId="7" fillId="0" borderId="3" xfId="1" applyNumberFormat="1" applyFont="1" applyBorder="1" applyAlignment="1">
      <alignment horizontal="center"/>
    </xf>
    <xf numFmtId="0" fontId="6" fillId="6" borderId="3" xfId="1" applyFont="1" applyFill="1" applyBorder="1" applyAlignment="1">
      <alignment vertical="center"/>
    </xf>
    <xf numFmtId="15" fontId="7" fillId="0" borderId="3" xfId="1" applyNumberFormat="1" applyFont="1" applyBorder="1" applyAlignment="1">
      <alignment horizontal="center"/>
    </xf>
    <xf numFmtId="15" fontId="7" fillId="0" borderId="3" xfId="1" applyNumberFormat="1" applyFont="1" applyBorder="1"/>
    <xf numFmtId="0" fontId="7" fillId="0" borderId="3" xfId="1" applyFont="1" applyBorder="1" applyAlignment="1">
      <alignment horizontal="center" vertical="center"/>
    </xf>
    <xf numFmtId="15" fontId="7" fillId="0" borderId="3" xfId="1" applyNumberFormat="1" applyFont="1" applyBorder="1" applyAlignment="1">
      <alignment horizontal="center" vertical="center"/>
    </xf>
    <xf numFmtId="0" fontId="7" fillId="0" borderId="3" xfId="1" applyFont="1" applyBorder="1"/>
    <xf numFmtId="0" fontId="9" fillId="0" borderId="3" xfId="1" applyFont="1" applyBorder="1" applyAlignment="1">
      <alignment vertical="center"/>
    </xf>
    <xf numFmtId="9" fontId="6" fillId="7" borderId="3" xfId="1" applyNumberFormat="1" applyFont="1" applyFill="1" applyBorder="1" applyAlignment="1">
      <alignment horizontal="center" vertical="center"/>
    </xf>
    <xf numFmtId="0" fontId="6" fillId="8" borderId="3" xfId="1" applyFont="1" applyFill="1" applyBorder="1" applyAlignment="1">
      <alignment horizontal="left" vertical="center"/>
    </xf>
    <xf numFmtId="0" fontId="2" fillId="5" borderId="3" xfId="1" applyFill="1" applyBorder="1" applyAlignment="1">
      <alignment horizontal="center"/>
    </xf>
    <xf numFmtId="9" fontId="6" fillId="0" borderId="0" xfId="1" applyNumberFormat="1" applyFont="1" applyAlignment="1">
      <alignment horizontal="center" vertical="center"/>
    </xf>
    <xf numFmtId="15" fontId="6" fillId="0" borderId="0" xfId="1" applyNumberFormat="1" applyFont="1" applyAlignment="1">
      <alignment horizontal="center" vertical="center"/>
    </xf>
    <xf numFmtId="0" fontId="6" fillId="0" borderId="4" xfId="1" applyFont="1" applyBorder="1" applyAlignment="1">
      <alignment horizontal="left" vertical="center" wrapText="1"/>
    </xf>
    <xf numFmtId="0" fontId="6" fillId="0" borderId="10" xfId="1" applyFont="1" applyBorder="1" applyAlignment="1">
      <alignment horizontal="center" vertical="center"/>
    </xf>
    <xf numFmtId="0" fontId="2" fillId="0" borderId="0" xfId="1" applyAlignment="1">
      <alignment wrapText="1"/>
    </xf>
    <xf numFmtId="0" fontId="6" fillId="0" borderId="11" xfId="1" applyFont="1" applyBorder="1" applyAlignment="1">
      <alignment vertical="center"/>
    </xf>
    <xf numFmtId="0" fontId="6" fillId="0" borderId="11" xfId="1" applyFont="1" applyBorder="1" applyAlignment="1">
      <alignment horizontal="center" vertical="center"/>
    </xf>
    <xf numFmtId="0" fontId="6" fillId="0" borderId="12" xfId="1" applyFont="1" applyBorder="1" applyAlignment="1">
      <alignment horizontal="center" vertical="center"/>
    </xf>
    <xf numFmtId="0" fontId="9" fillId="0" borderId="4" xfId="1" applyFont="1" applyBorder="1" applyAlignment="1">
      <alignment horizontal="center"/>
    </xf>
    <xf numFmtId="9" fontId="6" fillId="5" borderId="4" xfId="1" applyNumberFormat="1" applyFont="1" applyFill="1" applyBorder="1" applyAlignment="1">
      <alignment horizontal="center" vertical="center"/>
    </xf>
    <xf numFmtId="0" fontId="6" fillId="9" borderId="4" xfId="1" applyFont="1" applyFill="1" applyBorder="1" applyAlignment="1">
      <alignment vertical="center"/>
    </xf>
    <xf numFmtId="0" fontId="6" fillId="0" borderId="4" xfId="1" applyFont="1" applyBorder="1" applyAlignment="1">
      <alignment horizontal="center" vertical="center" wrapText="1"/>
    </xf>
    <xf numFmtId="9" fontId="6" fillId="7" borderId="4" xfId="1" applyNumberFormat="1" applyFont="1" applyFill="1" applyBorder="1" applyAlignment="1">
      <alignment horizontal="center" vertical="center"/>
    </xf>
    <xf numFmtId="15" fontId="6" fillId="0" borderId="11" xfId="1" applyNumberFormat="1" applyFont="1" applyBorder="1" applyAlignment="1">
      <alignment horizontal="center" vertical="center"/>
    </xf>
    <xf numFmtId="164" fontId="6" fillId="0" borderId="11" xfId="1" applyNumberFormat="1" applyFont="1" applyBorder="1" applyAlignment="1">
      <alignment horizontal="center" vertical="center"/>
    </xf>
    <xf numFmtId="0" fontId="6" fillId="0" borderId="11" xfId="1" applyFont="1" applyBorder="1" applyAlignment="1">
      <alignment horizontal="left" vertical="center"/>
    </xf>
    <xf numFmtId="9" fontId="6" fillId="0" borderId="11" xfId="1" applyNumberFormat="1" applyFont="1" applyBorder="1" applyAlignment="1">
      <alignment horizontal="center" vertical="center"/>
    </xf>
    <xf numFmtId="0" fontId="6" fillId="0" borderId="11" xfId="1" applyFont="1" applyBorder="1" applyAlignment="1">
      <alignment horizontal="left" vertical="center" wrapText="1"/>
    </xf>
    <xf numFmtId="0" fontId="2" fillId="0" borderId="4" xfId="1" applyBorder="1" applyAlignment="1">
      <alignment horizontal="center"/>
    </xf>
    <xf numFmtId="0" fontId="6" fillId="9" borderId="3" xfId="1" applyFont="1" applyFill="1" applyBorder="1" applyAlignment="1">
      <alignment vertical="center"/>
    </xf>
    <xf numFmtId="0" fontId="6" fillId="10" borderId="4" xfId="1" applyFont="1" applyFill="1" applyBorder="1" applyAlignment="1">
      <alignment vertical="center"/>
    </xf>
    <xf numFmtId="0" fontId="2" fillId="0" borderId="0" xfId="1" applyAlignment="1">
      <alignment horizontal="center" vertical="center" wrapText="1"/>
    </xf>
    <xf numFmtId="9" fontId="6" fillId="0" borderId="4" xfId="1" applyNumberFormat="1" applyFont="1" applyBorder="1" applyAlignment="1">
      <alignment horizontal="center" vertical="center" wrapText="1"/>
    </xf>
    <xf numFmtId="0" fontId="6" fillId="0" borderId="13" xfId="1" applyFont="1" applyBorder="1" applyAlignment="1">
      <alignment horizontal="center" vertical="center"/>
    </xf>
    <xf numFmtId="0" fontId="6" fillId="0" borderId="14" xfId="1" applyFont="1" applyBorder="1" applyAlignment="1">
      <alignment horizontal="center" vertical="center"/>
    </xf>
    <xf numFmtId="0" fontId="6" fillId="0" borderId="14" xfId="1" applyFont="1" applyBorder="1" applyAlignment="1">
      <alignment horizontal="left" vertical="center"/>
    </xf>
    <xf numFmtId="15" fontId="6" fillId="0" borderId="14" xfId="1" applyNumberFormat="1" applyFont="1" applyBorder="1" applyAlignment="1">
      <alignment horizontal="center" vertical="center"/>
    </xf>
    <xf numFmtId="0" fontId="6" fillId="0" borderId="15" xfId="1" applyFont="1" applyBorder="1" applyAlignment="1">
      <alignment horizontal="left" vertical="center"/>
    </xf>
    <xf numFmtId="0" fontId="6" fillId="0" borderId="14" xfId="1" applyFont="1" applyBorder="1" applyAlignment="1">
      <alignment horizontal="left" vertical="center" wrapText="1"/>
    </xf>
    <xf numFmtId="0" fontId="6" fillId="0" borderId="14" xfId="1" applyFont="1" applyBorder="1" applyAlignment="1">
      <alignment vertical="center"/>
    </xf>
    <xf numFmtId="0" fontId="6" fillId="0" borderId="16" xfId="1" applyFont="1" applyBorder="1" applyAlignment="1">
      <alignment horizontal="center" vertical="center"/>
    </xf>
    <xf numFmtId="9" fontId="9" fillId="5" borderId="3" xfId="1" applyNumberFormat="1" applyFont="1" applyFill="1" applyBorder="1" applyAlignment="1">
      <alignment horizontal="center" vertical="center"/>
    </xf>
    <xf numFmtId="0" fontId="10" fillId="0" borderId="4" xfId="1" applyFont="1" applyBorder="1" applyAlignment="1">
      <alignment horizontal="left" vertical="center"/>
    </xf>
    <xf numFmtId="0" fontId="6" fillId="0" borderId="0" xfId="1" applyFont="1" applyAlignment="1">
      <alignment horizontal="center" vertical="center" wrapText="1"/>
    </xf>
    <xf numFmtId="0" fontId="2" fillId="0" borderId="0" xfId="1" applyAlignment="1">
      <alignment horizontal="center"/>
    </xf>
    <xf numFmtId="15" fontId="6" fillId="0" borderId="4" xfId="1" applyNumberFormat="1" applyFont="1" applyBorder="1" applyAlignment="1">
      <alignment horizontal="left" vertical="center" wrapText="1"/>
    </xf>
    <xf numFmtId="15" fontId="2" fillId="0" borderId="4" xfId="1" applyNumberFormat="1" applyBorder="1" applyAlignment="1">
      <alignment horizontal="center"/>
    </xf>
    <xf numFmtId="15" fontId="2" fillId="0" borderId="11" xfId="1" applyNumberFormat="1" applyBorder="1" applyAlignment="1">
      <alignment horizontal="center"/>
    </xf>
    <xf numFmtId="15" fontId="2" fillId="0" borderId="4" xfId="1" applyNumberFormat="1" applyBorder="1" applyAlignment="1">
      <alignment horizontal="center" vertical="center"/>
    </xf>
    <xf numFmtId="0" fontId="9" fillId="0" borderId="4" xfId="1" applyFont="1" applyBorder="1" applyAlignment="1">
      <alignment horizontal="left" vertical="center" wrapText="1"/>
    </xf>
    <xf numFmtId="9" fontId="9" fillId="0" borderId="4" xfId="1" applyNumberFormat="1" applyFont="1" applyBorder="1" applyAlignment="1">
      <alignment horizontal="center" vertical="center"/>
    </xf>
    <xf numFmtId="0" fontId="6" fillId="12" borderId="4" xfId="1" applyFont="1" applyFill="1" applyBorder="1" applyAlignment="1">
      <alignment horizontal="center" vertical="center"/>
    </xf>
    <xf numFmtId="0" fontId="9" fillId="12" borderId="4" xfId="1" applyFont="1" applyFill="1" applyBorder="1" applyAlignment="1">
      <alignment horizontal="center"/>
    </xf>
    <xf numFmtId="0" fontId="11" fillId="0" borderId="4" xfId="1" applyFont="1" applyBorder="1" applyAlignment="1">
      <alignment horizontal="center" vertical="center"/>
    </xf>
    <xf numFmtId="164" fontId="11" fillId="0" borderId="4" xfId="1" applyNumberFormat="1" applyFont="1" applyBorder="1" applyAlignment="1">
      <alignment horizontal="center" vertical="center"/>
    </xf>
    <xf numFmtId="0" fontId="11" fillId="0" borderId="4" xfId="1" applyFont="1" applyBorder="1" applyAlignment="1">
      <alignment horizontal="left" vertical="center"/>
    </xf>
    <xf numFmtId="0" fontId="11" fillId="5" borderId="4" xfId="1" applyFont="1" applyFill="1" applyBorder="1" applyAlignment="1">
      <alignment horizontal="center" vertical="center"/>
    </xf>
    <xf numFmtId="15" fontId="11" fillId="0" borderId="4" xfId="1" applyNumberFormat="1" applyFont="1" applyBorder="1" applyAlignment="1">
      <alignment horizontal="center" vertical="center"/>
    </xf>
    <xf numFmtId="0" fontId="11" fillId="0" borderId="4" xfId="1" applyFont="1" applyBorder="1" applyAlignment="1">
      <alignment vertical="center"/>
    </xf>
    <xf numFmtId="0" fontId="11" fillId="0" borderId="4" xfId="1" applyFont="1" applyBorder="1" applyAlignment="1">
      <alignment horizontal="left" vertical="center" wrapText="1"/>
    </xf>
    <xf numFmtId="0" fontId="11" fillId="0" borderId="3" xfId="1" applyFont="1" applyBorder="1" applyAlignment="1">
      <alignment vertical="center"/>
    </xf>
    <xf numFmtId="0" fontId="11" fillId="0" borderId="10" xfId="1" applyFont="1" applyBorder="1" applyAlignment="1">
      <alignment horizontal="center" vertical="center"/>
    </xf>
    <xf numFmtId="0" fontId="11" fillId="12" borderId="4" xfId="1" applyFont="1" applyFill="1" applyBorder="1" applyAlignment="1">
      <alignment horizontal="center" vertical="center"/>
    </xf>
    <xf numFmtId="0" fontId="11" fillId="0" borderId="0" xfId="1" applyFont="1" applyAlignment="1">
      <alignment horizontal="center" vertical="center"/>
    </xf>
    <xf numFmtId="0" fontId="11" fillId="0" borderId="0" xfId="1" applyFont="1" applyAlignment="1">
      <alignment vertical="center"/>
    </xf>
    <xf numFmtId="0" fontId="3" fillId="0" borderId="0" xfId="1" applyFont="1"/>
    <xf numFmtId="0" fontId="3" fillId="0" borderId="0" xfId="1" applyFont="1" applyAlignment="1">
      <alignment horizontal="center" vertical="center"/>
    </xf>
    <xf numFmtId="0" fontId="6" fillId="12" borderId="7" xfId="1" applyFont="1" applyFill="1" applyBorder="1" applyAlignment="1">
      <alignment horizontal="center" vertical="center"/>
    </xf>
    <xf numFmtId="0" fontId="9" fillId="0" borderId="7" xfId="1" applyFont="1" applyBorder="1" applyAlignment="1">
      <alignment horizontal="center"/>
    </xf>
    <xf numFmtId="0" fontId="13" fillId="0" borderId="4" xfId="2" applyFont="1" applyBorder="1" applyAlignment="1">
      <alignment horizontal="center" vertical="center"/>
    </xf>
    <xf numFmtId="0" fontId="6" fillId="13" borderId="4" xfId="1" applyFont="1" applyFill="1" applyBorder="1" applyAlignment="1">
      <alignment horizontal="left" vertical="center"/>
    </xf>
    <xf numFmtId="0" fontId="14" fillId="0" borderId="4" xfId="1" applyFont="1" applyBorder="1"/>
    <xf numFmtId="0" fontId="6" fillId="13" borderId="4" xfId="1" applyFont="1" applyFill="1" applyBorder="1" applyAlignment="1">
      <alignment horizontal="center" vertical="center"/>
    </xf>
    <xf numFmtId="0" fontId="6" fillId="5" borderId="7" xfId="1" applyFont="1" applyFill="1" applyBorder="1" applyAlignment="1">
      <alignment horizontal="center" vertical="center"/>
    </xf>
    <xf numFmtId="0" fontId="9" fillId="0" borderId="7" xfId="1" applyFont="1" applyBorder="1" applyAlignment="1">
      <alignment horizontal="center" vertical="center"/>
    </xf>
    <xf numFmtId="0" fontId="6" fillId="13" borderId="3" xfId="1" applyFont="1" applyFill="1" applyBorder="1" applyAlignment="1">
      <alignment vertical="center"/>
    </xf>
    <xf numFmtId="9" fontId="6" fillId="13" borderId="4" xfId="1" applyNumberFormat="1" applyFont="1" applyFill="1" applyBorder="1" applyAlignment="1">
      <alignment horizontal="center" vertical="center"/>
    </xf>
    <xf numFmtId="0" fontId="6" fillId="6" borderId="4" xfId="1" applyFont="1" applyFill="1" applyBorder="1" applyAlignment="1">
      <alignment horizontal="center" vertical="center"/>
    </xf>
    <xf numFmtId="0" fontId="6" fillId="13" borderId="3" xfId="1" applyFont="1" applyFill="1" applyBorder="1" applyAlignment="1">
      <alignment horizontal="center" vertical="center"/>
    </xf>
    <xf numFmtId="0" fontId="2" fillId="13" borderId="0" xfId="1" applyFill="1"/>
    <xf numFmtId="164" fontId="6" fillId="13" borderId="4" xfId="1" applyNumberFormat="1" applyFont="1" applyFill="1" applyBorder="1" applyAlignment="1">
      <alignment horizontal="center" vertical="center"/>
    </xf>
    <xf numFmtId="9" fontId="9" fillId="13" borderId="4" xfId="1" applyNumberFormat="1" applyFont="1" applyFill="1" applyBorder="1" applyAlignment="1">
      <alignment horizontal="center" vertical="center"/>
    </xf>
    <xf numFmtId="15" fontId="6" fillId="13" borderId="4" xfId="1" applyNumberFormat="1" applyFont="1" applyFill="1" applyBorder="1" applyAlignment="1">
      <alignment horizontal="center" vertical="center"/>
    </xf>
    <xf numFmtId="0" fontId="6" fillId="13" borderId="3" xfId="1" applyFont="1" applyFill="1" applyBorder="1" applyAlignment="1">
      <alignment horizontal="left" vertical="center"/>
    </xf>
    <xf numFmtId="0" fontId="6" fillId="13" borderId="0" xfId="1" applyFont="1" applyFill="1" applyAlignment="1">
      <alignment horizontal="left" vertical="center"/>
    </xf>
    <xf numFmtId="0" fontId="6" fillId="13" borderId="4" xfId="1" applyFont="1" applyFill="1" applyBorder="1" applyAlignment="1">
      <alignment vertical="center"/>
    </xf>
    <xf numFmtId="0" fontId="6" fillId="13" borderId="10" xfId="1" applyFont="1" applyFill="1" applyBorder="1" applyAlignment="1">
      <alignment horizontal="center" vertical="center"/>
    </xf>
    <xf numFmtId="0" fontId="6" fillId="13" borderId="0" xfId="1" applyFont="1" applyFill="1" applyAlignment="1">
      <alignment horizontal="center" vertical="center"/>
    </xf>
    <xf numFmtId="0" fontId="6" fillId="13" borderId="0" xfId="1" applyFont="1" applyFill="1" applyAlignment="1">
      <alignment vertical="center"/>
    </xf>
    <xf numFmtId="0" fontId="2" fillId="13" borderId="0" xfId="1" applyFill="1" applyAlignment="1">
      <alignment horizontal="center" vertical="center"/>
    </xf>
    <xf numFmtId="0" fontId="6" fillId="14" borderId="7" xfId="1" applyFont="1" applyFill="1" applyBorder="1" applyAlignment="1">
      <alignment horizontal="center" vertical="center"/>
    </xf>
    <xf numFmtId="9" fontId="9" fillId="7" borderId="4" xfId="1" applyNumberFormat="1" applyFont="1" applyFill="1" applyBorder="1" applyAlignment="1">
      <alignment horizontal="center" vertical="center"/>
    </xf>
    <xf numFmtId="0" fontId="2" fillId="0" borderId="4" xfId="1" applyBorder="1"/>
    <xf numFmtId="15" fontId="6" fillId="0" borderId="4" xfId="1" applyNumberFormat="1" applyFont="1" applyBorder="1" applyAlignment="1">
      <alignment horizontal="center" vertical="center" wrapText="1"/>
    </xf>
    <xf numFmtId="0" fontId="6" fillId="0" borderId="3" xfId="1" applyFont="1" applyBorder="1"/>
    <xf numFmtId="0" fontId="6" fillId="0" borderId="4" xfId="1" applyFont="1" applyBorder="1"/>
    <xf numFmtId="0" fontId="0" fillId="0" borderId="0" xfId="1" applyFont="1"/>
    <xf numFmtId="0" fontId="6" fillId="15" borderId="4" xfId="1" applyFont="1" applyFill="1" applyBorder="1" applyAlignment="1">
      <alignment horizontal="left" vertical="center"/>
    </xf>
    <xf numFmtId="0" fontId="6" fillId="15" borderId="4" xfId="1" applyFont="1" applyFill="1" applyBorder="1" applyAlignment="1">
      <alignment horizontal="center" vertical="center"/>
    </xf>
    <xf numFmtId="0" fontId="10" fillId="11" borderId="4" xfId="1" applyFont="1" applyFill="1" applyBorder="1" applyAlignment="1">
      <alignment horizontal="left" vertical="center"/>
    </xf>
    <xf numFmtId="0" fontId="6" fillId="11" borderId="4" xfId="1" applyFont="1" applyFill="1" applyBorder="1" applyAlignment="1">
      <alignment horizontal="center" vertical="center"/>
    </xf>
    <xf numFmtId="9" fontId="6" fillId="16" borderId="4" xfId="1" applyNumberFormat="1" applyFont="1" applyFill="1" applyBorder="1" applyAlignment="1">
      <alignment horizontal="center" vertical="center"/>
    </xf>
    <xf numFmtId="9" fontId="6" fillId="5" borderId="11" xfId="1" applyNumberFormat="1" applyFont="1" applyFill="1" applyBorder="1" applyAlignment="1">
      <alignment horizontal="center" vertical="center"/>
    </xf>
    <xf numFmtId="0" fontId="0" fillId="0" borderId="4" xfId="1" applyFont="1" applyBorder="1" applyAlignment="1">
      <alignment horizontal="center"/>
    </xf>
    <xf numFmtId="164" fontId="6" fillId="17" borderId="4" xfId="1" applyNumberFormat="1" applyFont="1" applyFill="1" applyBorder="1" applyAlignment="1">
      <alignment horizontal="center" vertical="center"/>
    </xf>
    <xf numFmtId="15" fontId="6" fillId="17" borderId="4" xfId="1" applyNumberFormat="1" applyFont="1" applyFill="1" applyBorder="1" applyAlignment="1">
      <alignment horizontal="center" vertical="center"/>
    </xf>
    <xf numFmtId="0" fontId="6" fillId="17" borderId="4" xfId="1" applyFont="1" applyFill="1" applyBorder="1" applyAlignment="1">
      <alignment horizontal="center" vertical="center"/>
    </xf>
    <xf numFmtId="0" fontId="6" fillId="17" borderId="4" xfId="1" applyFont="1" applyFill="1" applyBorder="1" applyAlignment="1">
      <alignment horizontal="left" vertical="center"/>
    </xf>
    <xf numFmtId="0" fontId="6" fillId="17" borderId="0" xfId="1" applyFont="1" applyFill="1" applyAlignment="1">
      <alignment horizontal="center" vertical="center"/>
    </xf>
    <xf numFmtId="0" fontId="6" fillId="17" borderId="0" xfId="1" applyFont="1" applyFill="1" applyAlignment="1">
      <alignment vertical="center"/>
    </xf>
    <xf numFmtId="0" fontId="0" fillId="17" borderId="0" xfId="1" applyFont="1" applyFill="1"/>
    <xf numFmtId="0" fontId="0" fillId="17" borderId="0" xfId="1" applyFont="1" applyFill="1" applyAlignment="1">
      <alignment horizontal="center" vertical="center"/>
    </xf>
    <xf numFmtId="0" fontId="6" fillId="5" borderId="11" xfId="1" applyFont="1" applyFill="1" applyBorder="1" applyAlignment="1">
      <alignment horizontal="center" vertical="center"/>
    </xf>
    <xf numFmtId="167" fontId="2" fillId="0" borderId="0" xfId="1" applyNumberFormat="1"/>
    <xf numFmtId="0" fontId="0" fillId="0" borderId="0" xfId="1" applyFont="1" applyAlignment="1">
      <alignment horizontal="center" vertical="center"/>
    </xf>
    <xf numFmtId="0" fontId="6" fillId="0" borderId="11" xfId="1" applyFont="1" applyBorder="1" applyAlignment="1">
      <alignment horizontal="center" vertical="center" wrapText="1"/>
    </xf>
    <xf numFmtId="15" fontId="6" fillId="0" borderId="11" xfId="1" applyNumberFormat="1" applyFont="1" applyBorder="1" applyAlignment="1">
      <alignment horizontal="center" vertical="center" wrapText="1"/>
    </xf>
    <xf numFmtId="167" fontId="0" fillId="0" borderId="0" xfId="1" applyNumberFormat="1" applyFont="1"/>
    <xf numFmtId="0" fontId="6" fillId="12" borderId="11" xfId="1" applyFont="1" applyFill="1" applyBorder="1" applyAlignment="1">
      <alignment horizontal="center" vertical="center"/>
    </xf>
    <xf numFmtId="0" fontId="6" fillId="12" borderId="0" xfId="1" applyFont="1" applyFill="1" applyAlignment="1">
      <alignment horizontal="center" vertical="center"/>
    </xf>
    <xf numFmtId="0" fontId="6" fillId="18" borderId="11" xfId="1" applyFont="1" applyFill="1" applyBorder="1" applyAlignment="1">
      <alignment horizontal="center" vertical="center"/>
    </xf>
    <xf numFmtId="0" fontId="6" fillId="18" borderId="0" xfId="1" applyFont="1" applyFill="1" applyAlignment="1">
      <alignment horizontal="center" vertical="center"/>
    </xf>
    <xf numFmtId="0" fontId="1" fillId="0" borderId="0" xfId="1" applyFont="1"/>
    <xf numFmtId="0" fontId="6" fillId="18" borderId="4" xfId="1" applyFont="1" applyFill="1" applyBorder="1" applyAlignment="1">
      <alignment horizontal="center" vertical="center"/>
    </xf>
    <xf numFmtId="0" fontId="6" fillId="0" borderId="15" xfId="1" applyFont="1" applyBorder="1" applyAlignment="1">
      <alignment horizontal="center" vertical="center" wrapText="1"/>
    </xf>
    <xf numFmtId="0" fontId="6" fillId="0" borderId="15" xfId="1" applyFont="1" applyBorder="1" applyAlignment="1">
      <alignment horizontal="center" vertical="center"/>
    </xf>
    <xf numFmtId="0" fontId="6" fillId="0" borderId="3" xfId="1" applyFont="1" applyBorder="1" applyAlignment="1">
      <alignment vertical="center" wrapText="1"/>
    </xf>
    <xf numFmtId="0" fontId="6" fillId="0" borderId="11" xfId="1" applyFont="1" applyBorder="1" applyAlignment="1">
      <alignment vertical="center" wrapText="1"/>
    </xf>
    <xf numFmtId="15" fontId="6" fillId="0" borderId="15" xfId="1" applyNumberFormat="1" applyFont="1" applyBorder="1" applyAlignment="1">
      <alignment horizontal="center" vertical="center"/>
    </xf>
    <xf numFmtId="0" fontId="6" fillId="11" borderId="11" xfId="1" applyFont="1" applyFill="1" applyBorder="1" applyAlignment="1">
      <alignment horizontal="left" vertical="center" wrapText="1"/>
    </xf>
    <xf numFmtId="9" fontId="6" fillId="6" borderId="11" xfId="1" applyNumberFormat="1" applyFont="1" applyFill="1" applyBorder="1" applyAlignment="1">
      <alignment horizontal="center" vertical="center"/>
    </xf>
    <xf numFmtId="0" fontId="15" fillId="0" borderId="11" xfId="1" applyFont="1" applyBorder="1" applyAlignment="1">
      <alignment horizontal="left" vertical="center" wrapText="1"/>
    </xf>
    <xf numFmtId="0" fontId="6" fillId="0" borderId="11" xfId="1" applyFont="1" applyBorder="1" applyAlignment="1">
      <alignment horizontal="left" wrapText="1"/>
    </xf>
    <xf numFmtId="0" fontId="6" fillId="0" borderId="11" xfId="1" applyFont="1" applyBorder="1" applyAlignment="1">
      <alignment horizontal="left" vertical="top" wrapText="1"/>
    </xf>
    <xf numFmtId="0" fontId="6" fillId="19" borderId="3" xfId="1" applyFont="1" applyFill="1" applyBorder="1" applyAlignment="1">
      <alignment vertical="center"/>
    </xf>
    <xf numFmtId="0" fontId="6" fillId="11" borderId="11" xfId="1" applyFont="1" applyFill="1" applyBorder="1" applyAlignment="1">
      <alignment horizontal="left" vertical="center"/>
    </xf>
    <xf numFmtId="0" fontId="6" fillId="11" borderId="4" xfId="1" applyFont="1" applyFill="1" applyBorder="1" applyAlignment="1">
      <alignment horizontal="left" vertical="center"/>
    </xf>
    <xf numFmtId="9" fontId="6" fillId="6" borderId="4" xfId="1" applyNumberFormat="1" applyFont="1" applyFill="1" applyBorder="1" applyAlignment="1">
      <alignment horizontal="center" vertical="center"/>
    </xf>
    <xf numFmtId="0" fontId="6" fillId="11" borderId="11" xfId="1" applyFont="1" applyFill="1" applyBorder="1" applyAlignment="1">
      <alignment horizontal="left" vertical="top"/>
    </xf>
    <xf numFmtId="0" fontId="6" fillId="9" borderId="11" xfId="1" applyFont="1" applyFill="1" applyBorder="1" applyAlignment="1">
      <alignment vertical="center"/>
    </xf>
    <xf numFmtId="167" fontId="1" fillId="0" borderId="0" xfId="1" applyNumberFormat="1" applyFont="1"/>
    <xf numFmtId="9" fontId="6" fillId="20" borderId="11" xfId="1" applyNumberFormat="1" applyFont="1" applyFill="1" applyBorder="1" applyAlignment="1">
      <alignment horizontal="center" vertical="center"/>
    </xf>
    <xf numFmtId="0" fontId="6" fillId="11" borderId="11" xfId="1" applyFont="1" applyFill="1" applyBorder="1" applyAlignment="1">
      <alignment horizontal="left" vertical="top" wrapText="1"/>
    </xf>
    <xf numFmtId="0" fontId="6" fillId="11" borderId="4" xfId="1" applyFont="1" applyFill="1" applyBorder="1" applyAlignment="1">
      <alignment horizontal="left" vertical="center" wrapText="1"/>
    </xf>
    <xf numFmtId="0" fontId="6" fillId="6" borderId="11" xfId="1" applyFont="1" applyFill="1" applyBorder="1" applyAlignment="1">
      <alignment horizontal="center" vertical="center"/>
    </xf>
    <xf numFmtId="0" fontId="6" fillId="21" borderId="3" xfId="1" applyFont="1" applyFill="1" applyBorder="1" applyAlignment="1">
      <alignment vertical="center"/>
    </xf>
    <xf numFmtId="0" fontId="6" fillId="11" borderId="4" xfId="1" applyFont="1" applyFill="1" applyBorder="1" applyAlignment="1">
      <alignment horizontal="left" vertical="top" wrapText="1"/>
    </xf>
    <xf numFmtId="0" fontId="6" fillId="20" borderId="11" xfId="1" applyFont="1" applyFill="1" applyBorder="1" applyAlignment="1">
      <alignment horizontal="center" vertical="center"/>
    </xf>
    <xf numFmtId="164" fontId="2" fillId="0" borderId="0" xfId="1" applyNumberFormat="1"/>
    <xf numFmtId="0" fontId="2" fillId="0" borderId="0" xfId="1" applyAlignment="1">
      <alignment vertical="top"/>
    </xf>
  </cellXfs>
  <cellStyles count="3">
    <cellStyle name="Hyperlink 2" xfId="2" xr:uid="{28A7EE65-8057-492F-BB17-61C183439C35}"/>
    <cellStyle name="Normal" xfId="0" builtinId="0"/>
    <cellStyle name="Normal 2" xfId="1" xr:uid="{47746AF7-316A-4332-A1ED-403CCC4CFBA9}"/>
  </cellStyles>
  <dxfs count="56">
    <dxf>
      <numFmt numFmtId="0" formatCode="General"/>
      <alignment horizontal="center" vertical="center"/>
    </dxf>
    <dxf>
      <font>
        <b val="0"/>
        <i val="0"/>
        <strike val="0"/>
        <condense val="0"/>
        <extend val="0"/>
        <outline val="0"/>
        <shadow val="0"/>
        <u val="none"/>
        <vertAlign val="baseline"/>
        <sz val="11"/>
        <color theme="1"/>
        <name val="Calibri"/>
        <scheme val="minor"/>
      </font>
      <numFmt numFmtId="167" formatCode="m/d;@"/>
    </dxf>
    <dxf>
      <numFmt numFmtId="167" formatCode="m/d;@"/>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rgb="FFFFC00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tsel-my.sharepoint.com/personal/wahyu_setiawan_telkomsel_co_id/Documents/OJT1/Product%20and%20Service%20Readiness/Weekly%20Update/Power%20test%20YuYu/New%20Reporting/New%20Reporting%20RFS%20&amp;%20RFI%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cs Dashboard"/>
      <sheetName val="List RFS-RFI"/>
      <sheetName val="Sheet2"/>
      <sheetName val="Organization"/>
      <sheetName val="Report_weekly"/>
      <sheetName val="( backup_1 June ) List RFS-RFI"/>
      <sheetName val="sample data"/>
      <sheetName val="reference"/>
    </sheetNames>
    <sheetDataSet>
      <sheetData sheetId="0" refreshError="1"/>
      <sheetData sheetId="1" refreshError="1"/>
      <sheetData sheetId="2" refreshError="1"/>
      <sheetData sheetId="3" refreshError="1">
        <row r="1">
          <cell r="C1" t="str">
            <v>PIC Dev</v>
          </cell>
          <cell r="D1" t="str">
            <v>Divisi</v>
          </cell>
        </row>
        <row r="2">
          <cell r="C2" t="str">
            <v>Bernard Liandie</v>
          </cell>
          <cell r="D2" t="str">
            <v>Business Architecture</v>
          </cell>
        </row>
        <row r="3">
          <cell r="C3" t="str">
            <v>Zaki Ahmad Fathoni</v>
          </cell>
          <cell r="D3" t="str">
            <v>BSM Prepaid</v>
          </cell>
        </row>
        <row r="4">
          <cell r="C4" t="str">
            <v>Made Mahendra Adyatman</v>
          </cell>
          <cell r="D4" t="str">
            <v>Business Architecture</v>
          </cell>
        </row>
        <row r="5">
          <cell r="C5" t="str">
            <v>Gatot Iswoyo</v>
          </cell>
          <cell r="D5" t="str">
            <v>Postpaid, Roaming, and Interconnect</v>
          </cell>
        </row>
        <row r="6">
          <cell r="C6" t="str">
            <v>Raden Agung Yuga Dwitama</v>
          </cell>
          <cell r="D6" t="str">
            <v>BSM Prepaid</v>
          </cell>
        </row>
        <row r="7">
          <cell r="C7"/>
          <cell r="D7" t="str">
            <v>Other</v>
          </cell>
        </row>
        <row r="8">
          <cell r="C8" t="str">
            <v>Agus Wahyu Widodo</v>
          </cell>
          <cell r="D8" t="str">
            <v>BSM Prepaid</v>
          </cell>
        </row>
        <row r="9">
          <cell r="C9" t="str">
            <v>Lutfi Seto Wirawan</v>
          </cell>
          <cell r="D9" t="str">
            <v>Digital and VAS</v>
          </cell>
        </row>
        <row r="10">
          <cell r="C10" t="str">
            <v>Saifuddin Noor Afifi</v>
          </cell>
          <cell r="D10" t="str">
            <v>Digital and VAS</v>
          </cell>
        </row>
        <row r="11">
          <cell r="C11" t="str">
            <v>Akhadi Yanuar Wahyono</v>
          </cell>
          <cell r="D11" t="str">
            <v>Digital and VAS</v>
          </cell>
        </row>
        <row r="12">
          <cell r="C12" t="str">
            <v>Anggi Kuspita Anggraeni</v>
          </cell>
          <cell r="D12" t="str">
            <v>BSM Prepaid</v>
          </cell>
        </row>
        <row r="13">
          <cell r="C13" t="str">
            <v>Salman Teguh Pratista</v>
          </cell>
          <cell r="D13" t="str">
            <v>Digital and VAS</v>
          </cell>
        </row>
        <row r="14">
          <cell r="C14" t="str">
            <v>Kamal</v>
          </cell>
          <cell r="D14" t="str">
            <v>Postpaid, Roaming, and Interconnect</v>
          </cell>
        </row>
        <row r="15">
          <cell r="C15" t="str">
            <v>Mohamad Helda Baskoro Murdianto</v>
          </cell>
          <cell r="D15" t="str">
            <v>BSM Prepaid</v>
          </cell>
        </row>
        <row r="16">
          <cell r="C16" t="str">
            <v>Noviwan Wicaksono</v>
          </cell>
          <cell r="D16" t="str">
            <v>Business Architecture</v>
          </cell>
        </row>
        <row r="17">
          <cell r="C17" t="str">
            <v>Mast Muhammad Rasyid</v>
          </cell>
          <cell r="D17" t="str">
            <v>Business Architecture</v>
          </cell>
        </row>
        <row r="18">
          <cell r="C18" t="str">
            <v>Hasbi Akbar</v>
          </cell>
          <cell r="D18" t="str">
            <v>Business Architecture</v>
          </cell>
        </row>
        <row r="19">
          <cell r="C19" t="str">
            <v>Aulia Mufti</v>
          </cell>
          <cell r="D19" t="str">
            <v>Postpaid, Roaming, and Interconnect</v>
          </cell>
        </row>
      </sheetData>
      <sheetData sheetId="4" refreshError="1">
        <row r="2">
          <cell r="E2" t="str">
            <v>Pemberitahuan RFS PSB Web Ultimate dengan kurir Gojek dan JNE</v>
          </cell>
          <cell r="F2" t="str">
            <v>0668/MK.01/EN-01/XI/2021</v>
          </cell>
          <cell r="G2" t="str">
            <v>Channel and Acquisition</v>
          </cell>
          <cell r="H2" t="str">
            <v>Channel and Acquisition Development</v>
          </cell>
          <cell r="I2" t="str">
            <v>Asti &amp; Susi</v>
          </cell>
          <cell r="J2">
            <v>44766</v>
          </cell>
          <cell r="K2">
            <v>44788</v>
          </cell>
          <cell r="L2">
            <v>26</v>
          </cell>
          <cell r="M2" t="str">
            <v>On Risk (BA)</v>
          </cell>
          <cell r="N2" t="str">
            <v>Defect</v>
          </cell>
          <cell r="O2" t="str">
            <v>Manual</v>
          </cell>
          <cell r="P2"/>
          <cell r="Q2"/>
          <cell r="R2"/>
          <cell r="S2"/>
          <cell r="T2"/>
          <cell r="U2"/>
        </row>
        <row r="3">
          <cell r="E3" t="str">
            <v>Pemberitahuan Re-RFS untuk Support Support Development Maxstream Subscription Bundling Data Layanan Jonathan Liandie, Kenboo, Nitavior</v>
          </cell>
          <cell r="F3" t="str">
            <v>0065/MK.05/ML-63/III/2022
0050/MK.05/ML-63/III/2022</v>
          </cell>
          <cell r="G3" t="str">
            <v>VAS Product Marketing</v>
          </cell>
          <cell r="H3" t="str">
            <v>Music and VAS Development</v>
          </cell>
          <cell r="I3" t="str">
            <v>Rifki &amp; Candra</v>
          </cell>
          <cell r="J3">
            <v>44769</v>
          </cell>
          <cell r="K3">
            <v>44789</v>
          </cell>
          <cell r="L3">
            <v>23</v>
          </cell>
          <cell r="M3" t="str">
            <v>Done</v>
          </cell>
          <cell r="N3"/>
          <cell r="O3" t="str">
            <v>Partially Automation</v>
          </cell>
          <cell r="P3" t="str">
            <v>(FUT Simulator)</v>
          </cell>
          <cell r="Q3"/>
          <cell r="R3"/>
          <cell r="S3">
            <v>3</v>
          </cell>
          <cell r="T3"/>
          <cell r="U3"/>
        </row>
        <row r="4">
          <cell r="E4" t="str">
            <v>Pemberitahuan RFS untuk Support Penyesuaian DLS Product dengan PSAK-72</v>
          </cell>
          <cell r="F4" t="str">
            <v>0094/MK.05/ML-01/VI/2022</v>
          </cell>
          <cell r="G4" t="str">
            <v>VAS Product Marketing</v>
          </cell>
          <cell r="H4" t="str">
            <v>Music and VAS Development</v>
          </cell>
          <cell r="I4" t="str">
            <v>Rifki &amp; Candra</v>
          </cell>
          <cell r="J4">
            <v>44769</v>
          </cell>
          <cell r="K4">
            <v>44788</v>
          </cell>
          <cell r="L4">
            <v>23</v>
          </cell>
          <cell r="M4" t="str">
            <v>On Risk (BA)</v>
          </cell>
          <cell r="N4" t="str">
            <v>Defect</v>
          </cell>
          <cell r="O4" t="str">
            <v>Manual</v>
          </cell>
          <cell r="P4"/>
          <cell r="Q4"/>
          <cell r="R4"/>
          <cell r="S4"/>
          <cell r="T4"/>
          <cell r="U4"/>
        </row>
        <row r="5">
          <cell r="E5" t="str">
            <v>Pemberitahuan Ready for Service (RFS) Fitur Aplikasi MyTelkomsel v6.13 - Android</v>
          </cell>
          <cell r="F5" t="str">
            <v>3572/IS.04/EN-01/VII/2022</v>
          </cell>
          <cell r="G5" t="str">
            <v>Prepaid Consumer Jawa and Bali Nusra</v>
          </cell>
          <cell r="H5" t="str">
            <v>Prepaid Jawa and Bali Nusra Development</v>
          </cell>
          <cell r="I5" t="str">
            <v>Teguh Setyo Febriyanto</v>
          </cell>
          <cell r="J5">
            <v>44769</v>
          </cell>
          <cell r="K5">
            <v>44783</v>
          </cell>
          <cell r="L5">
            <v>23</v>
          </cell>
          <cell r="M5" t="str">
            <v>Done</v>
          </cell>
          <cell r="N5"/>
          <cell r="O5" t="str">
            <v>Partially Automation</v>
          </cell>
          <cell r="P5" t="str">
            <v>(Prima Automation)</v>
          </cell>
          <cell r="Q5"/>
          <cell r="R5">
            <v>2</v>
          </cell>
          <cell r="S5"/>
          <cell r="T5"/>
          <cell r="U5"/>
        </row>
        <row r="6">
          <cell r="E6" t="str">
            <v>Pemberitahuan Ready for Service (RFS) Fitur Aplikasi MyTelkomsel v6.13 - iOS</v>
          </cell>
          <cell r="F6" t="str">
            <v>3572/IS.04/EN-01/VII/2022</v>
          </cell>
          <cell r="G6" t="str">
            <v>VAS Product Marketing</v>
          </cell>
          <cell r="H6" t="str">
            <v>Music and VAS Development</v>
          </cell>
          <cell r="I6" t="str">
            <v>Rama Saputra</v>
          </cell>
          <cell r="J6">
            <v>44769</v>
          </cell>
          <cell r="K6">
            <v>44792</v>
          </cell>
          <cell r="L6">
            <v>23</v>
          </cell>
          <cell r="M6" t="str">
            <v>Done</v>
          </cell>
          <cell r="N6"/>
          <cell r="O6" t="str">
            <v>Partially Automation</v>
          </cell>
          <cell r="P6" t="str">
            <v>(Prima Automation)</v>
          </cell>
          <cell r="Q6"/>
          <cell r="R6">
            <v>2</v>
          </cell>
          <cell r="S6"/>
          <cell r="T6"/>
          <cell r="U6"/>
        </row>
        <row r="7">
          <cell r="E7" t="str">
            <v>Pemberitahuan Re-RFS Zoom Subscription - PrePos MyTsel</v>
          </cell>
          <cell r="F7" t="str">
            <v>4554/MK.05/EN-01/X/2021
0084/MK.05/ML-01/XII/2021</v>
          </cell>
          <cell r="G7" t="str">
            <v>VAS Product Marketing</v>
          </cell>
          <cell r="H7" t="str">
            <v>Music and VAS Development</v>
          </cell>
          <cell r="I7" t="str">
            <v>Teguh &amp; Rama</v>
          </cell>
          <cell r="J7">
            <v>44771</v>
          </cell>
          <cell r="K7">
            <v>44788</v>
          </cell>
          <cell r="L7">
            <v>21</v>
          </cell>
          <cell r="M7" t="str">
            <v>On Risk (BA)</v>
          </cell>
          <cell r="N7" t="str">
            <v>Defect</v>
          </cell>
          <cell r="O7" t="str">
            <v>Manual</v>
          </cell>
          <cell r="P7"/>
          <cell r="Q7"/>
          <cell r="R7"/>
          <cell r="S7"/>
          <cell r="T7"/>
          <cell r="U7"/>
        </row>
        <row r="8">
          <cell r="E8" t="str">
            <v>RFS Restriksi GamesMax Booster Prepaid (MyTelkomsel,DG,UMB)</v>
          </cell>
          <cell r="F8" t="str">
            <v>0135/MK.05/ML-02/VII/2022</v>
          </cell>
          <cell r="G8" t="str">
            <v>Games</v>
          </cell>
          <cell r="H8" t="str">
            <v>Games Development</v>
          </cell>
          <cell r="I8" t="str">
            <v>Bagas Banyu Biru</v>
          </cell>
          <cell r="J8">
            <v>44771</v>
          </cell>
          <cell r="K8">
            <v>44788</v>
          </cell>
          <cell r="L8">
            <v>21</v>
          </cell>
          <cell r="M8" t="str">
            <v>On Risk (BA)</v>
          </cell>
          <cell r="N8" t="str">
            <v>Defect</v>
          </cell>
          <cell r="O8" t="str">
            <v>Manual</v>
          </cell>
          <cell r="P8"/>
          <cell r="Q8"/>
          <cell r="R8"/>
          <cell r="S8"/>
          <cell r="T8"/>
          <cell r="U8"/>
        </row>
        <row r="9">
          <cell r="E9" t="str">
            <v>RFS Restriksi GamesMax Booster Prepaid (Digipos)</v>
          </cell>
          <cell r="F9" t="str">
            <v>0135/MK.05/ML-02/VII/2022</v>
          </cell>
          <cell r="G9" t="str">
            <v>Games</v>
          </cell>
          <cell r="H9" t="str">
            <v>Games Development</v>
          </cell>
          <cell r="I9" t="str">
            <v>Rifki Muhammad Dirgantara</v>
          </cell>
          <cell r="J9">
            <v>44771</v>
          </cell>
          <cell r="K9">
            <v>44788</v>
          </cell>
          <cell r="L9">
            <v>21</v>
          </cell>
          <cell r="M9" t="str">
            <v>On Risk (BA)</v>
          </cell>
          <cell r="N9" t="str">
            <v>Defect</v>
          </cell>
          <cell r="O9" t="str">
            <v>Manual</v>
          </cell>
          <cell r="P9"/>
          <cell r="Q9"/>
          <cell r="R9"/>
          <cell r="S9"/>
          <cell r="T9"/>
          <cell r="U9"/>
        </row>
        <row r="10">
          <cell r="E10" t="str">
            <v>RFS Restriksi GamesMax Booster Postpaid (MyTelkomsel,DG,UMB)</v>
          </cell>
          <cell r="F10" t="str">
            <v>0135/MK.05/ML-02/VII/2022</v>
          </cell>
          <cell r="G10" t="str">
            <v>Games</v>
          </cell>
          <cell r="H10" t="str">
            <v>Games Development</v>
          </cell>
          <cell r="I10" t="str">
            <v>Pryanka Chandra</v>
          </cell>
          <cell r="J10">
            <v>44774</v>
          </cell>
          <cell r="K10"/>
          <cell r="L10">
            <v>18</v>
          </cell>
          <cell r="M10" t="str">
            <v>On Risk (BA)</v>
          </cell>
          <cell r="N10" t="str">
            <v>Defect</v>
          </cell>
          <cell r="O10" t="str">
            <v>Partially Automation</v>
          </cell>
          <cell r="P10" t="str">
            <v>(FUT Simulator)</v>
          </cell>
          <cell r="Q10"/>
          <cell r="R10"/>
          <cell r="S10">
            <v>3</v>
          </cell>
          <cell r="T10"/>
          <cell r="U10"/>
        </row>
        <row r="11">
          <cell r="E11" t="str">
            <v>Ready For Service (RFS) Permohonan Implementasi Hot Promo for Fortress Java Under Attack July 2022 - Digipos &amp; Omnichannel [5105/MK.05/EN-01/VIII/2022](0)</v>
          </cell>
          <cell r="F11" t="str">
            <v>5105/MK.05/EN-01/VIII/2022</v>
          </cell>
          <cell r="G11" t="str">
            <v>Prepaid Consumer Sumatera and Pamasuka</v>
          </cell>
          <cell r="H11" t="str">
            <v>Prepaid Sumatera and Pamasuka Development</v>
          </cell>
          <cell r="I11" t="str">
            <v>Abdul Rochman</v>
          </cell>
          <cell r="J11">
            <v>44774</v>
          </cell>
          <cell r="K11">
            <v>44789</v>
          </cell>
          <cell r="L11">
            <v>18</v>
          </cell>
          <cell r="M11" t="str">
            <v>Done</v>
          </cell>
          <cell r="N11"/>
          <cell r="O11" t="str">
            <v>Partially Automation</v>
          </cell>
          <cell r="P11" t="str">
            <v>(FUT Simulator)(Postman Simulator)</v>
          </cell>
          <cell r="Q11"/>
          <cell r="R11"/>
          <cell r="S11">
            <v>3</v>
          </cell>
          <cell r="T11">
            <v>4</v>
          </cell>
          <cell r="U11"/>
        </row>
        <row r="12">
          <cell r="E12" t="str">
            <v>Pemberitahuan Ready for Service (RFS) Produk Zoom Pro Telkomsel Orbit</v>
          </cell>
          <cell r="F12" t="str">
            <v>5426/MK.05/EN-01/VIII/2022</v>
          </cell>
          <cell r="G12" t="str">
            <v>Bundling</v>
          </cell>
          <cell r="H12" t="str">
            <v>Home and Bundling Development</v>
          </cell>
          <cell r="I12" t="str">
            <v>Susi &amp; Asti</v>
          </cell>
          <cell r="J12">
            <v>44775</v>
          </cell>
          <cell r="K12"/>
          <cell r="L12">
            <v>17</v>
          </cell>
          <cell r="M12" t="str">
            <v>On Risk (BA)</v>
          </cell>
          <cell r="N12" t="str">
            <v>Not Ready For Test
#Over All done OV
Real purchase
-  Balance (Err page after click buy)
- LA (Quota, Poin, Activate link zoom not received, but balance deducted)</v>
          </cell>
          <cell r="O12" t="str">
            <v>Partially Automation</v>
          </cell>
          <cell r="P12" t="str">
            <v>(FUT Simulator)</v>
          </cell>
          <cell r="Q12"/>
          <cell r="R12"/>
          <cell r="S12">
            <v>3</v>
          </cell>
          <cell r="T12"/>
          <cell r="U12"/>
        </row>
        <row r="13">
          <cell r="E13" t="str">
            <v>Pemberitahuan RFS Implementasi Pembelian Paket RoaMAX 1 &amp; 3 Hari untuk Singapore dan Malaysia</v>
          </cell>
          <cell r="F13" t="str">
            <v>0044/MK.05/MO-03/VII/2022</v>
          </cell>
          <cell r="G13" t="str">
            <v>Postpaid and Roaming International</v>
          </cell>
          <cell r="H13" t="str">
            <v>Roaming and Interconnect Development</v>
          </cell>
          <cell r="I13" t="str">
            <v>Susi Sunarsih</v>
          </cell>
          <cell r="J13">
            <v>44775</v>
          </cell>
          <cell r="K13">
            <v>44788</v>
          </cell>
          <cell r="L13">
            <v>13</v>
          </cell>
          <cell r="M13" t="str">
            <v>Done</v>
          </cell>
          <cell r="N13"/>
          <cell r="O13" t="str">
            <v>Partially Automation</v>
          </cell>
          <cell r="P13" t="str">
            <v>(FUT Simulator)</v>
          </cell>
          <cell r="Q13"/>
          <cell r="R13"/>
          <cell r="S13">
            <v>3</v>
          </cell>
          <cell r="T13"/>
          <cell r="U13"/>
        </row>
        <row r="14">
          <cell r="E14" t="str">
            <v>Pemberitahuan RFS Implementasi Pembelian Paket RoaMAX 1 &amp; 3 Hari untuk Singapore dan Malaysia (Indirect Channel)</v>
          </cell>
          <cell r="F14" t="str">
            <v>0044/MK.05/MO-03/VII/2022</v>
          </cell>
          <cell r="G14" t="str">
            <v>Postpaid and Roaming International</v>
          </cell>
          <cell r="H14" t="str">
            <v>Roaming and Interconnect Development</v>
          </cell>
          <cell r="I14" t="str">
            <v>Susi Sunarsih</v>
          </cell>
          <cell r="J14">
            <v>44775</v>
          </cell>
          <cell r="K14">
            <v>44796</v>
          </cell>
          <cell r="L14">
            <v>17</v>
          </cell>
          <cell r="M14" t="str">
            <v>Done</v>
          </cell>
          <cell r="N14"/>
          <cell r="O14" t="str">
            <v>Partially Automation</v>
          </cell>
          <cell r="P14" t="str">
            <v>(FUT Simulator)</v>
          </cell>
          <cell r="Q14"/>
          <cell r="R14"/>
          <cell r="S14">
            <v>3</v>
          </cell>
          <cell r="T14"/>
          <cell r="U14"/>
        </row>
        <row r="15">
          <cell r="E15" t="str">
            <v>Revisi - Pemberitahuan RFS P2P Web Ultimate dengan fitur OTP, Referral and Scheduling</v>
          </cell>
          <cell r="F15" t="str">
            <v>9712/MK.01/EN-01/XI/2021</v>
          </cell>
          <cell r="G15"/>
          <cell r="H15" t="str">
            <v>Channel and Acquisition Development</v>
          </cell>
          <cell r="I15" t="str">
            <v>Anisa Harasti</v>
          </cell>
          <cell r="J15">
            <v>44778</v>
          </cell>
          <cell r="K15">
            <v>44788</v>
          </cell>
          <cell r="L15">
            <v>14</v>
          </cell>
          <cell r="M15" t="str">
            <v>Done</v>
          </cell>
          <cell r="N15"/>
          <cell r="O15" t="str">
            <v>Manual</v>
          </cell>
          <cell r="P15"/>
          <cell r="Q15"/>
          <cell r="R15"/>
          <cell r="S15"/>
          <cell r="T15"/>
          <cell r="U15"/>
        </row>
        <row r="16">
          <cell r="E16" t="str">
            <v>RFS Konfigurasi Stock Type GamesMax Power (Digipos)</v>
          </cell>
          <cell r="F16" t="str">
            <v>0138/MK.05/ML-02/VII/2022</v>
          </cell>
          <cell r="G16" t="str">
            <v>Games</v>
          </cell>
          <cell r="H16" t="str">
            <v>Games Development</v>
          </cell>
          <cell r="I16" t="str">
            <v>Rifki &amp; Candra</v>
          </cell>
          <cell r="J16">
            <v>44778</v>
          </cell>
          <cell r="K16">
            <v>44792</v>
          </cell>
          <cell r="L16">
            <v>14</v>
          </cell>
          <cell r="M16" t="str">
            <v>Done</v>
          </cell>
          <cell r="N16"/>
          <cell r="O16" t="str">
            <v>Partially Automation</v>
          </cell>
          <cell r="P16" t="str">
            <v>(FUT Simulator)</v>
          </cell>
          <cell r="Q16"/>
          <cell r="R16"/>
          <cell r="S16">
            <v>3</v>
          </cell>
          <cell r="T16"/>
          <cell r="U16"/>
        </row>
        <row r="17">
          <cell r="E17" t="str">
            <v>Ready For Service (RFS) Permohonan Implementasi Penambahan Stock Type Pada Produk Akuisisi Dan CVM (5774/MK.05/EN-01/VIII/2022 dan 5754/MK.05/EN-01/VIII/2022)</v>
          </cell>
          <cell r="F17" t="str">
            <v>5774/MK.05/EN-01/VIII/2022
5754/MK.05/EN-01/VIII/2022</v>
          </cell>
          <cell r="G17" t="str">
            <v>Prepaid Consumer Sumatera and Pamasuka</v>
          </cell>
          <cell r="H17" t="str">
            <v>Prepaid Sumatera and Pamasuka Development</v>
          </cell>
          <cell r="I17" t="str">
            <v>Abdul &amp; Sesi</v>
          </cell>
          <cell r="J17">
            <v>44781</v>
          </cell>
          <cell r="K17"/>
          <cell r="L17">
            <v>11</v>
          </cell>
          <cell r="M17" t="str">
            <v>On Risk (BA)</v>
          </cell>
          <cell r="N17" t="str">
            <v>Defect
#OverAll 5 of 6 BID done (83,33%)
#Remaining : 1 NOK. 
- scan qr code on digipos then input reservation code from omni web get err "couldn't get eligible product"</v>
          </cell>
          <cell r="O17" t="str">
            <v>Partially Automation</v>
          </cell>
          <cell r="P17" t="str">
            <v>(FUT Simulator)</v>
          </cell>
          <cell r="Q17"/>
          <cell r="R17"/>
          <cell r="S17">
            <v>3</v>
          </cell>
          <cell r="T17"/>
          <cell r="U17"/>
        </row>
        <row r="18">
          <cell r="E18" t="str">
            <v>Service (RFS) Implementasi Penambahan Stock Type pada Paket Core, Voice, dan Voucher Fisik (BO_6155/MK.05/EN-01/VIII/2022 &amp; BO_5361/MK.05/EN-01/VIII/2022)</v>
          </cell>
          <cell r="F18" t="str">
            <v>6155/MK.05/EN-01/VIII/2022
5361/MK.05/EN-01/VIII/2022</v>
          </cell>
          <cell r="G18" t="str">
            <v>Prepaid Consumer Jawa and Bali Nusra</v>
          </cell>
          <cell r="H18" t="str">
            <v>Prepaid Jawa and Bali Nusra Development</v>
          </cell>
          <cell r="I18" t="str">
            <v>Sarah Aura Nadienda</v>
          </cell>
          <cell r="J18">
            <v>44781</v>
          </cell>
          <cell r="K18"/>
          <cell r="L18">
            <v>11</v>
          </cell>
          <cell r="M18" t="str">
            <v>On Risk (BA)</v>
          </cell>
          <cell r="N18" t="str">
            <v>Defect 
#OverAll 1 of 4 BID done (25%)
#Remaining : 3 NOK
- Voice : package not appear on digipos
- VF 1 : inject failed (not found)
- VF 2 : inject failed (Pairing sn urpNOKSOUTH-RP-URP-1)</v>
          </cell>
          <cell r="O18" t="str">
            <v>Partially Automation</v>
          </cell>
          <cell r="P18" t="str">
            <v>(FUT Simulator)</v>
          </cell>
          <cell r="Q18"/>
          <cell r="R18"/>
          <cell r="S18">
            <v>3</v>
          </cell>
          <cell r="T18"/>
          <cell r="U18"/>
        </row>
        <row r="19">
          <cell r="E19" t="str">
            <v>Ready for Service (RFS) Implementasi New Denomination Physical Voucher JAVA (BO_5962/MK.05/EN-01/VIII/2022)</v>
          </cell>
          <cell r="F19" t="str">
            <v>5962/MK.05/EN-01/VIII/2022</v>
          </cell>
          <cell r="G19" t="str">
            <v>Prepaid Consumer Jawa and Bali Nusra</v>
          </cell>
          <cell r="H19" t="str">
            <v>Prepaid Jawa and Bali Nusra Development</v>
          </cell>
          <cell r="I19" t="str">
            <v>Rizky Primaningrum</v>
          </cell>
          <cell r="J19">
            <v>44781</v>
          </cell>
          <cell r="K19">
            <v>44789</v>
          </cell>
          <cell r="L19">
            <v>11</v>
          </cell>
          <cell r="M19" t="str">
            <v>Done</v>
          </cell>
          <cell r="N19"/>
          <cell r="O19" t="str">
            <v>Partially Automation</v>
          </cell>
          <cell r="P19" t="str">
            <v>(FUT Simulator)</v>
          </cell>
          <cell r="Q19"/>
          <cell r="R19"/>
          <cell r="S19">
            <v>3</v>
          </cell>
          <cell r="T19"/>
          <cell r="U19"/>
        </row>
        <row r="20">
          <cell r="E20" t="str">
            <v>Pemberitahuan RFS Program Kejutan Poin Agustus 2022</v>
          </cell>
          <cell r="F20" t="str">
            <v>5742/MK.03/EN-01/VIII/2022</v>
          </cell>
          <cell r="G20" t="str">
            <v>Loyalty</v>
          </cell>
          <cell r="H20" t="str">
            <v>Consumer Loyalty System Development</v>
          </cell>
          <cell r="I20" t="str">
            <v>Abdul, Dara, Kiki, &amp; Rama</v>
          </cell>
          <cell r="J20">
            <v>44782</v>
          </cell>
          <cell r="K20">
            <v>44791</v>
          </cell>
          <cell r="L20">
            <v>10</v>
          </cell>
          <cell r="M20" t="str">
            <v>Done</v>
          </cell>
          <cell r="N20"/>
          <cell r="O20" t="str">
            <v>Partially Automation</v>
          </cell>
          <cell r="P20" t="str">
            <v>(Cetho Automation)</v>
          </cell>
          <cell r="Q20"/>
          <cell r="R20"/>
          <cell r="S20"/>
          <cell r="T20"/>
          <cell r="U20">
            <v>5</v>
          </cell>
        </row>
        <row r="21">
          <cell r="E21" t="str">
            <v>Pemberitahuan Ready for Service (RFS) Produk PUMA Pricing Telkomsel Orbit</v>
          </cell>
          <cell r="F21" t="str">
            <v>4807/IS.06/EN-01/VII/2022</v>
          </cell>
          <cell r="G21" t="str">
            <v>Bundling</v>
          </cell>
          <cell r="H21" t="str">
            <v>Home and Bundling Development</v>
          </cell>
          <cell r="I21" t="str">
            <v>Susi Sunarsih</v>
          </cell>
          <cell r="J21">
            <v>44782</v>
          </cell>
          <cell r="K21">
            <v>44794</v>
          </cell>
          <cell r="L21">
            <v>10</v>
          </cell>
          <cell r="M21" t="str">
            <v>Done</v>
          </cell>
          <cell r="N21"/>
          <cell r="O21" t="str">
            <v>Partially Automation</v>
          </cell>
          <cell r="P21" t="str">
            <v>(FUT Simulator)</v>
          </cell>
          <cell r="Q21"/>
          <cell r="R21"/>
          <cell r="S21">
            <v>3</v>
          </cell>
          <cell r="T21"/>
          <cell r="U21"/>
        </row>
        <row r="22">
          <cell r="E22" t="str">
            <v>Pemberitahuan RFI untuk Support Penambahan StockType pada Produk VAS dan Music di Digipos</v>
          </cell>
          <cell r="F22" t="str">
            <v>0034/MK.05/ML-64/VIII/2022
0139/MK.06/ML-63/VIII/2022</v>
          </cell>
          <cell r="G22" t="str">
            <v>VAS Product Marketing</v>
          </cell>
          <cell r="H22" t="str">
            <v>Music and VAS Development</v>
          </cell>
          <cell r="I22" t="str">
            <v>Rizky MR</v>
          </cell>
          <cell r="J22">
            <v>44781</v>
          </cell>
          <cell r="K22"/>
          <cell r="L22">
            <v>11</v>
          </cell>
          <cell r="M22" t="str">
            <v>In Progress 60%</v>
          </cell>
          <cell r="N22"/>
          <cell r="O22" t="str">
            <v>Manual</v>
          </cell>
          <cell r="P22"/>
          <cell r="Q22"/>
          <cell r="R22"/>
          <cell r="S22"/>
          <cell r="T22"/>
          <cell r="U22"/>
        </row>
        <row r="23">
          <cell r="E23" t="str">
            <v>Request for Inspection (RFI) Implementasi Surprise Deal Nonton 10-12 Agustus 2022 (BO_6342/MK.05/EN-01/VIII/2022)</v>
          </cell>
          <cell r="F23" t="str">
            <v>6342/MK.05/EN-01/VIII/2022</v>
          </cell>
          <cell r="G23" t="str">
            <v>Prepaid Consumer Jawa and Bali Nusra</v>
          </cell>
          <cell r="H23" t="str">
            <v>Prepaid Jawa and Bali Nusra Development</v>
          </cell>
          <cell r="I23" t="str">
            <v>Dika Rizki Darmawan</v>
          </cell>
          <cell r="J23">
            <v>44782</v>
          </cell>
          <cell r="K23">
            <v>44789</v>
          </cell>
          <cell r="L23">
            <v>10</v>
          </cell>
          <cell r="M23" t="str">
            <v>Done</v>
          </cell>
          <cell r="N23"/>
          <cell r="O23" t="str">
            <v>Full Automation</v>
          </cell>
          <cell r="P23" t="str">
            <v>(Sigos Automation)</v>
          </cell>
          <cell r="Q23">
            <v>1</v>
          </cell>
          <cell r="R23"/>
          <cell r="S23"/>
          <cell r="T23"/>
          <cell r="U23"/>
        </row>
        <row r="24">
          <cell r="E24" t="str">
            <v>Pemberitahuan RFI Penghapusan Eligible Konsumsi di Negara UAE pada Paket dengan Coverage 28 Negara SRA</v>
          </cell>
          <cell r="F24" t="str">
            <v>0043/MK.05/MO-03/VII/2022
5528/MK.05/EN-01/VIII/2022</v>
          </cell>
          <cell r="G24" t="str">
            <v>Postpaid and Roaming International</v>
          </cell>
          <cell r="H24" t="str">
            <v>Roaming and Interconnect Development</v>
          </cell>
          <cell r="I24" t="str">
            <v>Ery Dwi Wijayanto</v>
          </cell>
          <cell r="J24">
            <v>44783</v>
          </cell>
          <cell r="K24"/>
          <cell r="L24">
            <v>9</v>
          </cell>
          <cell r="M24" t="str">
            <v>In Progress 60%</v>
          </cell>
          <cell r="N24"/>
          <cell r="O24" t="str">
            <v>Full Automation</v>
          </cell>
          <cell r="P24" t="str">
            <v>(Sigos Automation)</v>
          </cell>
          <cell r="Q24">
            <v>1</v>
          </cell>
          <cell r="R24"/>
          <cell r="S24"/>
          <cell r="T24"/>
          <cell r="U24"/>
        </row>
        <row r="25">
          <cell r="E25" t="str">
            <v>Pemberitahuan RFI Penambahan Coverage Arab Saudi pada Kuota Transit Umroh</v>
          </cell>
          <cell r="F25" t="str">
            <v>0048/MK.05/MO-03/VIII/2022
5955/MK.05/EN-01/VIII/2022</v>
          </cell>
          <cell r="G25" t="str">
            <v>Postpaid and Roaming International</v>
          </cell>
          <cell r="H25" t="str">
            <v>Roaming and Interconnect Development</v>
          </cell>
          <cell r="I25" t="str">
            <v>Ery Dwi Wijayanto</v>
          </cell>
          <cell r="J25">
            <v>44783</v>
          </cell>
          <cell r="K25">
            <v>44792</v>
          </cell>
          <cell r="L25">
            <v>9</v>
          </cell>
          <cell r="M25" t="str">
            <v>Done</v>
          </cell>
          <cell r="N25"/>
          <cell r="O25" t="str">
            <v>Full Automation</v>
          </cell>
          <cell r="P25" t="str">
            <v>(Sigos Automation)</v>
          </cell>
          <cell r="Q25">
            <v>1</v>
          </cell>
          <cell r="R25"/>
          <cell r="S25"/>
          <cell r="T25"/>
          <cell r="U25"/>
        </row>
        <row r="26">
          <cell r="E26" t="str">
            <v>Pemberitahuan Ready for Service (RFS) Produk New Bundling Value Telkomsel Orbit</v>
          </cell>
          <cell r="F26" t="str">
            <v>6301/IS.01/EN-01/VIII/2022</v>
          </cell>
          <cell r="G26" t="str">
            <v>Bundling</v>
          </cell>
          <cell r="H26" t="str">
            <v>Home and Bundling Development</v>
          </cell>
          <cell r="I26" t="str">
            <v>Anisa Harasti</v>
          </cell>
          <cell r="J26">
            <v>44783</v>
          </cell>
          <cell r="K26"/>
          <cell r="L26">
            <v>9</v>
          </cell>
          <cell r="M26" t="str">
            <v>In Progress 25%</v>
          </cell>
          <cell r="N26" t="str">
            <v>Defect
#OverAll 0 of 2 BID done (0 %)
- Package not received after activate modem</v>
          </cell>
          <cell r="O26" t="str">
            <v>Partially Automation</v>
          </cell>
          <cell r="P26" t="str">
            <v>(FUT Simulator)</v>
          </cell>
          <cell r="Q26"/>
          <cell r="R26"/>
          <cell r="S26">
            <v>3</v>
          </cell>
          <cell r="T26"/>
          <cell r="U26"/>
        </row>
        <row r="27">
          <cell r="E27" t="str">
            <v>Ready for Service (RFS) Auto-Renewal Berlangganan Paket Video MyTelkomsel Postpaid 2 Button 10 Agustus 2022</v>
          </cell>
          <cell r="F27" t="str">
            <v>7241/MK.05/EN-01/VIII/2021</v>
          </cell>
          <cell r="G27" t="str">
            <v>Video</v>
          </cell>
          <cell r="H27" t="str">
            <v>Video Development</v>
          </cell>
          <cell r="I27" t="str">
            <v>Rama Saputra</v>
          </cell>
          <cell r="J27">
            <v>44783</v>
          </cell>
          <cell r="K27"/>
          <cell r="L27">
            <v>9</v>
          </cell>
          <cell r="M27" t="str">
            <v>On Risk (BA)</v>
          </cell>
          <cell r="N27" t="str">
            <v>Defect</v>
          </cell>
          <cell r="O27" t="str">
            <v>Manual</v>
          </cell>
          <cell r="P27"/>
          <cell r="Q27"/>
          <cell r="R27"/>
          <cell r="S27"/>
          <cell r="T27"/>
          <cell r="U27"/>
        </row>
        <row r="28">
          <cell r="E28" t="str">
            <v>Ready for Service (RFS) Auto-Renewal Berlangganan Paket Video Telkomsel MyTelkomsel Prepaid 2 Button 10 Agustus 2022</v>
          </cell>
          <cell r="F28" t="str">
            <v>7241/MK.05/EN-01/VIII/2021</v>
          </cell>
          <cell r="G28" t="str">
            <v>Video</v>
          </cell>
          <cell r="H28" t="str">
            <v>Video Development</v>
          </cell>
          <cell r="I28" t="str">
            <v>Teguh Setyo Febriyanto</v>
          </cell>
          <cell r="J28">
            <v>44783</v>
          </cell>
          <cell r="K28">
            <v>44797</v>
          </cell>
          <cell r="L28">
            <v>14</v>
          </cell>
          <cell r="M28" t="str">
            <v>Done</v>
          </cell>
          <cell r="N28"/>
          <cell r="O28" t="str">
            <v>Manual</v>
          </cell>
          <cell r="P28"/>
          <cell r="Q28"/>
          <cell r="R28"/>
          <cell r="S28"/>
          <cell r="T28"/>
          <cell r="U28"/>
        </row>
        <row r="29">
          <cell r="E29" t="str">
            <v>RFS Konfigurasi IFRS Layanan Games (Pilot Product Lanjutan)</v>
          </cell>
          <cell r="F29" t="str">
            <v>0094/MK.05/ML-01/VI/2022</v>
          </cell>
          <cell r="G29" t="str">
            <v>Games</v>
          </cell>
          <cell r="H29" t="str">
            <v>Games Development</v>
          </cell>
          <cell r="I29" t="str">
            <v>Yitzhak Rabin Simamora</v>
          </cell>
          <cell r="J29">
            <v>44783</v>
          </cell>
          <cell r="K29">
            <v>44791</v>
          </cell>
          <cell r="L29">
            <v>9</v>
          </cell>
          <cell r="M29" t="str">
            <v>Done</v>
          </cell>
          <cell r="N29"/>
          <cell r="O29" t="str">
            <v>Manual</v>
          </cell>
          <cell r="P29"/>
          <cell r="Q29"/>
          <cell r="R29"/>
          <cell r="S29"/>
          <cell r="T29"/>
          <cell r="U29"/>
        </row>
        <row r="30">
          <cell r="E30" t="str">
            <v>Pemberitahuan RFI Offer Diskon Total Tagihan</v>
          </cell>
          <cell r="F30" t="str">
            <v>2464/MK.05/EN-01/V/2021</v>
          </cell>
          <cell r="G30" t="str">
            <v>Postpaid and Roaming International</v>
          </cell>
          <cell r="H30" t="str">
            <v>BSM Postpaid, Roaming and Interconnect</v>
          </cell>
          <cell r="I30" t="str">
            <v>Viona Izrazanella</v>
          </cell>
          <cell r="J30">
            <v>44784</v>
          </cell>
          <cell r="K30"/>
          <cell r="L30">
            <v>8</v>
          </cell>
          <cell r="M30" t="str">
            <v>In Progress 80%</v>
          </cell>
          <cell r="N30"/>
          <cell r="O30" t="str">
            <v>Manual</v>
          </cell>
          <cell r="P30"/>
          <cell r="Q30"/>
          <cell r="R30"/>
          <cell r="S30"/>
          <cell r="T30"/>
          <cell r="U30"/>
        </row>
        <row r="31">
          <cell r="E31" t="str">
            <v>Pemberitahuan Ready for Service (RFS) Fitur Customer Consent dan 4G Magic Button pada Telkomsel.com</v>
          </cell>
          <cell r="F31" t="str">
            <v>5351/MK.05/EN-01/VIII/2022</v>
          </cell>
          <cell r="G31" t="str">
            <v>Own Digital Channel</v>
          </cell>
          <cell r="H31" t="str">
            <v>Consumer Channel Development</v>
          </cell>
          <cell r="I31" t="str">
            <v>Muhammad Zulfahmi</v>
          </cell>
          <cell r="J31">
            <v>44784</v>
          </cell>
          <cell r="K31">
            <v>44794</v>
          </cell>
          <cell r="L31">
            <v>8</v>
          </cell>
          <cell r="M31" t="str">
            <v>Done</v>
          </cell>
          <cell r="N31"/>
          <cell r="O31" t="str">
            <v>Manual</v>
          </cell>
          <cell r="P31"/>
          <cell r="Q31"/>
          <cell r="R31"/>
          <cell r="S31"/>
          <cell r="T31"/>
          <cell r="U31"/>
        </row>
        <row r="32">
          <cell r="E32" t="str">
            <v>Pemberitahuan Ready for Service (RFS) Produk PUMA Pricing Telkomsel Orbit for Digipos &amp; Omni Channel</v>
          </cell>
          <cell r="F32" t="str">
            <v>4807/IS.06/EN-01/VII/2022</v>
          </cell>
          <cell r="G32" t="str">
            <v>Bundling</v>
          </cell>
          <cell r="H32" t="str">
            <v>Home and Bundling Development</v>
          </cell>
          <cell r="I32" t="str">
            <v>Yitzhak Rabin Simamora</v>
          </cell>
          <cell r="J32">
            <v>44784</v>
          </cell>
          <cell r="K32">
            <v>44792</v>
          </cell>
          <cell r="L32">
            <v>8</v>
          </cell>
          <cell r="M32" t="str">
            <v>Done</v>
          </cell>
          <cell r="N32"/>
          <cell r="O32" t="str">
            <v>Partially Automation</v>
          </cell>
          <cell r="P32" t="str">
            <v>(FUT Simulator)</v>
          </cell>
          <cell r="Q32"/>
          <cell r="R32"/>
          <cell r="S32">
            <v>3</v>
          </cell>
          <cell r="T32"/>
          <cell r="U32"/>
        </row>
        <row r="33">
          <cell r="E33" t="str">
            <v>Request for Inspection (RFI) Implementasi Hot Promo Optimization Aug 2022 ph1 (6685/MK.05/EN-01/VIII/2022)</v>
          </cell>
          <cell r="F33" t="str">
            <v>6685/MK.05/EN-01/VIII/2022</v>
          </cell>
          <cell r="G33" t="str">
            <v>Prepaid Consumer Sumatera and Pamasuka</v>
          </cell>
          <cell r="H33" t="str">
            <v>Prepaid Sumatera and Pamasuka Development</v>
          </cell>
          <cell r="I33" t="str">
            <v>Asther</v>
          </cell>
          <cell r="J33">
            <v>44784</v>
          </cell>
          <cell r="K33">
            <v>44792</v>
          </cell>
          <cell r="L33">
            <v>8</v>
          </cell>
          <cell r="M33" t="str">
            <v>Done</v>
          </cell>
          <cell r="N33"/>
          <cell r="O33" t="str">
            <v>Partially Automation</v>
          </cell>
          <cell r="P33" t="str">
            <v>(FUT Simulator)(Cetho Automation)</v>
          </cell>
          <cell r="Q33"/>
          <cell r="R33"/>
          <cell r="S33">
            <v>3</v>
          </cell>
          <cell r="T33"/>
          <cell r="U33">
            <v>5</v>
          </cell>
        </row>
        <row r="34">
          <cell r="E34" t="str">
            <v>Pemberitahuan RFI Paket 4G Special Day Postpaid 13-14 Aug 2022</v>
          </cell>
          <cell r="F34" t="str">
            <v>6740/MK.05/EN-01/VIII/2022</v>
          </cell>
          <cell r="G34" t="str">
            <v>Postpaid and Roaming International</v>
          </cell>
          <cell r="H34" t="str">
            <v>BSM Postpaid, Roaming and Interconnect</v>
          </cell>
          <cell r="I34" t="str">
            <v>Ery Dwi Wijayanto</v>
          </cell>
          <cell r="J34">
            <v>44784</v>
          </cell>
          <cell r="K34">
            <v>44789</v>
          </cell>
          <cell r="L34">
            <v>8</v>
          </cell>
          <cell r="M34" t="str">
            <v>Done</v>
          </cell>
          <cell r="N34"/>
          <cell r="O34" t="str">
            <v>Full Automation</v>
          </cell>
          <cell r="P34" t="str">
            <v>(Sigos Automation)</v>
          </cell>
          <cell r="Q34">
            <v>1</v>
          </cell>
          <cell r="R34"/>
          <cell r="S34"/>
          <cell r="T34"/>
          <cell r="U34"/>
        </row>
        <row r="35">
          <cell r="E35" t="str">
            <v>Request for Inspection (RFI) Implementasi Program Campaign PCU Migrasi Priceplan (5988/MK.05/EN-01/VIII/2022)</v>
          </cell>
          <cell r="F35" t="str">
            <v>5988/MK.05/EN-01/VIII/2022</v>
          </cell>
          <cell r="G35" t="str">
            <v>Prepaid Consumer Sumatera and Pamasuka</v>
          </cell>
          <cell r="H35" t="str">
            <v>Prepaid Sumatera and Pamasuka Development</v>
          </cell>
          <cell r="I35" t="str">
            <v>Fahmi Fadillah</v>
          </cell>
          <cell r="J35">
            <v>44784</v>
          </cell>
          <cell r="K35">
            <v>44788</v>
          </cell>
          <cell r="L35">
            <v>8</v>
          </cell>
          <cell r="M35" t="str">
            <v>Done</v>
          </cell>
          <cell r="N35"/>
          <cell r="O35" t="str">
            <v>Full Automation</v>
          </cell>
          <cell r="P35" t="str">
            <v>(Cetho Automation)</v>
          </cell>
          <cell r="Q35"/>
          <cell r="R35"/>
          <cell r="S35"/>
          <cell r="T35"/>
          <cell r="U35">
            <v>5</v>
          </cell>
        </row>
        <row r="36">
          <cell r="E36" t="str">
            <v>Pemberitahuan RFI untuk Support Channel Post Call USSD(PCU) untuk Update konfigurasi Layanan Periode W3 Agustus 2022</v>
          </cell>
          <cell r="F36" t="str">
            <v>0144/MK.05/ML-63/VIII/2022
5988/MK.05/EN-01/VIII/2022</v>
          </cell>
          <cell r="G36" t="str">
            <v>VAS Product Marketing</v>
          </cell>
          <cell r="H36" t="str">
            <v>Music and VAS Development</v>
          </cell>
          <cell r="I36" t="str">
            <v>Asther</v>
          </cell>
          <cell r="J36">
            <v>44784</v>
          </cell>
          <cell r="K36">
            <v>44795</v>
          </cell>
          <cell r="L36">
            <v>8</v>
          </cell>
          <cell r="M36" t="str">
            <v>Done</v>
          </cell>
          <cell r="N36"/>
          <cell r="O36" t="str">
            <v>Manual</v>
          </cell>
          <cell r="P36"/>
          <cell r="Q36"/>
          <cell r="R36"/>
          <cell r="S36"/>
          <cell r="T36"/>
          <cell r="U36"/>
        </row>
        <row r="37">
          <cell r="E37" t="str">
            <v>Ready for Service (RFS) Implementasi perubahan Kota pada Test and Learn War Chest (BO_5490/MK.05/EN-01/VIII/2022)</v>
          </cell>
          <cell r="F37" t="str">
            <v>5490/MK.05/EN-01/VIII/2022</v>
          </cell>
          <cell r="G37" t="str">
            <v>Prepaid Consumer Jawa and Bali Nusra</v>
          </cell>
          <cell r="H37" t="str">
            <v>Prepaid Jawa and Bali Nusra Development</v>
          </cell>
          <cell r="I37" t="str">
            <v>Sesi Vio Dira</v>
          </cell>
          <cell r="J37">
            <v>44785</v>
          </cell>
          <cell r="K37">
            <v>44788</v>
          </cell>
          <cell r="L37">
            <v>7</v>
          </cell>
          <cell r="M37" t="str">
            <v>Done</v>
          </cell>
          <cell r="N37"/>
          <cell r="O37" t="str">
            <v>Partially Automation</v>
          </cell>
          <cell r="P37" t="str">
            <v>(FUT Simulator)</v>
          </cell>
          <cell r="Q37"/>
          <cell r="R37"/>
          <cell r="S37">
            <v>3</v>
          </cell>
          <cell r="T37"/>
          <cell r="U37"/>
        </row>
        <row r="38">
          <cell r="E38" t="str">
            <v>Pemberitahuan RFI Perubahan Tariff Retail Call Centre terkait Penambahan Nilai PPn - Phase 1</v>
          </cell>
          <cell r="F38" t="str">
            <v>0017/IC.01/MO-02/VII/2022</v>
          </cell>
          <cell r="G38" t="str">
            <v>Postpaid and Roaming International</v>
          </cell>
          <cell r="H38" t="str">
            <v>Roaming and Interconnect Development</v>
          </cell>
          <cell r="I38" t="str">
            <v>Erwan &amp; Rixky</v>
          </cell>
          <cell r="J38">
            <v>44785</v>
          </cell>
          <cell r="K38">
            <v>44794</v>
          </cell>
          <cell r="L38">
            <v>7</v>
          </cell>
          <cell r="M38" t="str">
            <v>Done</v>
          </cell>
          <cell r="N38"/>
          <cell r="O38" t="str">
            <v>Manual</v>
          </cell>
          <cell r="P38"/>
          <cell r="Q38"/>
          <cell r="R38"/>
          <cell r="S38"/>
          <cell r="T38"/>
          <cell r="U38"/>
        </row>
        <row r="39">
          <cell r="E39" t="str">
            <v>Ready For Service (RFS) Permohonan Implementasi Package GigaNet New Initiatives (6680/MK.05/EN-01/VIII/2022)</v>
          </cell>
          <cell r="F39" t="str">
            <v>6128/MK.05/EN-01/VIII/2022</v>
          </cell>
          <cell r="G39" t="str">
            <v>Prepaid Consumer Sumatera and Pamasuka</v>
          </cell>
          <cell r="H39" t="str">
            <v>Prepaid Sumatera and Pamasuka Development</v>
          </cell>
          <cell r="I39" t="str">
            <v>Dara &amp; Kiki</v>
          </cell>
          <cell r="J39">
            <v>44785</v>
          </cell>
          <cell r="K39">
            <v>44791</v>
          </cell>
          <cell r="L39">
            <v>7</v>
          </cell>
          <cell r="M39" t="str">
            <v>Done</v>
          </cell>
          <cell r="N39"/>
          <cell r="O39" t="str">
            <v>Partially Automation</v>
          </cell>
          <cell r="P39" t="str">
            <v>(FUT Simulator)</v>
          </cell>
          <cell r="Q39"/>
          <cell r="R39"/>
          <cell r="S39">
            <v>3</v>
          </cell>
          <cell r="T39"/>
          <cell r="U39"/>
        </row>
        <row r="40">
          <cell r="E40" t="str">
            <v>Request for Inspection (RFI) Payment Method Linkaja Pada Digital Channel</v>
          </cell>
          <cell r="F40" t="str">
            <v>6680/MK.05/EN-01/VIII/2022</v>
          </cell>
          <cell r="G40" t="str">
            <v>Own Digital Channel</v>
          </cell>
          <cell r="H40" t="str">
            <v>Consumer Channel Development</v>
          </cell>
          <cell r="I40" t="str">
            <v>Fahmi Fadillah</v>
          </cell>
          <cell r="J40">
            <v>44785</v>
          </cell>
          <cell r="K40"/>
          <cell r="L40">
            <v>7</v>
          </cell>
          <cell r="M40" t="str">
            <v>On Risk (BA)</v>
          </cell>
          <cell r="N40" t="str">
            <v>Not Ready For Test</v>
          </cell>
          <cell r="O40" t="str">
            <v>Manual</v>
          </cell>
          <cell r="P40"/>
          <cell r="Q40"/>
          <cell r="R40"/>
          <cell r="S40"/>
          <cell r="T40"/>
          <cell r="U40"/>
        </row>
        <row r="41">
          <cell r="E41" t="str">
            <v>Pemberitahuan RFI Implementasi Best Deal 4G 13-14 Agustus 2022</v>
          </cell>
          <cell r="F41" t="str">
            <v>6772/IS.01/EN-01/VIII/2022</v>
          </cell>
          <cell r="G41" t="str">
            <v>Bundling</v>
          </cell>
          <cell r="H41" t="str">
            <v>Home and Bundling Development</v>
          </cell>
          <cell r="I41" t="str">
            <v>Erwan A. Andriansyah</v>
          </cell>
          <cell r="J41">
            <v>44785</v>
          </cell>
          <cell r="K41">
            <v>44788</v>
          </cell>
          <cell r="L41">
            <v>7</v>
          </cell>
          <cell r="M41" t="str">
            <v>Done</v>
          </cell>
          <cell r="N41"/>
          <cell r="O41" t="str">
            <v>Manual</v>
          </cell>
          <cell r="P41"/>
          <cell r="Q41"/>
          <cell r="R41"/>
          <cell r="S41"/>
          <cell r="T41"/>
          <cell r="U41"/>
        </row>
        <row r="42">
          <cell r="E42" t="str">
            <v>RFI Switchover Core LinkAja (Channel Dunia Games)</v>
          </cell>
          <cell r="F42" t="str">
            <v>6740/MK.05/EN-01/VIII/2022</v>
          </cell>
          <cell r="G42" t="str">
            <v>Games</v>
          </cell>
          <cell r="H42" t="str">
            <v>Games Development</v>
          </cell>
          <cell r="I42" t="str">
            <v>Fahmi Fadillah</v>
          </cell>
          <cell r="J42">
            <v>44785</v>
          </cell>
          <cell r="K42"/>
          <cell r="L42">
            <v>7</v>
          </cell>
          <cell r="M42" t="str">
            <v>In Progress 20%</v>
          </cell>
          <cell r="N42"/>
          <cell r="O42" t="str">
            <v>Manual</v>
          </cell>
          <cell r="P42"/>
          <cell r="Q42"/>
          <cell r="R42"/>
          <cell r="S42"/>
          <cell r="T42"/>
          <cell r="U42"/>
        </row>
        <row r="43">
          <cell r="E43" t="str">
            <v>Pemberitahuan RFS Paket Orbit Add on Granular 4G PUMA dan Ex. PUMA</v>
          </cell>
          <cell r="F43" t="str">
            <v>0119/MK.01/ML-02/VI/2022</v>
          </cell>
          <cell r="G43" t="str">
            <v>Postpaid and Roaming International</v>
          </cell>
          <cell r="H43" t="str">
            <v>BSM Postpaid, Roaming and Interconnect</v>
          </cell>
          <cell r="I43" t="str">
            <v>Susi &amp; Asti</v>
          </cell>
          <cell r="J43">
            <v>44788</v>
          </cell>
          <cell r="K43"/>
          <cell r="L43">
            <v>4</v>
          </cell>
          <cell r="M43" t="str">
            <v>In Progress 80%</v>
          </cell>
          <cell r="N43"/>
          <cell r="O43" t="str">
            <v>Manual</v>
          </cell>
          <cell r="P43"/>
          <cell r="Q43"/>
          <cell r="R43"/>
          <cell r="S43"/>
          <cell r="T43"/>
          <cell r="U43"/>
        </row>
        <row r="44">
          <cell r="E44" t="str">
            <v>Pemberitahuan RFS Paket Orbit Add on Granular 5G PUMA dan Ex. PUMA</v>
          </cell>
          <cell r="F44" t="str">
            <v>4807/IS.06/EN-01/VII/2022</v>
          </cell>
          <cell r="G44" t="str">
            <v>Postpaid and Roaming International</v>
          </cell>
          <cell r="H44" t="str">
            <v>BSM Postpaid, Roaming and Interconnect</v>
          </cell>
          <cell r="I44" t="str">
            <v>Susi &amp; Asti</v>
          </cell>
          <cell r="J44">
            <v>44788</v>
          </cell>
          <cell r="K44"/>
          <cell r="L44">
            <v>4</v>
          </cell>
          <cell r="M44" t="str">
            <v>In Progress 60%</v>
          </cell>
          <cell r="N44"/>
          <cell r="O44" t="str">
            <v>Manual</v>
          </cell>
          <cell r="P44"/>
          <cell r="Q44"/>
          <cell r="R44"/>
          <cell r="S44"/>
          <cell r="T44"/>
          <cell r="U44"/>
        </row>
        <row r="45">
          <cell r="E45" t="str">
            <v>Ready for Service (RFS) Implementasi Paket Merdeka Tahun 2022 (BO_7078/MK.05/EN-01/VIII/2022)</v>
          </cell>
          <cell r="F45" t="str">
            <v>4807/IS.06/EN-01/VII/2022</v>
          </cell>
          <cell r="G45" t="str">
            <v>Prepaid Consumer Jawa and Bali Nusra</v>
          </cell>
          <cell r="H45" t="str">
            <v>Prepaid Jawa and Bali Nusra Development</v>
          </cell>
          <cell r="I45" t="str">
            <v>Fariha Alfia</v>
          </cell>
          <cell r="J45">
            <v>44788</v>
          </cell>
          <cell r="K45">
            <v>44788</v>
          </cell>
          <cell r="L45">
            <v>4</v>
          </cell>
          <cell r="M45" t="str">
            <v>Done</v>
          </cell>
          <cell r="N45"/>
          <cell r="O45" t="str">
            <v>Partially Automation</v>
          </cell>
          <cell r="P45" t="str">
            <v>(FUT Simulator)</v>
          </cell>
          <cell r="Q45"/>
          <cell r="R45"/>
          <cell r="S45">
            <v>3</v>
          </cell>
          <cell r="T45"/>
          <cell r="U45"/>
        </row>
        <row r="46">
          <cell r="E46" t="str">
            <v>Request for Inspection (RFI) Implementasi Program Voice Flash Sale Kemerdekaan (BO_ 186/MK-05/KC.01/VIII/2022)</v>
          </cell>
          <cell r="F46" t="str">
            <v>7078/MK.05/EN-01/VIII/2022</v>
          </cell>
          <cell r="G46" t="str">
            <v>Prepaid Consumer Jawa and Bali Nusra</v>
          </cell>
          <cell r="H46" t="str">
            <v>Prepaid Jawa and Bali Nusra Development</v>
          </cell>
          <cell r="I46" t="str">
            <v>Ery Dwi Wijayanto</v>
          </cell>
          <cell r="J46">
            <v>44788</v>
          </cell>
          <cell r="K46">
            <v>44792</v>
          </cell>
          <cell r="L46">
            <v>4</v>
          </cell>
          <cell r="M46" t="str">
            <v>Done</v>
          </cell>
          <cell r="N46"/>
          <cell r="O46" t="str">
            <v>Full Automation</v>
          </cell>
          <cell r="P46" t="str">
            <v>(Sigos Automation)</v>
          </cell>
          <cell r="Q46">
            <v>1</v>
          </cell>
          <cell r="R46"/>
          <cell r="S46"/>
          <cell r="T46"/>
          <cell r="U46"/>
        </row>
        <row r="47">
          <cell r="E47" t="str">
            <v>Pemberitahuan RFS Paket HaloPlus Granular Seamless</v>
          </cell>
          <cell r="F47" t="str">
            <v>186/MK-05/KC.01/VIII/2022</v>
          </cell>
          <cell r="G47" t="str">
            <v>Postpaid and Roaming International</v>
          </cell>
          <cell r="H47" t="str">
            <v>BSM Postpaid, Roaming and Interconnect</v>
          </cell>
          <cell r="I47" t="str">
            <v>Anisa Harasti</v>
          </cell>
          <cell r="J47">
            <v>44788</v>
          </cell>
          <cell r="K47">
            <v>44794</v>
          </cell>
          <cell r="L47">
            <v>4</v>
          </cell>
          <cell r="M47" t="str">
            <v>Done</v>
          </cell>
          <cell r="N47"/>
          <cell r="O47" t="str">
            <v>Manual</v>
          </cell>
          <cell r="P47"/>
          <cell r="Q47"/>
          <cell r="R47"/>
          <cell r="S47"/>
          <cell r="T47"/>
          <cell r="U47"/>
        </row>
        <row r="48">
          <cell r="E48" t="str">
            <v>RFI Permohonan Re-Migrasi Priceplan Non Prabayar to Priceplan Prabayar Java</v>
          </cell>
          <cell r="F48" t="str">
            <v>6881/MK.05/EN-01/VIII/2022</v>
          </cell>
          <cell r="G48" t="str">
            <v>Postpaid and Internasional Roaming/ POINTER</v>
          </cell>
          <cell r="H48" t="str">
            <v>Product Catalogue Management</v>
          </cell>
          <cell r="I48" t="str">
            <v>Fahmi Fadillah</v>
          </cell>
          <cell r="J48">
            <v>44788</v>
          </cell>
          <cell r="K48">
            <v>44792</v>
          </cell>
          <cell r="L48">
            <v>4</v>
          </cell>
          <cell r="M48" t="str">
            <v>Done</v>
          </cell>
          <cell r="N48"/>
          <cell r="O48" t="str">
            <v>Manual</v>
          </cell>
          <cell r="P48"/>
          <cell r="Q48"/>
          <cell r="R48"/>
          <cell r="S48"/>
          <cell r="T48"/>
          <cell r="U48"/>
        </row>
        <row r="49">
          <cell r="E49" t="str">
            <v>RFS Dunia Games Sprint-17</v>
          </cell>
          <cell r="F49" t="str">
            <v>5102/MK.05/EN-01/VIII/2022</v>
          </cell>
          <cell r="G49" t="str">
            <v>Games</v>
          </cell>
          <cell r="H49" t="str">
            <v>Games Development</v>
          </cell>
          <cell r="I49" t="str">
            <v>Muhammad Zulfahmi</v>
          </cell>
          <cell r="J49">
            <v>44788</v>
          </cell>
          <cell r="K49"/>
          <cell r="L49">
            <v>4</v>
          </cell>
          <cell r="M49" t="str">
            <v>In Progress 60%</v>
          </cell>
          <cell r="N49"/>
          <cell r="O49" t="str">
            <v>Manual</v>
          </cell>
          <cell r="P49"/>
          <cell r="Q49"/>
          <cell r="R49"/>
          <cell r="S49"/>
          <cell r="T49"/>
          <cell r="U49"/>
        </row>
        <row r="50">
          <cell r="E50" t="str">
            <v>RFS Dunia Games Sprint-18</v>
          </cell>
          <cell r="F50" t="str">
            <v>0038/MK.01/ML-02/II/2022</v>
          </cell>
          <cell r="G50" t="str">
            <v>Games</v>
          </cell>
          <cell r="H50" t="str">
            <v>Games Development</v>
          </cell>
          <cell r="I50" t="str">
            <v>Muhammad Zulfahmi</v>
          </cell>
          <cell r="J50">
            <v>44788</v>
          </cell>
          <cell r="K50"/>
          <cell r="L50">
            <v>4</v>
          </cell>
          <cell r="M50" t="str">
            <v>In Progress 20%</v>
          </cell>
          <cell r="N50"/>
          <cell r="O50" t="str">
            <v>Manual</v>
          </cell>
          <cell r="P50"/>
          <cell r="Q50"/>
          <cell r="R50"/>
          <cell r="S50"/>
          <cell r="T50"/>
          <cell r="U50"/>
        </row>
        <row r="51">
          <cell r="E51" t="str">
            <v>RFS Dunia Games Sprint-19</v>
          </cell>
          <cell r="F51" t="str">
            <v>0114/MK.01/ML-02/VI/2022</v>
          </cell>
          <cell r="G51" t="str">
            <v>Games</v>
          </cell>
          <cell r="H51" t="str">
            <v>Games Development</v>
          </cell>
          <cell r="I51" t="str">
            <v>Muhammad Zulfahmi</v>
          </cell>
          <cell r="J51">
            <v>44788</v>
          </cell>
          <cell r="K51"/>
          <cell r="L51">
            <v>4</v>
          </cell>
          <cell r="M51" t="str">
            <v>In Progress 20%</v>
          </cell>
          <cell r="N51"/>
          <cell r="O51" t="str">
            <v>Manual</v>
          </cell>
          <cell r="P51"/>
          <cell r="Q51"/>
          <cell r="R51"/>
          <cell r="S51"/>
          <cell r="T51"/>
          <cell r="U51"/>
        </row>
        <row r="52">
          <cell r="E52" t="str">
            <v>RFI Penutupan Menu dan Item GameQoo di Dunia Games</v>
          </cell>
          <cell r="F52" t="str">
            <v>0038/MK.01/ML-02/II/2022</v>
          </cell>
          <cell r="G52" t="str">
            <v>Games</v>
          </cell>
          <cell r="H52" t="str">
            <v>Games Development</v>
          </cell>
          <cell r="I52" t="str">
            <v>Erwan A. Andriansyah</v>
          </cell>
          <cell r="J52">
            <v>44788</v>
          </cell>
          <cell r="K52">
            <v>44792</v>
          </cell>
          <cell r="L52">
            <v>4</v>
          </cell>
          <cell r="M52" t="str">
            <v>Done</v>
          </cell>
          <cell r="N52"/>
          <cell r="O52" t="str">
            <v>Manual</v>
          </cell>
          <cell r="P52"/>
          <cell r="Q52"/>
          <cell r="R52"/>
          <cell r="S52"/>
          <cell r="T52"/>
          <cell r="U52"/>
        </row>
        <row r="53">
          <cell r="E53" t="str">
            <v>RFI Program Undi Undi Hepi Q3 2022 Periode 30</v>
          </cell>
          <cell r="F53" t="str">
            <v>0142/MK.05/ML-02/VIII/2022</v>
          </cell>
          <cell r="G53" t="str">
            <v>Loyalty</v>
          </cell>
          <cell r="H53" t="str">
            <v>Consumer Loyalty System Development</v>
          </cell>
          <cell r="I53" t="str">
            <v>Farah Muthia</v>
          </cell>
          <cell r="J53">
            <v>44789</v>
          </cell>
          <cell r="K53">
            <v>44792</v>
          </cell>
          <cell r="L53">
            <v>3</v>
          </cell>
          <cell r="M53" t="str">
            <v>Done</v>
          </cell>
          <cell r="N53"/>
          <cell r="O53" t="str">
            <v>Full Automation</v>
          </cell>
          <cell r="P53" t="str">
            <v>(Prima Automation)(Cetho Automation)</v>
          </cell>
          <cell r="Q53"/>
          <cell r="R53">
            <v>2</v>
          </cell>
          <cell r="S53"/>
          <cell r="T53"/>
          <cell r="U53">
            <v>5</v>
          </cell>
        </row>
        <row r="54">
          <cell r="E54" t="str">
            <v>Request for Inspection (RFI) Implementasi Paket Merdeka Tahun 2022 (BO_7078/MK.05/EN-01/VIII/2022)</v>
          </cell>
          <cell r="F54" t="str">
            <v>9744/MK.03/EN-01/VI/2022</v>
          </cell>
          <cell r="G54" t="str">
            <v>Prepaid Consumer Jawa and Bali Nusra</v>
          </cell>
          <cell r="H54" t="str">
            <v>Prepaid Jawa and Bali Nusra Development</v>
          </cell>
          <cell r="I54" t="str">
            <v>Rizky MR</v>
          </cell>
          <cell r="J54">
            <v>44789</v>
          </cell>
          <cell r="K54">
            <v>44795</v>
          </cell>
          <cell r="L54">
            <v>3</v>
          </cell>
          <cell r="M54" t="str">
            <v>Done</v>
          </cell>
          <cell r="N54"/>
          <cell r="O54" t="str">
            <v>Partially Automation</v>
          </cell>
          <cell r="P54"/>
          <cell r="Q54"/>
          <cell r="R54"/>
          <cell r="S54"/>
          <cell r="T54"/>
          <cell r="U54"/>
        </row>
        <row r="55">
          <cell r="E55" t="str">
            <v>Request For Inspection (RFI) Permohonan Implementasi Proposal of Initiative Product for Fortress Under Attack Cities ( 5105/MK.05/EN-01/VIII/2022)</v>
          </cell>
          <cell r="F55" t="str">
            <v>7078/MK.05/EN-01/VIII/2022</v>
          </cell>
          <cell r="G55" t="str">
            <v>Prepaid Consumer Sumatera and Pamasuka</v>
          </cell>
          <cell r="H55" t="str">
            <v>Prepaid Sumatera and Pamasuka Development</v>
          </cell>
          <cell r="I55" t="str">
            <v>Ery Dwi Wijayanto</v>
          </cell>
          <cell r="J55">
            <v>44789</v>
          </cell>
          <cell r="K55">
            <v>44796</v>
          </cell>
          <cell r="L55">
            <v>3</v>
          </cell>
          <cell r="M55" t="str">
            <v>Done</v>
          </cell>
          <cell r="N55"/>
          <cell r="O55" t="str">
            <v>Full Automation</v>
          </cell>
          <cell r="P55" t="str">
            <v>(Sigos Automation)</v>
          </cell>
          <cell r="Q55">
            <v>1</v>
          </cell>
          <cell r="R55"/>
          <cell r="S55"/>
          <cell r="T55"/>
          <cell r="U55"/>
        </row>
        <row r="56">
          <cell r="E56" t="str">
            <v>Pemberitahuan RFI Implementasi Surprise Deals Orbit 17-19 Agustus 2022</v>
          </cell>
          <cell r="F56" t="str">
            <v>5105/MK.05/EN-01/VIII/2022</v>
          </cell>
          <cell r="G56" t="str">
            <v>Bundling</v>
          </cell>
          <cell r="H56" t="str">
            <v>Home and Bundling Development</v>
          </cell>
          <cell r="I56" t="str">
            <v>Rizky MR</v>
          </cell>
          <cell r="J56">
            <v>44789</v>
          </cell>
          <cell r="K56">
            <v>44794</v>
          </cell>
          <cell r="L56">
            <v>3</v>
          </cell>
          <cell r="M56" t="str">
            <v>Done</v>
          </cell>
          <cell r="N56"/>
          <cell r="O56" t="str">
            <v>Manual</v>
          </cell>
          <cell r="P56"/>
          <cell r="Q56"/>
          <cell r="R56"/>
          <cell r="S56"/>
          <cell r="T56"/>
          <cell r="U56"/>
        </row>
        <row r="57">
          <cell r="E57" t="str">
            <v>Pemberitahuan RFS Paket HaloPlus Revamp di DSC PSB Channel</v>
          </cell>
          <cell r="F57" t="str">
            <v>6927/IS.01/EN-01/VIII/2022</v>
          </cell>
          <cell r="G57" t="str">
            <v>Postpaid and Roaming International</v>
          </cell>
          <cell r="H57" t="str">
            <v>BSM Postpaid, Roaming and Interconnect</v>
          </cell>
          <cell r="I57" t="str">
            <v>Yitzhak Rabin Simamora</v>
          </cell>
          <cell r="J57">
            <v>44791</v>
          </cell>
          <cell r="K57"/>
          <cell r="L57">
            <v>1</v>
          </cell>
          <cell r="M57" t="str">
            <v>In Progress 20%</v>
          </cell>
          <cell r="N57"/>
          <cell r="O57" t="str">
            <v>Manual</v>
          </cell>
          <cell r="P57"/>
          <cell r="Q57"/>
          <cell r="R57"/>
          <cell r="S57"/>
          <cell r="T57"/>
          <cell r="U57"/>
        </row>
        <row r="58">
          <cell r="E58" t="str">
            <v>Pemberitahuan RFS Template campaign ARP HotPromo</v>
          </cell>
          <cell r="F58" t="str">
            <v>6881/MK.05/EN-01/VIII/2022</v>
          </cell>
          <cell r="G58" t="str">
            <v>Camapign</v>
          </cell>
          <cell r="H58" t="str">
            <v>Consumer Campaign Development</v>
          </cell>
          <cell r="I58" t="str">
            <v>Kiki &amp; Rama</v>
          </cell>
          <cell r="J58">
            <v>44790</v>
          </cell>
          <cell r="K58"/>
          <cell r="L58">
            <v>2</v>
          </cell>
          <cell r="M58" t="str">
            <v>In Progress 20%</v>
          </cell>
          <cell r="N58"/>
          <cell r="O58" t="str">
            <v>Manual</v>
          </cell>
          <cell r="P58"/>
          <cell r="Q58"/>
          <cell r="R58"/>
          <cell r="S58"/>
          <cell r="T58"/>
          <cell r="U58"/>
        </row>
        <row r="59">
          <cell r="E59" t="str">
            <v>Ready For Service (RFS) Permohonan Implementasi Revamp Product and Call to Action Consistent Non Taker Internet Sakti - PV Dominant (7496/MK.05/EN-01/VIII/2022)</v>
          </cell>
          <cell r="F59" t="str">
            <v>7513/MK.01/EN-01/VIII/2022</v>
          </cell>
          <cell r="G59" t="str">
            <v>Prepaid Consumer Sumatera and Pamasuka</v>
          </cell>
          <cell r="H59" t="str">
            <v>Prepaid Sumatera and Pamasuka Development</v>
          </cell>
          <cell r="I59" t="str">
            <v>Kiki &amp; Dara</v>
          </cell>
          <cell r="J59">
            <v>44791</v>
          </cell>
          <cell r="K59">
            <v>44795</v>
          </cell>
          <cell r="L59">
            <v>1</v>
          </cell>
          <cell r="M59" t="str">
            <v>Done</v>
          </cell>
          <cell r="N59"/>
          <cell r="O59" t="str">
            <v>Partially Automation</v>
          </cell>
          <cell r="P59" t="str">
            <v>(FUT Simulator)</v>
          </cell>
          <cell r="Q59"/>
          <cell r="R59"/>
          <cell r="S59">
            <v>3</v>
          </cell>
          <cell r="T59"/>
          <cell r="U59"/>
        </row>
        <row r="60">
          <cell r="E60" t="str">
            <v>Ready For Service (RFS) Implementasi Revamp Product and Call to Action Consistent Non Taker Internet Sakti - Comsak Voice (7496/MK.05/EN-01/VIII/2022)</v>
          </cell>
          <cell r="F60" t="str">
            <v>7496/MK.05/EN-01/VIII/2022</v>
          </cell>
          <cell r="G60" t="str">
            <v>Prepaid Consumer Sumatera and Pamasuka</v>
          </cell>
          <cell r="H60" t="str">
            <v>Prepaid Sumatera and Pamasuka Development</v>
          </cell>
          <cell r="I60" t="str">
            <v>Fariha Alfia</v>
          </cell>
          <cell r="J60">
            <v>44791</v>
          </cell>
          <cell r="K60">
            <v>44794</v>
          </cell>
          <cell r="L60">
            <v>1</v>
          </cell>
          <cell r="M60" t="str">
            <v>Done</v>
          </cell>
          <cell r="N60"/>
          <cell r="O60" t="str">
            <v>Partially Automation</v>
          </cell>
          <cell r="P60" t="str">
            <v>(FUT Simulator)</v>
          </cell>
          <cell r="Q60"/>
          <cell r="R60"/>
          <cell r="S60">
            <v>3</v>
          </cell>
          <cell r="T60"/>
          <cell r="U60"/>
        </row>
        <row r="61">
          <cell r="E61" t="str">
            <v>Pemberitahuan RFI Penambahan Stock Type Produk Telkomsel Orbit pada Omni Channel</v>
          </cell>
          <cell r="F61" t="str">
            <v>7496/MK.05/EN-01/VIII/2022</v>
          </cell>
          <cell r="G61" t="str">
            <v>Bundling</v>
          </cell>
          <cell r="H61" t="str">
            <v>Home and Bundling Development</v>
          </cell>
          <cell r="I61" t="str">
            <v>Rizky MR</v>
          </cell>
          <cell r="J61">
            <v>44791</v>
          </cell>
          <cell r="K61"/>
          <cell r="L61">
            <v>1</v>
          </cell>
          <cell r="M61" t="str">
            <v>In Progress 20%</v>
          </cell>
          <cell r="N61"/>
          <cell r="O61" t="str">
            <v>Manual</v>
          </cell>
          <cell r="P61"/>
          <cell r="Q61"/>
          <cell r="R61"/>
          <cell r="S61"/>
          <cell r="T61"/>
          <cell r="U61"/>
        </row>
        <row r="62">
          <cell r="E62" t="str">
            <v>Pemberitahuan RFS untuk Support Support Development Maxstream Subscription Bundling Data Layanan Randy, dan Gebiann</v>
          </cell>
          <cell r="F62" t="str">
            <v>7450/MK.05/EN-01/VIII/2022</v>
          </cell>
          <cell r="G62" t="str">
            <v>VAS Product Marketing</v>
          </cell>
          <cell r="H62" t="str">
            <v>Music and VAS Development</v>
          </cell>
          <cell r="I62" t="str">
            <v>Muhammad Zulfahmi</v>
          </cell>
          <cell r="J62">
            <v>44776</v>
          </cell>
          <cell r="K62"/>
          <cell r="L62">
            <v>16</v>
          </cell>
          <cell r="M62" t="str">
            <v>On Risk (BA)</v>
          </cell>
          <cell r="N62" t="str">
            <v>Defect 
#OverAll (46,67%) TC done
- Prepaid : Gebian content cannot play after purchased package
- Postpaid : No subscription on detaisl package</v>
          </cell>
          <cell r="O62" t="str">
            <v>Manual</v>
          </cell>
          <cell r="P62"/>
          <cell r="Q62"/>
          <cell r="R62"/>
          <cell r="S62"/>
          <cell r="T62"/>
          <cell r="U62"/>
        </row>
        <row r="63">
          <cell r="E63" t="str">
            <v>Ready for Service (RFS) Pengembangan Paket Genflix Digipos</v>
          </cell>
          <cell r="F63" t="str">
            <v>0126/MK.05/ML-63/VII/2022</v>
          </cell>
          <cell r="G63" t="str">
            <v>Video</v>
          </cell>
          <cell r="H63" t="str">
            <v>Video Development</v>
          </cell>
          <cell r="I63" t="str">
            <v>Muhammad Zulfahmi</v>
          </cell>
          <cell r="J63">
            <v>44791</v>
          </cell>
          <cell r="K63">
            <v>44797</v>
          </cell>
          <cell r="L63">
            <v>6</v>
          </cell>
          <cell r="M63" t="str">
            <v>Done</v>
          </cell>
          <cell r="N63"/>
          <cell r="O63" t="str">
            <v>Manual</v>
          </cell>
          <cell r="P63"/>
          <cell r="Q63"/>
          <cell r="R63"/>
          <cell r="S63"/>
          <cell r="T63"/>
          <cell r="U63"/>
        </row>
        <row r="64">
          <cell r="E64" t="str">
            <v>Ready For Service (RFS) Permohonan Implementasi Revamp Product and Call to Action Consistent Non Taker Internet Sakti - PAYU Dominant (7496/MK.05/EN-01/VIII/2022)(1)</v>
          </cell>
          <cell r="F64" t="str">
            <v>0127/MK.05/ML-63/VII/2022</v>
          </cell>
          <cell r="G64" t="str">
            <v>Prepaid Consumer Sumatera and Pamasuka</v>
          </cell>
          <cell r="H64" t="str">
            <v>Prepaid Sumatera and Pamasuka Development</v>
          </cell>
          <cell r="I64" t="str">
            <v>Rama Saputra</v>
          </cell>
          <cell r="J64">
            <v>44791</v>
          </cell>
          <cell r="K64">
            <v>44794</v>
          </cell>
          <cell r="L64">
            <v>1</v>
          </cell>
          <cell r="M64" t="str">
            <v>Done</v>
          </cell>
          <cell r="N64"/>
          <cell r="O64" t="str">
            <v>Partially Automation</v>
          </cell>
          <cell r="P64" t="str">
            <v>(FUT Simulator)</v>
          </cell>
          <cell r="Q64"/>
          <cell r="R64"/>
          <cell r="S64">
            <v>3</v>
          </cell>
          <cell r="T64"/>
          <cell r="U64"/>
        </row>
        <row r="65">
          <cell r="E65" t="str">
            <v>Pemberitahuan RFI untuk Support Konfigurasi Layanan VAS Content W3 Agustus 2022</v>
          </cell>
          <cell r="F65" t="str">
            <v>0049/MK.05/ML-04/VIII/2022</v>
          </cell>
          <cell r="G65" t="str">
            <v>VAS Product Marketing</v>
          </cell>
          <cell r="H65" t="str">
            <v>Music and VAS Development</v>
          </cell>
          <cell r="I65" t="str">
            <v>Viona Izrazanella</v>
          </cell>
          <cell r="J65">
            <v>44791</v>
          </cell>
          <cell r="K65">
            <v>44795</v>
          </cell>
          <cell r="L65">
            <v>1</v>
          </cell>
          <cell r="M65" t="str">
            <v>Done</v>
          </cell>
          <cell r="N65"/>
          <cell r="O65" t="str">
            <v>Manual</v>
          </cell>
          <cell r="P65"/>
          <cell r="Q65"/>
          <cell r="R65"/>
          <cell r="S65"/>
        </row>
        <row r="66">
          <cell r="E66" t="str">
            <v>Pemberitahuan Ready for Service (RFS) Daily Check In Periode 36 - Prepaid</v>
          </cell>
          <cell r="F66" t="str">
            <v>7496/MK.05/EN-01/VIII/2022</v>
          </cell>
          <cell r="G66" t="str">
            <v>Own Digital Channel</v>
          </cell>
          <cell r="H66" t="str">
            <v>Consumer Channel Development</v>
          </cell>
          <cell r="I66" t="str">
            <v>Muhammad Zulfahmi</v>
          </cell>
          <cell r="J66">
            <v>44792</v>
          </cell>
          <cell r="K66">
            <v>44792</v>
          </cell>
          <cell r="L66">
            <v>0</v>
          </cell>
          <cell r="M66" t="str">
            <v>Done</v>
          </cell>
          <cell r="N66"/>
          <cell r="O66" t="str">
            <v>Full Automation</v>
          </cell>
          <cell r="P66" t="str">
            <v>(Prima Automation)</v>
          </cell>
          <cell r="Q66"/>
          <cell r="R66">
            <v>2</v>
          </cell>
          <cell r="S66"/>
        </row>
        <row r="67">
          <cell r="E67" t="str">
            <v>Pemberitahuan Ready for Service (RFS) Daily Check In Periode 36 - Postpaid</v>
          </cell>
          <cell r="F67" t="str">
            <v>7069/MK.05/EN-01/VIII/2022</v>
          </cell>
          <cell r="G67" t="str">
            <v>Own Digital Channel</v>
          </cell>
          <cell r="H67" t="str">
            <v>Consumer Channel Development</v>
          </cell>
          <cell r="I67" t="str">
            <v>Bagas Banyu Biru</v>
          </cell>
          <cell r="J67">
            <v>44792</v>
          </cell>
          <cell r="K67">
            <v>44792</v>
          </cell>
          <cell r="L67">
            <v>0</v>
          </cell>
          <cell r="M67" t="str">
            <v>Done</v>
          </cell>
          <cell r="N67"/>
          <cell r="O67" t="str">
            <v>Full Automation</v>
          </cell>
          <cell r="P67" t="str">
            <v>(Prima Automation)</v>
          </cell>
          <cell r="Q67"/>
          <cell r="R67">
            <v>2</v>
          </cell>
          <cell r="S67"/>
        </row>
        <row r="68">
          <cell r="E68" t="str">
            <v>Request for Inspection (RFI) Implementasi Penambahan Channel Pembelian di MyTelkomsel Paket Voice Hero A3 (BO_7332/MK.05/EN-01/VIII/2022)</v>
          </cell>
          <cell r="F68"/>
          <cell r="G68" t="str">
            <v>Prepaid Consumer Jawa and Bali Nusra</v>
          </cell>
          <cell r="H68" t="str">
            <v>Prepaid Jawa and Bali Nusra Development</v>
          </cell>
          <cell r="I68" t="str">
            <v>Viona Izrazanella</v>
          </cell>
          <cell r="J68">
            <v>44791</v>
          </cell>
          <cell r="K68"/>
          <cell r="L68">
            <v>1</v>
          </cell>
          <cell r="M68" t="str">
            <v>In Progress 20%</v>
          </cell>
          <cell r="N68"/>
          <cell r="O68" t="str">
            <v>Manual</v>
          </cell>
          <cell r="P68"/>
          <cell r="Q68"/>
          <cell r="R68"/>
          <cell r="S68"/>
        </row>
        <row r="69">
          <cell r="E69" t="str">
            <v>Ready For Service (RFS) Permohonan Implementasi Ex-Java InternetMAX Lite Dynamic AcquisitionCity-Wide Test - ARP &amp; AP (6585/MK.05/EN-01/VIII/2022)</v>
          </cell>
          <cell r="F69" t="str">
            <v>7069/MK.01/EN-01/VIII/2022</v>
          </cell>
          <cell r="G69" t="str">
            <v>Prepaid Consumer Sumatera and Pamasuka</v>
          </cell>
          <cell r="H69" t="str">
            <v>Prepaid Sumatera and Pamasuka Development</v>
          </cell>
          <cell r="I69" t="str">
            <v>Rama Saputra</v>
          </cell>
          <cell r="J69">
            <v>44792</v>
          </cell>
          <cell r="K69"/>
          <cell r="L69">
            <v>0</v>
          </cell>
          <cell r="M69" t="str">
            <v>In Progress 20%</v>
          </cell>
          <cell r="N69"/>
          <cell r="O69" t="str">
            <v>Partially Automation</v>
          </cell>
          <cell r="P69" t="str">
            <v>(FUT Simulator)</v>
          </cell>
          <cell r="Q69"/>
          <cell r="R69"/>
          <cell r="S69">
            <v>3</v>
          </cell>
        </row>
        <row r="70">
          <cell r="E70" t="str">
            <v>Ready For Service (RFS) Permohonan Implementasi Ex-Java InternetMAX Lite Dynamic AcquisitionCity-Wide Test - Renewal (6585/MK.05/EN-01/VIII/2022)</v>
          </cell>
          <cell r="F70" t="str">
            <v>7332/MK.05/EN-01/VIII/2022</v>
          </cell>
          <cell r="G70" t="str">
            <v>Prepaid Consumer Sumatera and Pamasuka</v>
          </cell>
          <cell r="H70" t="str">
            <v>Prepaid Sumatera and Pamasuka Development</v>
          </cell>
          <cell r="I70" t="str">
            <v>Rama Saputra</v>
          </cell>
          <cell r="J70">
            <v>44792</v>
          </cell>
          <cell r="K70"/>
          <cell r="L70">
            <v>0</v>
          </cell>
          <cell r="M70" t="str">
            <v>In Progress 20%</v>
          </cell>
          <cell r="N70"/>
          <cell r="O70" t="str">
            <v>Partially Automation</v>
          </cell>
          <cell r="P70" t="str">
            <v>(FUT Simulator)</v>
          </cell>
          <cell r="Q70"/>
          <cell r="R70"/>
          <cell r="S70">
            <v>3</v>
          </cell>
        </row>
        <row r="71">
          <cell r="E71" t="str">
            <v>Request For Inspection (RFI) Permohonan Implementasi Java Acquisition Package Optimization Aug 2022 (6682/MK.05/EN-01/VIII/2022)</v>
          </cell>
          <cell r="F71" t="str">
            <v>7496/MK.05/EN-01/VIII/2022</v>
          </cell>
          <cell r="G71" t="str">
            <v>Prepaid Consumer Sumatera and Pamasuka</v>
          </cell>
          <cell r="H71" t="str">
            <v>Prepaid Sumatera and Pamasuka Development</v>
          </cell>
          <cell r="I71" t="str">
            <v>Viona Izrazanella</v>
          </cell>
          <cell r="J71">
            <v>44792</v>
          </cell>
          <cell r="K71">
            <v>44797</v>
          </cell>
          <cell r="L71">
            <v>5</v>
          </cell>
          <cell r="M71" t="str">
            <v>Done</v>
          </cell>
          <cell r="N71"/>
          <cell r="O71" t="str">
            <v>Partially Automation</v>
          </cell>
          <cell r="P71" t="str">
            <v>(FUT Simulator)</v>
          </cell>
          <cell r="Q71"/>
          <cell r="R71"/>
          <cell r="S71">
            <v>3</v>
          </cell>
        </row>
        <row r="72">
          <cell r="E72" t="str">
            <v>Request For Inspection (RFI) Permohonan Implementasi Hot Promo Optimization Aug 2022 (6685/MK.05/EN-01/VIII/2022)</v>
          </cell>
          <cell r="F72" t="str">
            <v>6585/MK.05/EN-01/VIII/2022</v>
          </cell>
          <cell r="G72" t="str">
            <v>Prepaid Consumer Sumatera and Pamasuka</v>
          </cell>
          <cell r="H72" t="str">
            <v>Prepaid Sumatera and Pamasuka Development</v>
          </cell>
          <cell r="I72" t="str">
            <v>Viona Izrazanella</v>
          </cell>
          <cell r="J72">
            <v>44792</v>
          </cell>
          <cell r="K72"/>
          <cell r="L72">
            <v>0</v>
          </cell>
          <cell r="M72" t="str">
            <v>In Progress 20%</v>
          </cell>
          <cell r="N72"/>
          <cell r="O72" t="str">
            <v>Manual</v>
          </cell>
          <cell r="P72"/>
          <cell r="Q72"/>
          <cell r="R72"/>
          <cell r="S72"/>
        </row>
        <row r="73">
          <cell r="E73" t="str">
            <v>Ready For Service (RFS) Permohonan Implementasi Revamp Product and Call to Action Consistent Non Taker Internet Sakti - PV Dominant, Payu Dominant dan Comsak Voice(DigiPos &amp; Omni)</v>
          </cell>
          <cell r="F73" t="str">
            <v>7496/MK.05/EN-01/VIII/2022</v>
          </cell>
          <cell r="G73" t="str">
            <v>Prepaid Consumer Sumatera and Pamasuka</v>
          </cell>
          <cell r="H73" t="str">
            <v>Pj. Mgr. Prepaid Sumatera and Pamasuka Development</v>
          </cell>
          <cell r="I73" t="str">
            <v>Rizky Primaningrum</v>
          </cell>
          <cell r="J73">
            <v>44792</v>
          </cell>
          <cell r="K73"/>
          <cell r="L73">
            <v>7</v>
          </cell>
          <cell r="M73" t="str">
            <v>In Progress 20%</v>
          </cell>
          <cell r="N73"/>
          <cell r="O73" t="str">
            <v>Partially Automation</v>
          </cell>
          <cell r="P73" t="str">
            <v>(FUT Simulator)</v>
          </cell>
          <cell r="Q73"/>
          <cell r="R73"/>
          <cell r="S73">
            <v>3</v>
          </cell>
        </row>
        <row r="74">
          <cell r="E74" t="str">
            <v>Ready For Service (RFS) Permohonan Implementasi Ex-Java InternetMAX Lite Dynamic AcquisitionCity Wide Test - Hot Promo Monthly &amp; Weekly (6585/MK.05/EN-01/VIII/2022)</v>
          </cell>
          <cell r="F74" t="str">
            <v>6585/MK.05/EN-01/VIII/2022</v>
          </cell>
          <cell r="G74" t="str">
            <v>Prepaid Consumer Sumatera and Pamasuka</v>
          </cell>
          <cell r="H74" t="str">
            <v>Pj. Mgr. Prepaid Sumatera and Pamasuka Development</v>
          </cell>
          <cell r="I74" t="str">
            <v>Sarah Aura Nadienda</v>
          </cell>
          <cell r="J74">
            <v>44792</v>
          </cell>
          <cell r="K74"/>
          <cell r="L74">
            <v>7</v>
          </cell>
          <cell r="M74" t="str">
            <v>In Progress 80%</v>
          </cell>
          <cell r="N74"/>
          <cell r="O74" t="str">
            <v>Partially Automation</v>
          </cell>
          <cell r="P74" t="str">
            <v>(FUT Simulator)</v>
          </cell>
          <cell r="Q74"/>
          <cell r="R74"/>
          <cell r="S74">
            <v>3</v>
          </cell>
        </row>
        <row r="75">
          <cell r="E75" t="str">
            <v>Pemberitahuan RFS Implementasi Pembelian Paket International Roaming untuk Omnichannel</v>
          </cell>
          <cell r="F75" t="str">
            <v>0051/MK.05/MO-03/VIII/2022</v>
          </cell>
          <cell r="G75" t="str">
            <v>Postpaid and Roaming International</v>
          </cell>
          <cell r="H75" t="str">
            <v>Pj. Mgr. Roaming and Interconnect Development</v>
          </cell>
          <cell r="I75" t="str">
            <v>Susi Sunarsih</v>
          </cell>
          <cell r="J75">
            <v>44792</v>
          </cell>
          <cell r="K75"/>
          <cell r="L75">
            <v>7</v>
          </cell>
          <cell r="M75" t="str">
            <v>In Progress 40%</v>
          </cell>
          <cell r="N75"/>
          <cell r="O75" t="str">
            <v>Partially Automation</v>
          </cell>
          <cell r="P75" t="str">
            <v>(FUT Simulator)</v>
          </cell>
          <cell r="Q75"/>
          <cell r="R75"/>
          <cell r="S75">
            <v>3</v>
          </cell>
        </row>
        <row r="76">
          <cell r="E76" t="str">
            <v>Pemberitahuan RFS untuk Support Support Development Maxstream Subscription Bundling Data Layanan EVOS dan Kayes</v>
          </cell>
          <cell r="F76"/>
          <cell r="G76" t="str">
            <v>VAS Product Marketing</v>
          </cell>
          <cell r="H76" t="str">
            <v>Mgr. Music and VAS Development</v>
          </cell>
          <cell r="I76" t="str">
            <v>Pryanka Candra</v>
          </cell>
          <cell r="J76">
            <v>44792</v>
          </cell>
          <cell r="K76"/>
          <cell r="L76">
            <v>7</v>
          </cell>
          <cell r="M76" t="str">
            <v>In Progress 10%</v>
          </cell>
          <cell r="N76"/>
          <cell r="O76" t="str">
            <v>Manual</v>
          </cell>
          <cell r="P76"/>
          <cell r="Q76"/>
          <cell r="R76"/>
          <cell r="S76"/>
        </row>
        <row r="77">
          <cell r="E77" t="str">
            <v>Ready for Service (RFS) New Video TVOD Packages 22 Agustus 2022</v>
          </cell>
          <cell r="F77" t="str">
            <v>0048/MK.05/ML-04/VIII/2022</v>
          </cell>
          <cell r="G77" t="str">
            <v>Video</v>
          </cell>
          <cell r="H77" t="str">
            <v>Mgr. Video Development</v>
          </cell>
          <cell r="I77" t="str">
            <v>Bagas Banyu Biru</v>
          </cell>
          <cell r="J77">
            <v>44795</v>
          </cell>
          <cell r="K77"/>
          <cell r="L77">
            <v>4</v>
          </cell>
          <cell r="M77" t="str">
            <v>In Progress 60%</v>
          </cell>
          <cell r="N77"/>
          <cell r="O77" t="str">
            <v>Manual</v>
          </cell>
          <cell r="P77"/>
          <cell r="Q77"/>
          <cell r="R77"/>
          <cell r="S77"/>
        </row>
        <row r="78">
          <cell r="E78" t="str">
            <v>Pemberitahuan RFS Implementasi Pembelian Paket RoaMAX 15 &amp; 30 Hari untuk Turkey, Japan dan United States</v>
          </cell>
          <cell r="F78" t="str">
            <v>0044/MK.05/MO-03/VII/2022</v>
          </cell>
          <cell r="G78" t="str">
            <v>Postpaid and Roaming International</v>
          </cell>
          <cell r="H78" t="str">
            <v>Pj. Mgr. Roaming and Interconnect Development</v>
          </cell>
          <cell r="I78" t="str">
            <v>Susi Sunarsih</v>
          </cell>
          <cell r="J78">
            <v>44789</v>
          </cell>
          <cell r="K78"/>
          <cell r="L78">
            <v>10</v>
          </cell>
          <cell r="M78" t="str">
            <v>In Progress 40%</v>
          </cell>
          <cell r="N78"/>
          <cell r="O78" t="str">
            <v>Partially Automation</v>
          </cell>
          <cell r="P78" t="str">
            <v>(FUT Simulator)</v>
          </cell>
          <cell r="Q78"/>
          <cell r="R78"/>
          <cell r="S78">
            <v>3</v>
          </cell>
        </row>
        <row r="79">
          <cell r="E79" t="str">
            <v>Ready for Service (RFS) Implementasi Disaster Pack SIMEULUE (BO_7908/MK.01/EN-01/VIII/2022)</v>
          </cell>
          <cell r="F79" t="str">
            <v>7908/MK.01/EN-01/VIII/2022</v>
          </cell>
          <cell r="G79" t="str">
            <v>Prepaid Consumer Jawa and Bali Nusra</v>
          </cell>
          <cell r="H79" t="str">
            <v>Prepaid Jawa and Bali Nusra Development</v>
          </cell>
          <cell r="I79" t="str">
            <v>Fariha Alfia</v>
          </cell>
          <cell r="J79">
            <v>44795</v>
          </cell>
          <cell r="K79">
            <v>44796</v>
          </cell>
          <cell r="L79">
            <v>1</v>
          </cell>
          <cell r="M79" t="str">
            <v>Done</v>
          </cell>
          <cell r="N79"/>
          <cell r="O79" t="str">
            <v>Partially Automation</v>
          </cell>
          <cell r="P79" t="str">
            <v>(FUT Simulator)</v>
          </cell>
          <cell r="Q79"/>
          <cell r="R79"/>
          <cell r="S79">
            <v>3</v>
          </cell>
        </row>
        <row r="80">
          <cell r="E80" t="str">
            <v>Request for Inspection (RFI) Implementasi Rasionalisasi Paket SMS (BO_06816/MK.05/EN-01/VIII/2022)</v>
          </cell>
          <cell r="F80" t="str">
            <v>06816/MK.05/EN-01/VIII/2022</v>
          </cell>
          <cell r="G80" t="str">
            <v>Prepaid Consumer Jawa and Bali Nusra</v>
          </cell>
          <cell r="H80" t="str">
            <v>Mgr. Prepaid Jawa and Bali Nusra Development</v>
          </cell>
          <cell r="I80" t="str">
            <v>Fahmi Fadillah</v>
          </cell>
          <cell r="J80">
            <v>44795</v>
          </cell>
          <cell r="K80"/>
          <cell r="L80">
            <v>0</v>
          </cell>
          <cell r="M80" t="str">
            <v>In Progress 20%</v>
          </cell>
          <cell r="N80"/>
          <cell r="O80" t="str">
            <v>Manual</v>
          </cell>
          <cell r="P80"/>
          <cell r="Q80"/>
          <cell r="R80"/>
          <cell r="S80"/>
        </row>
        <row r="81">
          <cell r="E81" t="str">
            <v>Request for Inspection (RFI) Implementasi Disaster Pack SIMEULUE (BO_7908/MK.01/EN-01/VIII/2022)</v>
          </cell>
          <cell r="F81" t="str">
            <v>7908/MK.01/EN-01/VIII/2022</v>
          </cell>
          <cell r="G81" t="str">
            <v>Prepaid Consumer Jawa and Bali Nusra</v>
          </cell>
          <cell r="H81" t="str">
            <v>Mgr. Prepaid Jawa and Bali Nusra Development</v>
          </cell>
          <cell r="I81" t="str">
            <v>Viona Izrazanella</v>
          </cell>
          <cell r="J81">
            <v>44795</v>
          </cell>
          <cell r="K81">
            <v>44797</v>
          </cell>
          <cell r="L81">
            <v>2</v>
          </cell>
          <cell r="M81" t="str">
            <v>Done</v>
          </cell>
          <cell r="N81"/>
          <cell r="O81" t="str">
            <v>Manual</v>
          </cell>
          <cell r="P81"/>
          <cell r="Q81"/>
          <cell r="R81"/>
          <cell r="S81"/>
          <cell r="T81"/>
          <cell r="U81"/>
        </row>
        <row r="82">
          <cell r="E82" t="str">
            <v>Request for Inspection (RFI) Implementasi MyTelkomsel Price Adjustment - Agustus (BO_180/MK-05/JB.01/VIII/2022 &amp; BO_7984/MK.05/EN-01/VIII/2022)</v>
          </cell>
          <cell r="F82" t="str">
            <v>180/MK-05/JB.01/VIII/2022
7984/MK.05/EN-01/VIII/2022</v>
          </cell>
          <cell r="G82" t="str">
            <v>Prepaid Consumer Jawa and Bali Nusra</v>
          </cell>
          <cell r="H82" t="str">
            <v>Mgr. Prepaid Jawa and Bali Nusra Development</v>
          </cell>
          <cell r="I82" t="str">
            <v>Farah Muthia</v>
          </cell>
          <cell r="J82">
            <v>44795</v>
          </cell>
          <cell r="K82"/>
          <cell r="L82">
            <v>0</v>
          </cell>
          <cell r="M82" t="str">
            <v>In Progress 80%</v>
          </cell>
          <cell r="N82"/>
          <cell r="O82" t="str">
            <v>Partially Automation</v>
          </cell>
          <cell r="P82" t="str">
            <v>(Cetho Automation)</v>
          </cell>
          <cell r="Q82"/>
          <cell r="R82"/>
          <cell r="S82"/>
          <cell r="T82"/>
          <cell r="U82">
            <v>5</v>
          </cell>
        </row>
        <row r="83">
          <cell r="E83" t="str">
            <v>RFI Restriksi Paket GamesMax Booster</v>
          </cell>
          <cell r="F83" t="str">
            <v>0135/MK.05/ML-02/VII/2022</v>
          </cell>
          <cell r="G83" t="str">
            <v>Games</v>
          </cell>
          <cell r="H83" t="str">
            <v>Mgr. Games Development</v>
          </cell>
          <cell r="I83" t="str">
            <v>Erwan A. Andriansyah</v>
          </cell>
          <cell r="J83">
            <v>44795</v>
          </cell>
          <cell r="K83"/>
          <cell r="L83">
            <v>0</v>
          </cell>
          <cell r="M83" t="str">
            <v>In Progress 20%</v>
          </cell>
          <cell r="N83"/>
          <cell r="O83" t="str">
            <v>Manual</v>
          </cell>
          <cell r="P83"/>
          <cell r="Q83"/>
          <cell r="R83"/>
          <cell r="S83"/>
          <cell r="T83"/>
          <cell r="U83"/>
        </row>
        <row r="84">
          <cell r="E84" t="str">
            <v>Request for Inspection (RFI) Implementasi Rollback Price Weekly Acquisition Package Aug 2022 (7932/MK.05/EN-01/VIII/2022)</v>
          </cell>
          <cell r="F84" t="str">
            <v>7932/MK.05/EN-01/VIII/2022</v>
          </cell>
          <cell r="G84" t="str">
            <v>Prepaid Consumer Sumatera and Pamasuka</v>
          </cell>
          <cell r="H84" t="str">
            <v>Pj. Mgr. Prepaid Sumatera and Pamasuka Development</v>
          </cell>
          <cell r="I84" t="str">
            <v>Erwan A. Andriansyah</v>
          </cell>
          <cell r="J84">
            <v>44795</v>
          </cell>
          <cell r="K84">
            <v>44797</v>
          </cell>
          <cell r="L84">
            <v>2</v>
          </cell>
          <cell r="M84" t="str">
            <v>Done</v>
          </cell>
          <cell r="N84"/>
          <cell r="O84" t="str">
            <v>Manual</v>
          </cell>
          <cell r="P84"/>
          <cell r="Q84"/>
          <cell r="R84"/>
          <cell r="S84"/>
          <cell r="T84"/>
          <cell r="U84"/>
        </row>
        <row r="85">
          <cell r="E85" t="str">
            <v>Pemberitahuan RFS Migrasi paket Non Granular MF ke Paket HaloPlus</v>
          </cell>
          <cell r="F85" t="str">
            <v>8320/IS.01/EN-01/VIII/2022</v>
          </cell>
          <cell r="G85" t="str">
            <v>Postpaid and Roaming International</v>
          </cell>
          <cell r="H85" t="str">
            <v>GM BSM Postpaid, Roaming and Interconnect</v>
          </cell>
          <cell r="I85" t="str">
            <v>Susi Sunarsih</v>
          </cell>
          <cell r="J85">
            <v>44796</v>
          </cell>
          <cell r="K85"/>
          <cell r="L85">
            <v>3</v>
          </cell>
          <cell r="M85" t="str">
            <v>In Progress 25%</v>
          </cell>
          <cell r="N85"/>
          <cell r="O85" t="str">
            <v>Partially Automation</v>
          </cell>
          <cell r="P85" t="str">
            <v>(FUT Simulator)</v>
          </cell>
          <cell r="Q85"/>
          <cell r="R85"/>
          <cell r="S85">
            <v>3</v>
          </cell>
          <cell r="T85"/>
          <cell r="U85"/>
        </row>
        <row r="86">
          <cell r="E86" t="str">
            <v>RFI Program Undi Undi Hepi Q3 2022 Periode 31</v>
          </cell>
          <cell r="F86" t="str">
            <v>9744/MK.03/EN-01/VI/2022</v>
          </cell>
          <cell r="G86" t="str">
            <v>Loyalty</v>
          </cell>
          <cell r="H86" t="str">
            <v>Pj. Mgr. Consumer Loyalty System Development</v>
          </cell>
          <cell r="I86" t="str">
            <v>Farah Muthia</v>
          </cell>
          <cell r="J86">
            <v>44796</v>
          </cell>
          <cell r="K86"/>
          <cell r="L86">
            <v>0</v>
          </cell>
          <cell r="M86" t="str">
            <v>In Progress 30%</v>
          </cell>
          <cell r="N86"/>
          <cell r="O86" t="str">
            <v>Full Automation</v>
          </cell>
          <cell r="P86" t="str">
            <v>(Prima Automation)</v>
          </cell>
          <cell r="Q86"/>
          <cell r="R86">
            <v>2</v>
          </cell>
          <cell r="S86"/>
          <cell r="T86"/>
          <cell r="U86"/>
        </row>
        <row r="87">
          <cell r="E87" t="str">
            <v>Pemberitahuan Ready for Service (RFS) Fitur Aplikasi MyTelkomsel v6.14 - Android</v>
          </cell>
          <cell r="F87" t="str">
            <v>7830/MK.05/EN-01/VIII/2022</v>
          </cell>
          <cell r="G87" t="str">
            <v>Own Digital Channel</v>
          </cell>
          <cell r="H87" t="str">
            <v>Mgr. Consumer Channel Development</v>
          </cell>
          <cell r="I87" t="str">
            <v>Muhammad Zulfahmi</v>
          </cell>
          <cell r="J87">
            <v>44796</v>
          </cell>
          <cell r="K87"/>
          <cell r="L87">
            <v>3</v>
          </cell>
          <cell r="M87" t="str">
            <v>In Progress 20%</v>
          </cell>
          <cell r="N87"/>
          <cell r="O87" t="str">
            <v>Full Automation</v>
          </cell>
          <cell r="P87" t="str">
            <v>(Prima Automation)</v>
          </cell>
          <cell r="Q87"/>
          <cell r="R87">
            <v>2</v>
          </cell>
          <cell r="S87"/>
          <cell r="T87"/>
          <cell r="U87"/>
        </row>
        <row r="88">
          <cell r="E88" t="str">
            <v>Pemberitahuan Ready for Service (RFS) Fitur Aplikasi MyTelkomsel v6.14 - iOS</v>
          </cell>
          <cell r="F88" t="str">
            <v>7830/MK.05/EN-01/VIII/2022</v>
          </cell>
          <cell r="G88" t="str">
            <v>Own Digital Channel</v>
          </cell>
          <cell r="H88" t="str">
            <v>Mgr. Consumer Channel Development</v>
          </cell>
          <cell r="I88" t="str">
            <v>Muhammad Zulfahmi</v>
          </cell>
          <cell r="J88">
            <v>44796</v>
          </cell>
          <cell r="K88"/>
          <cell r="L88">
            <v>3</v>
          </cell>
          <cell r="M88" t="str">
            <v>In Progress 20%</v>
          </cell>
          <cell r="N88"/>
          <cell r="O88" t="str">
            <v>Full Automation</v>
          </cell>
          <cell r="P88" t="str">
            <v>(Prima Automation)</v>
          </cell>
          <cell r="Q88"/>
          <cell r="R88">
            <v>2</v>
          </cell>
          <cell r="S88"/>
          <cell r="T88"/>
          <cell r="U88"/>
        </row>
        <row r="89">
          <cell r="E89" t="str">
            <v>Pemberitahuan RFI Produk PUMA Pricing Telkomsel Orbit di Digipos</v>
          </cell>
          <cell r="F89" t="str">
            <v>4807/IS.06/EN-01/VII/2022</v>
          </cell>
          <cell r="G89" t="str">
            <v>Bundling</v>
          </cell>
          <cell r="H89" t="str">
            <v>Mgr. Home and Bundling Development</v>
          </cell>
          <cell r="I89" t="str">
            <v>Viona Izrazenella</v>
          </cell>
          <cell r="J89">
            <v>44797</v>
          </cell>
          <cell r="K89"/>
          <cell r="L89">
            <v>0</v>
          </cell>
          <cell r="M89" t="str">
            <v>In Progress 20%</v>
          </cell>
          <cell r="N89"/>
          <cell r="O89" t="str">
            <v>Manual</v>
          </cell>
          <cell r="P89"/>
          <cell r="Q89"/>
          <cell r="R89"/>
          <cell r="S89"/>
          <cell r="T89"/>
          <cell r="U89"/>
        </row>
        <row r="90">
          <cell r="E90" t="str">
            <v>Revisi Pemberitahuan RFS PSB Web Ultimate dengan kurir Gojek dan JNE</v>
          </cell>
          <cell r="F90" t="str">
            <v>0668/MK.01/EN-01/XI/2021</v>
          </cell>
          <cell r="G90" t="str">
            <v>Bundling</v>
          </cell>
          <cell r="H90" t="str">
            <v>Mgr. Home and Bundling Development</v>
          </cell>
          <cell r="I90" t="str">
            <v>Susi Sunarsih</v>
          </cell>
          <cell r="J90">
            <v>44798</v>
          </cell>
          <cell r="K90"/>
          <cell r="L90">
            <v>1</v>
          </cell>
          <cell r="M90" t="str">
            <v>In Progress 20%</v>
          </cell>
          <cell r="N90"/>
          <cell r="O90"/>
          <cell r="P90"/>
          <cell r="Q90"/>
          <cell r="R90"/>
          <cell r="S90"/>
          <cell r="T90"/>
          <cell r="U90"/>
        </row>
        <row r="91">
          <cell r="E91" t="str">
            <v>Pemberitahuan RFI Spam Monitoring Handle (No Spam) – SCP JKT</v>
          </cell>
          <cell r="F91" t="str">
            <v>0027/MK.05/ML-01/II/2022</v>
          </cell>
          <cell r="G91" t="str">
            <v>VAS Product Marketing</v>
          </cell>
          <cell r="H91" t="str">
            <v>Mgr. Music and VAS Development</v>
          </cell>
          <cell r="I91" t="str">
            <v>Viona Izrazenella</v>
          </cell>
          <cell r="J91">
            <v>44798</v>
          </cell>
          <cell r="K91"/>
          <cell r="L91">
            <v>0</v>
          </cell>
          <cell r="M91" t="str">
            <v>In Progress 20%</v>
          </cell>
          <cell r="N91"/>
          <cell r="O91"/>
          <cell r="P91"/>
          <cell r="Q91"/>
          <cell r="R91"/>
          <cell r="S91"/>
          <cell r="T91"/>
          <cell r="U91"/>
        </row>
        <row r="92">
          <cell r="E92" t="str">
            <v>Request for Inspection (RFI) Implementasi Konfigurasi Paket Internet OMG! dan Amazon Prime Video Priority 2 (BO_7492/MK.05/EN-01/VIII/2022 &amp; BO_8187/MK.05/EN-01/VIII/2022)</v>
          </cell>
          <cell r="F92" t="str">
            <v>7492/MK.05/EN-01/VIII/2022
 8187/MK.05/EN-01/VIII/2022</v>
          </cell>
          <cell r="G92" t="str">
            <v>Prepaid Consumer Jawa and Bali Nusra</v>
          </cell>
          <cell r="H92" t="str">
            <v>Mgr. Prepaid Jawa and Bali Nusra Development</v>
          </cell>
          <cell r="I92" t="str">
            <v>Farah Muthia</v>
          </cell>
          <cell r="J92">
            <v>44798</v>
          </cell>
          <cell r="K92"/>
          <cell r="L92">
            <v>0</v>
          </cell>
          <cell r="M92" t="str">
            <v>In Progress 60%</v>
          </cell>
          <cell r="N92"/>
          <cell r="O92" t="str">
            <v>Partially Automation</v>
          </cell>
          <cell r="P92" t="str">
            <v>(Cetho Automation)</v>
          </cell>
          <cell r="Q92"/>
          <cell r="R92"/>
          <cell r="S92"/>
          <cell r="T92"/>
          <cell r="U92">
            <v>5</v>
          </cell>
        </row>
      </sheetData>
      <sheetData sheetId="5" refreshError="1"/>
      <sheetData sheetId="6" refreshError="1"/>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32A591-D079-48AC-B068-939ADAB7FDCB}" name="Email_TaskV2" displayName="Email_TaskV2" ref="A1:BA1581" totalsRowShown="0" dataDxfId="54" headerRowBorderDxfId="55" tableBorderDxfId="53">
  <autoFilter ref="A1:BA1581" xr:uid="{8C57F4C7-E356-4E98-B6E5-B2903E2C8E2E}">
    <filterColumn colId="17">
      <filters>
        <filter val="`150"/>
      </filters>
    </filterColumn>
  </autoFilter>
  <tableColumns count="53">
    <tableColumn id="1" xr3:uid="{7215CB15-85A7-46F9-B92B-778D5906ED4D}" name="No" dataDxfId="52"/>
    <tableColumn id="2" xr3:uid="{1FFFDD22-E1C3-4694-A6C9-7C9EDC67DCF8}" name="Nomor Nodin RFS/RFI" dataDxfId="51"/>
    <tableColumn id="3" xr3:uid="{C95E4EC9-8076-4DE3-A80E-B9658692C18A}" name="Tanggal nodin RFS/RFI" dataDxfId="50"/>
    <tableColumn id="4" xr3:uid="{31300866-2DC4-4DAE-A643-BC8A51941B65}" name="Subject" dataDxfId="49"/>
    <tableColumn id="5" xr3:uid="{B68543AF-1280-4B94-B58B-24A896298C3A}" name="Status" dataDxfId="48"/>
    <tableColumn id="6" xr3:uid="{AA80A7EF-D432-45A2-AA6B-3560500B052D}" name="Status RFC/ITR" dataDxfId="47"/>
    <tableColumn id="7" xr3:uid="{4315A021-4A76-4B70-A85C-3AFE1B5B2A63}" name="Start FUT" dataDxfId="46"/>
    <tableColumn id="8" xr3:uid="{97E83103-9AC4-47A0-9FA8-1EE3752511DC}" name="FUT Done" dataDxfId="45"/>
    <tableColumn id="9" xr3:uid="{DAA62779-14CE-4BD4-9004-C08723ACB605}" name="Nomor Nodin RFC/ITR" dataDxfId="44"/>
    <tableColumn id="10" xr3:uid="{714A926D-3539-4BE8-9BA1-30253DCDF056}" name="Tanggal Nodin RFC/ITR" dataDxfId="43"/>
    <tableColumn id="47" xr3:uid="{7C412C52-A403-4944-834D-B6CBDC1C44FA}" name="Subject Nodin RFC/ITR" dataDxfId="42" dataCellStyle="Normal 2"/>
    <tableColumn id="11" xr3:uid="{DFF8F524-BEFA-460E-A01B-38A9CBBFAABC}" name="Aging Nodin Dev - FUT Done" dataDxfId="41"/>
    <tableColumn id="12" xr3:uid="{FCEBF247-89A2-4FCA-B15B-D4194D5A63E5}" name="Aging Start FUT - Tgl RFC" dataDxfId="40"/>
    <tableColumn id="13" xr3:uid="{13E19295-DFB1-4576-90CD-CA0FD691C731}" name="Requestor" dataDxfId="39"/>
    <tableColumn id="14" xr3:uid="{9AC49B20-C356-4E8C-BF48-DBE7978C2CA1}" name="PIC Dev" dataDxfId="38"/>
    <tableColumn id="41" xr3:uid="{59606CBE-7F1E-4CBD-AEB8-2FD117DF93D4}" name="Divisi" dataDxfId="37">
      <calculatedColumnFormula>VLOOKUP(Email_TaskV2[[#This Row],[PIC Dev]],[1]Organization!C:D,2,FALSE)</calculatedColumnFormula>
    </tableColumn>
    <tableColumn id="15" xr3:uid="{CF7C9108-ABE2-4842-ADF7-959D810CFFCC}" name="Remarks" dataDxfId="36"/>
    <tableColumn id="16" xr3:uid="{61AF8D12-4ED4-4ED7-84C2-5F6D61989B8E}" name="Jml Test Case" dataDxfId="35"/>
    <tableColumn id="17" xr3:uid="{73CDACA5-D657-4B8F-9C08-1F07C68F8E46}" name="Type" dataDxfId="34"/>
    <tableColumn id="18" xr3:uid="{EA96576E-0E92-4A70-AFF4-F5894471D9EB}" name="Nodin BO" dataDxfId="33"/>
    <tableColumn id="48" xr3:uid="{C56015FB-8DBD-4E69-BFC4-49A0CF9522DA}" name="Judul Nodin BO_x000a_FU ke RPA" dataDxfId="32" dataCellStyle="Normal 2"/>
    <tableColumn id="49" xr3:uid="{EF53C9CF-BF37-4EA8-815C-B3040C4BB787}" name="Tanggal Nodin BO" dataDxfId="31" dataCellStyle="Normal 2"/>
    <tableColumn id="50" xr3:uid="{E20FA6F9-346F-48EE-A0DE-DED523EA079F}" name="Business Owner " dataDxfId="30" dataCellStyle="Normal 2"/>
    <tableColumn id="51" xr3:uid="{21A0D85A-AB2B-43F7-8C09-11F69ABDF062}" name="Sender Tittle Nodin BO" dataDxfId="29" dataCellStyle="Normal 2"/>
    <tableColumn id="52" xr3:uid="{A82DADF1-E81F-40D7-8755-70ADF7B727FC}" name="Sender Name Nodin BO" dataDxfId="28" dataCellStyle="Normal 2"/>
    <tableColumn id="19" xr3:uid="{3E717636-467B-403C-A50D-2F4D90EA2EE4}" name="Standard/Normal Changes" dataDxfId="27"/>
    <tableColumn id="20" xr3:uid="{F58C933B-C465-48D8-A95B-A278948EADAB}" name="BAU/Project" dataDxfId="26"/>
    <tableColumn id="21" xr3:uid="{AB9E6625-6357-4AA9-AF59-186214DD5342}" name="Service (Combo, Data, DLS, VAS, Etc)" dataDxfId="25"/>
    <tableColumn id="22" xr3:uid="{89C5801C-00DA-4363-92E8-9213C468834C}" name="Brand (All, Postpaid, Prepaid)" dataDxfId="24"/>
    <tableColumn id="23" xr3:uid="{B0E7D704-7582-4D0C-9C3B-D22392B75555}" name="PIC Tester 1" dataDxfId="23"/>
    <tableColumn id="24" xr3:uid="{018D1F8B-5B0F-4DC7-AB27-AD390793D46B}" name="PIC Tester 2" dataDxfId="22"/>
    <tableColumn id="25" xr3:uid="{736F362A-7645-4693-A699-31997C6A05F3}" name="PIC Tester 3" dataDxfId="21"/>
    <tableColumn id="26" xr3:uid="{248A6998-3212-43C1-A068-97292E846B04}" name="PIC Tester 4" dataDxfId="20"/>
    <tableColumn id="27" xr3:uid="{7F6F37CA-82B6-48B0-AA8F-DA41FF3A43CD}" name="PIC Tester 5" dataDxfId="19"/>
    <tableColumn id="28" xr3:uid="{E593D24F-287B-4F15-BCA7-6715D635F2B9}" name="Testing Method" dataDxfId="18"/>
    <tableColumn id="42" xr3:uid="{BDDEA442-DECE-422D-AE2D-9A487D7B9EBE}" name="Tools Name" dataDxfId="17">
      <calculatedColumnFormula>_xlfn.CONCAT(IF(AK2&lt;&gt;"",REPLACE(AK2,1,1,"(Sigos Automation)"),""),IF(AL2&lt;&gt;"",REPLACE(AL2,1,1,"(Prima Automation)"),""),IF(AM2&lt;&gt;"",REPLACE(AM2,1,1,"(FUT Simulator)"),""),IF(AN2&lt;&gt;"",REPLACE(AN2,1,1,"(Postman Simulator)"),""),IF(AO2&lt;&gt;"",REPLACE(AO2,1,1,"(Cetho Automation)"),""))</calculatedColumnFormula>
    </tableColumn>
    <tableColumn id="39" xr3:uid="{D4CF762D-9CC7-4824-B9F4-14DA9106715C}" name="Sigos Automation" dataDxfId="16"/>
    <tableColumn id="37" xr3:uid="{B567BA78-0564-4337-A83A-B1EAC7ED7C7F}" name="Prima Automation" dataDxfId="15"/>
    <tableColumn id="38" xr3:uid="{669EDF86-3BA3-4C63-AFFD-4B2FD9DD2058}" name="FUT Simulator" dataDxfId="14"/>
    <tableColumn id="36" xr3:uid="{4A83F7A9-A067-4BAF-8040-05DBE8485FAC}" name="Postman Simulator" dataDxfId="13"/>
    <tableColumn id="35" xr3:uid="{F4950909-97E4-4954-80E7-86E0AED6B400}" name="Cetho Automation" dataDxfId="12"/>
    <tableColumn id="30" xr3:uid="{4A689A90-87FB-473A-8914-3B5EBB0D1387}" name="Aging" dataDxfId="11">
      <calculatedColumnFormula>IF(AND(Email_TaskV2[[#This Row],[Status]]="ON PROGRESS"),TODAY()-Email_TaskV2[[#This Row],[Tanggal nodin RFS/RFI]],0)</calculatedColumnFormula>
    </tableColumn>
    <tableColumn id="46" xr3:uid="{0FB14DCA-B9C6-4A00-8C3B-9860B39D4380}" name="Aging_Inspection" dataDxfId="10" dataCellStyle="Normal 2">
      <calculatedColumnFormula>IF(AND(Email_TaskV2[[#This Row],[Status]]="ON PROGRESS",Email_TaskV2[[#This Row],[Type]]="RFI"),TODAY()-Email_TaskV2[[#This Row],[Tanggal nodin RFS/RFI]],0)</calculatedColumnFormula>
    </tableColumn>
    <tableColumn id="34" xr3:uid="{D81A9907-E113-4C99-A9A8-FB210CC89165}" name="AgingStatus" dataDxfId="9">
      <calculatedColumnFormula>IF(Email_TaskV2[[#This Row],[Aging]]&gt;7,"Warning","")</calculatedColumnFormula>
    </tableColumn>
    <tableColumn id="31" xr3:uid="{024BB8BF-BBA4-44D8-99F0-79D5FEE6B18F}" name="Mark" dataDxfId="8"/>
    <tableColumn id="32" xr3:uid="{5CFAF452-C9C4-4C4F-A0D8-9DF27C390C8B}" name="Next Action" dataDxfId="7"/>
    <tableColumn id="33" xr3:uid="{05552436-7F9F-4112-8EA7-3E287D4B362E}" name="PIC" dataDxfId="6"/>
    <tableColumn id="29" xr3:uid="{CC15DA8E-624D-4284-AB32-7E61E756EE7C}" name="OnGoing_FUT" dataDxfId="5">
      <calculatedColumnFormula>IF(AND(Email_TaskV2[[#This Row],[Status]]="ON PROGRESS",Email_TaskV2[[#This Row],[Type]]="RFS"),"YES","")</calculatedColumnFormula>
    </tableColumn>
    <tableColumn id="43" xr3:uid="{4E7B9EED-0ED8-48FF-A274-6DE152546F28}" name="OnGoing_Inspection" dataDxfId="4" dataCellStyle="Normal 2">
      <calculatedColumnFormula>IF(AND(Email_TaskV2[[#This Row],[Status]]="ON PROGRESS",Email_TaskV2[[#This Row],[Type]]="RFI"),"YES","")</calculatedColumnFormula>
    </tableColumn>
    <tableColumn id="45" xr3:uid="{926D571A-9B66-4C6B-B852-F06728D2530D}" name="Day" dataDxfId="3">
      <calculatedColumnFormula>IF(Email_TaskV2[[#This Row],[Nomor Nodin RFS/RFI]]="","",DAY(Email_TaskV2[[#This Row],[Tanggal nodin RFS/RFI]]))</calculatedColumnFormula>
    </tableColumn>
    <tableColumn id="44" xr3:uid="{9D77FC9F-C83A-4C11-A077-A210F7C072AD}" name="Month" dataDxfId="2">
      <calculatedColumnFormula>IF(Email_TaskV2[[#This Row],[Nomor Nodin RFS/RFI]]="","",TEXT(Email_TaskV2[[#This Row],[Tanggal nodin RFS/RFI]],"mmm"))</calculatedColumnFormula>
    </tableColumn>
    <tableColumn id="54" xr3:uid="{75F4D3DC-6D22-4D74-B07E-8FDD3AF4242D}" name="BO Request" dataDxfId="1" dataCellStyle="Normal 2">
      <calculatedColumnFormula>IF(Email_TaskV2[[#This Row],[Nodin BO]]="","No","Yes")</calculatedColumnFormula>
    </tableColumn>
    <tableColumn id="40" xr3:uid="{AA5974E4-3E71-4123-93F0-A15B3F341069}" name="Month Convert" dataDxfId="0">
      <calculatedColumnFormula>IF(Email_TaskV2[[#This Row],[Month]]="",13,MONTH(Email_TaskV2[[#This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2B2CD-6CF9-4435-9127-33DD967CCA4F}">
  <dimension ref="A1:BB1581"/>
  <sheetViews>
    <sheetView tabSelected="1" zoomScale="60" zoomScaleNormal="60" workbookViewId="0">
      <pane xSplit="6" ySplit="1" topLeftCell="Q895" activePane="bottomRight" state="frozen"/>
      <selection pane="topRight" activeCell="G1" sqref="G1"/>
      <selection pane="bottomLeft" activeCell="B1518" sqref="B1518"/>
      <selection pane="bottomRight" activeCell="R1357" sqref="R1357"/>
    </sheetView>
  </sheetViews>
  <sheetFormatPr defaultColWidth="14.44140625" defaultRowHeight="15" customHeight="1" x14ac:dyDescent="0.3"/>
  <cols>
    <col min="1" max="1" width="6.5546875" style="16" customWidth="1"/>
    <col min="2" max="2" width="24.44140625" style="16" customWidth="1"/>
    <col min="3" max="3" width="14.44140625" style="210" customWidth="1"/>
    <col min="4" max="4" width="162.5546875" style="211" customWidth="1"/>
    <col min="5" max="5" width="23" style="16" customWidth="1"/>
    <col min="6" max="6" width="23.5546875" style="16" customWidth="1"/>
    <col min="7" max="8" width="16.21875" style="16" customWidth="1"/>
    <col min="9" max="9" width="25.21875" style="16" customWidth="1"/>
    <col min="10" max="10" width="15.77734375" style="16"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5.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06" bestFit="1" customWidth="1"/>
    <col min="37" max="37" width="14.21875" style="16" customWidth="1"/>
    <col min="38" max="38" width="12.77734375" style="16" customWidth="1"/>
    <col min="39" max="39" width="12.44140625" style="16" customWidth="1"/>
    <col min="40" max="41" width="13.44140625" style="16" customWidth="1"/>
    <col min="42" max="44" width="14.44140625" style="16"/>
    <col min="45" max="45" width="44.21875" style="16" bestFit="1" customWidth="1"/>
    <col min="46" max="50" width="14.44140625" style="16"/>
    <col min="51" max="52" width="14.44140625" style="175"/>
    <col min="53" max="53" width="14.44140625" style="36"/>
    <col min="54" max="16384" width="14.44140625" style="16"/>
  </cols>
  <sheetData>
    <row r="1" spans="1:54" ht="55.05" customHeight="1" x14ac:dyDescent="0.3">
      <c r="A1" s="1" t="s">
        <v>0</v>
      </c>
      <c r="B1" s="2" t="s">
        <v>1</v>
      </c>
      <c r="C1" s="3" t="s">
        <v>2</v>
      </c>
      <c r="D1" s="4" t="s">
        <v>3</v>
      </c>
      <c r="E1" s="5" t="s">
        <v>4</v>
      </c>
      <c r="F1" s="1" t="s">
        <v>5</v>
      </c>
      <c r="G1" s="6" t="s">
        <v>6</v>
      </c>
      <c r="H1" s="6" t="s">
        <v>7</v>
      </c>
      <c r="I1" s="2" t="s">
        <v>8</v>
      </c>
      <c r="J1" s="7" t="s">
        <v>9</v>
      </c>
      <c r="K1" s="7" t="s">
        <v>10</v>
      </c>
      <c r="L1" s="8" t="s">
        <v>11</v>
      </c>
      <c r="M1" s="1" t="s">
        <v>12</v>
      </c>
      <c r="N1" s="1" t="s">
        <v>13</v>
      </c>
      <c r="O1" s="1" t="s">
        <v>14</v>
      </c>
      <c r="P1" s="9"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10" t="s">
        <v>35</v>
      </c>
      <c r="AK1" s="1" t="s">
        <v>36</v>
      </c>
      <c r="AL1" s="1" t="s">
        <v>37</v>
      </c>
      <c r="AM1" s="1" t="s">
        <v>38</v>
      </c>
      <c r="AN1" s="1" t="s">
        <v>39</v>
      </c>
      <c r="AO1" s="1" t="s">
        <v>40</v>
      </c>
      <c r="AP1" s="11" t="s">
        <v>41</v>
      </c>
      <c r="AQ1" s="11" t="s">
        <v>42</v>
      </c>
      <c r="AR1" s="11" t="s">
        <v>43</v>
      </c>
      <c r="AS1" s="11" t="s">
        <v>44</v>
      </c>
      <c r="AT1" s="12" t="s">
        <v>45</v>
      </c>
      <c r="AU1" s="12" t="s">
        <v>46</v>
      </c>
      <c r="AV1" s="12" t="s">
        <v>47</v>
      </c>
      <c r="AW1" s="12" t="s">
        <v>48</v>
      </c>
      <c r="AX1" s="13" t="s">
        <v>49</v>
      </c>
      <c r="AY1" s="14" t="s">
        <v>50</v>
      </c>
      <c r="AZ1" s="14" t="s">
        <v>51</v>
      </c>
      <c r="BA1" s="12" t="s">
        <v>52</v>
      </c>
      <c r="BB1" s="15"/>
    </row>
    <row r="2" spans="1:54" ht="15.75" hidden="1" customHeight="1" x14ac:dyDescent="0.3">
      <c r="A2" s="17">
        <v>1</v>
      </c>
      <c r="B2" s="18" t="s">
        <v>53</v>
      </c>
      <c r="C2" s="19">
        <v>44564</v>
      </c>
      <c r="D2" s="20" t="s">
        <v>54</v>
      </c>
      <c r="E2" s="18" t="s">
        <v>55</v>
      </c>
      <c r="F2" s="21" t="s">
        <v>56</v>
      </c>
      <c r="G2" s="22">
        <v>44567</v>
      </c>
      <c r="H2" s="22">
        <v>44568</v>
      </c>
      <c r="I2" s="18" t="s">
        <v>57</v>
      </c>
      <c r="J2" s="22">
        <v>44568</v>
      </c>
      <c r="K2" s="22"/>
      <c r="L2" s="18">
        <f t="shared" ref="L2:L8" si="0">H2-C2</f>
        <v>4</v>
      </c>
      <c r="M2" s="18">
        <f t="shared" ref="M2:M8" si="1">J2-G2</f>
        <v>1</v>
      </c>
      <c r="N2" s="23" t="s">
        <v>58</v>
      </c>
      <c r="O2" s="20" t="s">
        <v>59</v>
      </c>
      <c r="P2" s="20" t="str">
        <f>VLOOKUP(Email_TaskV2[[#This Row],[PIC Dev]],[1]Organization!C:D,2,FALSE)</f>
        <v>BSM Prepaid</v>
      </c>
      <c r="Q2" s="24" t="s">
        <v>60</v>
      </c>
      <c r="R2" s="18">
        <v>72</v>
      </c>
      <c r="S2" s="18" t="s">
        <v>61</v>
      </c>
      <c r="T2" s="18" t="s">
        <v>62</v>
      </c>
      <c r="U2" s="18"/>
      <c r="V2" s="18"/>
      <c r="W2" s="18"/>
      <c r="X2" s="18"/>
      <c r="Y2" s="18"/>
      <c r="Z2" s="18" t="s">
        <v>63</v>
      </c>
      <c r="AA2" s="18" t="s">
        <v>64</v>
      </c>
      <c r="AB2" s="18" t="s">
        <v>65</v>
      </c>
      <c r="AC2" s="18" t="s">
        <v>66</v>
      </c>
      <c r="AD2" s="23" t="s">
        <v>67</v>
      </c>
      <c r="AE2" s="23"/>
      <c r="AF2" s="23"/>
      <c r="AG2" s="23"/>
      <c r="AH2" s="23"/>
      <c r="AI2" s="18" t="s">
        <v>68</v>
      </c>
      <c r="AJ2" s="18"/>
      <c r="AK2" s="25"/>
      <c r="AL2" s="25"/>
      <c r="AM2" s="25"/>
      <c r="AN2" s="25"/>
      <c r="AO2" s="25"/>
      <c r="AP2" s="26">
        <f ca="1">IF(AND(Email_TaskV2[[#This Row],[Status]]="ON PROGRESS"),TODAY()-Email_TaskV2[[#This Row],[Tanggal nodin RFS/RFI]],0)</f>
        <v>0</v>
      </c>
      <c r="AQ2" s="26">
        <f ca="1">IF(AND(Email_TaskV2[[#This Row],[Status]]="ON PROGRESS",Email_TaskV2[[#This Row],[Type]]="RFI"),TODAY()-Email_TaskV2[[#This Row],[Tanggal nodin RFS/RFI]],0)</f>
        <v>0</v>
      </c>
      <c r="AR2" s="26" t="str">
        <f ca="1">IF((Email_TaskV2[[#This Row],[Aging]]&gt;7),"Warning","")</f>
        <v/>
      </c>
      <c r="AS2" s="27"/>
      <c r="AT2" s="27"/>
      <c r="AU2" s="27"/>
      <c r="AV2" s="27" t="str">
        <f>IF(AND(Email_TaskV2[[#This Row],[Status]]="ON PROGRESS",Email_TaskV2[[#This Row],[Type]]="RFS"),"YES","")</f>
        <v/>
      </c>
      <c r="AW2" s="27" t="str">
        <f>IF(AND(Email_TaskV2[[#This Row],[Status]]="ON PROGRESS",Email_TaskV2[[#This Row],[Type]]="RFI"),"YES","")</f>
        <v/>
      </c>
      <c r="AX2" s="27">
        <f>IF(Email_TaskV2[[#This Row],[Nomor Nodin RFS/RFI]]="","",DAY(Email_TaskV2[[#This Row],[Tanggal nodin RFS/RFI]]))</f>
        <v>3</v>
      </c>
      <c r="AY2" s="28" t="str">
        <f>IF(Email_TaskV2[[#This Row],[Nomor Nodin RFS/RFI]]="","",TEXT(Email_TaskV2[[#This Row],[Tanggal nodin RFS/RFI]],"mmm"))</f>
        <v>Jan</v>
      </c>
      <c r="AZ2" s="28" t="str">
        <f>IF(Email_TaskV2[[#This Row],[Nodin BO]]="","No","Yes")</f>
        <v>Yes</v>
      </c>
      <c r="BA2" s="29">
        <f>IF(Email_TaskV2[[#This Row],[Month]]="",13,MONTH(Email_TaskV2[[#This Row],[Tanggal nodin RFS/RFI]]))</f>
        <v>1</v>
      </c>
      <c r="BB2" s="27"/>
    </row>
    <row r="3" spans="1:54" ht="15.75" hidden="1" customHeight="1" x14ac:dyDescent="0.3">
      <c r="A3" s="17">
        <v>2</v>
      </c>
      <c r="B3" s="18" t="s">
        <v>69</v>
      </c>
      <c r="C3" s="19">
        <v>44564</v>
      </c>
      <c r="D3" s="20" t="s">
        <v>70</v>
      </c>
      <c r="E3" s="18" t="s">
        <v>55</v>
      </c>
      <c r="F3" s="21" t="s">
        <v>56</v>
      </c>
      <c r="G3" s="22">
        <v>44568</v>
      </c>
      <c r="H3" s="22">
        <v>44571</v>
      </c>
      <c r="I3" s="18" t="s">
        <v>71</v>
      </c>
      <c r="J3" s="22">
        <v>44571</v>
      </c>
      <c r="K3" s="22"/>
      <c r="L3" s="18">
        <f t="shared" si="0"/>
        <v>7</v>
      </c>
      <c r="M3" s="18">
        <f t="shared" si="1"/>
        <v>3</v>
      </c>
      <c r="N3" s="23" t="s">
        <v>58</v>
      </c>
      <c r="O3" s="20" t="s">
        <v>59</v>
      </c>
      <c r="P3" s="20" t="str">
        <f>VLOOKUP(Email_TaskV2[[#This Row],[PIC Dev]],[1]Organization!C:D,2,FALSE)</f>
        <v>BSM Prepaid</v>
      </c>
      <c r="Q3" s="24" t="s">
        <v>72</v>
      </c>
      <c r="R3" s="18">
        <v>90</v>
      </c>
      <c r="S3" s="18" t="s">
        <v>61</v>
      </c>
      <c r="T3" s="18" t="s">
        <v>73</v>
      </c>
      <c r="U3" s="18"/>
      <c r="V3" s="18"/>
      <c r="W3" s="18"/>
      <c r="X3" s="18"/>
      <c r="Y3" s="18"/>
      <c r="Z3" s="18" t="s">
        <v>63</v>
      </c>
      <c r="AA3" s="18" t="s">
        <v>64</v>
      </c>
      <c r="AB3" s="18" t="s">
        <v>65</v>
      </c>
      <c r="AC3" s="18" t="s">
        <v>66</v>
      </c>
      <c r="AD3" s="23" t="s">
        <v>74</v>
      </c>
      <c r="AE3" s="23"/>
      <c r="AF3" s="23"/>
      <c r="AG3" s="23"/>
      <c r="AH3" s="23"/>
      <c r="AI3" s="18" t="s">
        <v>75</v>
      </c>
      <c r="AJ3" s="18"/>
      <c r="AK3" s="25"/>
      <c r="AL3" s="25"/>
      <c r="AM3" s="25"/>
      <c r="AN3" s="25"/>
      <c r="AO3" s="25"/>
      <c r="AP3" s="26">
        <f ca="1">IF(AND(Email_TaskV2[[#This Row],[Status]]="ON PROGRESS"),TODAY()-Email_TaskV2[[#This Row],[Tanggal nodin RFS/RFI]],0)</f>
        <v>0</v>
      </c>
      <c r="AQ3" s="26">
        <f ca="1">IF(AND(Email_TaskV2[[#This Row],[Status]]="ON PROGRESS",Email_TaskV2[[#This Row],[Type]]="RFI"),TODAY()-Email_TaskV2[[#This Row],[Tanggal nodin RFS/RFI]],0)</f>
        <v>0</v>
      </c>
      <c r="AR3" s="26" t="str">
        <f ca="1">IF(Email_TaskV2[[#This Row],[Aging]]&gt;7,"Warning","")</f>
        <v/>
      </c>
      <c r="AS3" s="27"/>
      <c r="AT3" s="27"/>
      <c r="AU3" s="27"/>
      <c r="AV3" s="27" t="str">
        <f>IF(AND(Email_TaskV2[[#This Row],[Status]]="ON PROGRESS",Email_TaskV2[[#This Row],[Type]]="RFS"),"YES","")</f>
        <v/>
      </c>
      <c r="AW3" s="27" t="str">
        <f>IF(AND(Email_TaskV2[[#This Row],[Status]]="ON PROGRESS",Email_TaskV2[[#This Row],[Type]]="RFI"),"YES","")</f>
        <v/>
      </c>
      <c r="AX3" s="27">
        <f>IF(Email_TaskV2[[#This Row],[Nomor Nodin RFS/RFI]]="","",DAY(Email_TaskV2[[#This Row],[Tanggal nodin RFS/RFI]]))</f>
        <v>3</v>
      </c>
      <c r="AY3" s="28" t="str">
        <f>IF(Email_TaskV2[[#This Row],[Nomor Nodin RFS/RFI]]="","",TEXT(Email_TaskV2[[#This Row],[Tanggal nodin RFS/RFI]],"mmm"))</f>
        <v>Jan</v>
      </c>
      <c r="AZ3" s="28" t="str">
        <f>IF(Email_TaskV2[[#This Row],[Nodin BO]]="","No","Yes")</f>
        <v>Yes</v>
      </c>
      <c r="BA3" s="29">
        <f>IF(Email_TaskV2[[#This Row],[Month]]="",13,MONTH(Email_TaskV2[[#This Row],[Tanggal nodin RFS/RFI]]))</f>
        <v>1</v>
      </c>
      <c r="BB3" s="27"/>
    </row>
    <row r="4" spans="1:54" ht="15.75" hidden="1" customHeight="1" x14ac:dyDescent="0.3">
      <c r="A4" s="17">
        <v>3</v>
      </c>
      <c r="B4" s="18" t="s">
        <v>76</v>
      </c>
      <c r="C4" s="19">
        <v>44564</v>
      </c>
      <c r="D4" s="20" t="s">
        <v>77</v>
      </c>
      <c r="E4" s="18" t="s">
        <v>55</v>
      </c>
      <c r="F4" s="21" t="s">
        <v>78</v>
      </c>
      <c r="G4" s="22">
        <v>44574</v>
      </c>
      <c r="H4" s="22">
        <v>44579</v>
      </c>
      <c r="I4" s="18" t="s">
        <v>79</v>
      </c>
      <c r="J4" s="22">
        <v>44580</v>
      </c>
      <c r="K4" s="22"/>
      <c r="L4" s="18">
        <f t="shared" si="0"/>
        <v>15</v>
      </c>
      <c r="M4" s="18">
        <f t="shared" si="1"/>
        <v>6</v>
      </c>
      <c r="N4" s="23" t="s">
        <v>58</v>
      </c>
      <c r="O4" s="20" t="s">
        <v>59</v>
      </c>
      <c r="P4" s="20" t="str">
        <f>VLOOKUP(Email_TaskV2[[#This Row],[PIC Dev]],[1]Organization!C:D,2,FALSE)</f>
        <v>BSM Prepaid</v>
      </c>
      <c r="Q4" s="24" t="s">
        <v>80</v>
      </c>
      <c r="R4" s="18">
        <v>75</v>
      </c>
      <c r="S4" s="18" t="s">
        <v>61</v>
      </c>
      <c r="T4" s="18" t="s">
        <v>73</v>
      </c>
      <c r="U4" s="18"/>
      <c r="V4" s="18"/>
      <c r="W4" s="18"/>
      <c r="X4" s="18"/>
      <c r="Y4" s="18"/>
      <c r="Z4" s="18" t="s">
        <v>63</v>
      </c>
      <c r="AA4" s="18" t="s">
        <v>64</v>
      </c>
      <c r="AB4" s="18" t="s">
        <v>81</v>
      </c>
      <c r="AC4" s="18" t="s">
        <v>66</v>
      </c>
      <c r="AD4" s="23" t="s">
        <v>82</v>
      </c>
      <c r="AE4" s="23"/>
      <c r="AF4" s="23"/>
      <c r="AG4" s="23"/>
      <c r="AH4" s="23"/>
      <c r="AI4" s="18" t="s">
        <v>68</v>
      </c>
      <c r="AJ4" s="18" t="s">
        <v>83</v>
      </c>
      <c r="AK4" s="25"/>
      <c r="AL4" s="25"/>
      <c r="AM4" s="25"/>
      <c r="AN4" s="25"/>
      <c r="AO4" s="25"/>
      <c r="AP4" s="26">
        <f ca="1">IF(AND(Email_TaskV2[[#This Row],[Status]]="ON PROGRESS"),TODAY()-Email_TaskV2[[#This Row],[Tanggal nodin RFS/RFI]],0)</f>
        <v>0</v>
      </c>
      <c r="AQ4" s="26">
        <f ca="1">IF(AND(Email_TaskV2[[#This Row],[Status]]="ON PROGRESS",Email_TaskV2[[#This Row],[Type]]="RFI"),TODAY()-Email_TaskV2[[#This Row],[Tanggal nodin RFS/RFI]],0)</f>
        <v>0</v>
      </c>
      <c r="AR4" s="26" t="str">
        <f ca="1">IF(Email_TaskV2[[#This Row],[Aging]]&gt;7,"Warning","")</f>
        <v/>
      </c>
      <c r="AS4" s="27"/>
      <c r="AT4" s="27"/>
      <c r="AU4" s="27"/>
      <c r="AV4" s="27" t="str">
        <f>IF(AND(Email_TaskV2[[#This Row],[Status]]="ON PROGRESS",Email_TaskV2[[#This Row],[Type]]="RFS"),"YES","")</f>
        <v/>
      </c>
      <c r="AW4" s="27" t="str">
        <f>IF(AND(Email_TaskV2[[#This Row],[Status]]="ON PROGRESS",Email_TaskV2[[#This Row],[Type]]="RFI"),"YES","")</f>
        <v/>
      </c>
      <c r="AX4" s="27">
        <f>IF(Email_TaskV2[[#This Row],[Nomor Nodin RFS/RFI]]="","",DAY(Email_TaskV2[[#This Row],[Tanggal nodin RFS/RFI]]))</f>
        <v>3</v>
      </c>
      <c r="AY4" s="28" t="str">
        <f>IF(Email_TaskV2[[#This Row],[Nomor Nodin RFS/RFI]]="","",TEXT(Email_TaskV2[[#This Row],[Tanggal nodin RFS/RFI]],"mmm"))</f>
        <v>Jan</v>
      </c>
      <c r="AZ4" s="28" t="str">
        <f>IF(Email_TaskV2[[#This Row],[Nodin BO]]="","No","Yes")</f>
        <v>Yes</v>
      </c>
      <c r="BA4" s="29">
        <f>IF(Email_TaskV2[[#This Row],[Month]]="",13,MONTH(Email_TaskV2[[#This Row],[Tanggal nodin RFS/RFI]]))</f>
        <v>1</v>
      </c>
    </row>
    <row r="5" spans="1:54" ht="15.75" hidden="1" customHeight="1" x14ac:dyDescent="0.3">
      <c r="A5" s="17">
        <v>4</v>
      </c>
      <c r="B5" s="18" t="s">
        <v>84</v>
      </c>
      <c r="C5" s="19">
        <v>44564</v>
      </c>
      <c r="D5" s="20" t="s">
        <v>85</v>
      </c>
      <c r="E5" s="18" t="s">
        <v>55</v>
      </c>
      <c r="F5" s="21" t="s">
        <v>86</v>
      </c>
      <c r="G5" s="22">
        <v>44568</v>
      </c>
      <c r="H5" s="22">
        <v>44574</v>
      </c>
      <c r="I5" s="18" t="s">
        <v>87</v>
      </c>
      <c r="J5" s="22">
        <v>44574</v>
      </c>
      <c r="K5" s="22"/>
      <c r="L5" s="18">
        <f t="shared" si="0"/>
        <v>10</v>
      </c>
      <c r="M5" s="18">
        <f t="shared" si="1"/>
        <v>6</v>
      </c>
      <c r="N5" s="23" t="s">
        <v>58</v>
      </c>
      <c r="O5" s="20" t="s">
        <v>59</v>
      </c>
      <c r="P5" s="20" t="str">
        <f>VLOOKUP(Email_TaskV2[[#This Row],[PIC Dev]],[1]Organization!C:D,2,FALSE)</f>
        <v>BSM Prepaid</v>
      </c>
      <c r="Q5" s="24" t="s">
        <v>88</v>
      </c>
      <c r="R5" s="18">
        <v>90</v>
      </c>
      <c r="S5" s="18" t="s">
        <v>61</v>
      </c>
      <c r="T5" s="18" t="s">
        <v>73</v>
      </c>
      <c r="U5" s="18"/>
      <c r="V5" s="18"/>
      <c r="W5" s="18"/>
      <c r="X5" s="18"/>
      <c r="Y5" s="18"/>
      <c r="Z5" s="18" t="s">
        <v>63</v>
      </c>
      <c r="AA5" s="18" t="s">
        <v>64</v>
      </c>
      <c r="AB5" s="18" t="s">
        <v>65</v>
      </c>
      <c r="AC5" s="18" t="s">
        <v>66</v>
      </c>
      <c r="AD5" s="23" t="s">
        <v>89</v>
      </c>
      <c r="AE5" s="23"/>
      <c r="AF5" s="23"/>
      <c r="AG5" s="23"/>
      <c r="AH5" s="23"/>
      <c r="AI5" s="18" t="s">
        <v>75</v>
      </c>
      <c r="AJ5" s="18"/>
      <c r="AK5" s="25"/>
      <c r="AL5" s="25"/>
      <c r="AM5" s="25"/>
      <c r="AN5" s="25"/>
      <c r="AO5" s="25"/>
      <c r="AP5" s="26">
        <f ca="1">IF(AND(Email_TaskV2[[#This Row],[Status]]="ON PROGRESS"),TODAY()-Email_TaskV2[[#This Row],[Tanggal nodin RFS/RFI]],0)</f>
        <v>0</v>
      </c>
      <c r="AQ5" s="26">
        <f ca="1">IF(AND(Email_TaskV2[[#This Row],[Status]]="ON PROGRESS",Email_TaskV2[[#This Row],[Type]]="RFI"),TODAY()-Email_TaskV2[[#This Row],[Tanggal nodin RFS/RFI]],0)</f>
        <v>0</v>
      </c>
      <c r="AR5" s="26" t="str">
        <f ca="1">IF(Email_TaskV2[[#This Row],[Aging]]&gt;7,"Warning","")</f>
        <v/>
      </c>
      <c r="AS5" s="27"/>
      <c r="AT5" s="27"/>
      <c r="AU5" s="27"/>
      <c r="AV5" s="27" t="str">
        <f>IF(AND(Email_TaskV2[[#This Row],[Status]]="ON PROGRESS",Email_TaskV2[[#This Row],[Type]]="RFS"),"YES","")</f>
        <v/>
      </c>
      <c r="AW5" s="27" t="str">
        <f>IF(AND(Email_TaskV2[[#This Row],[Status]]="ON PROGRESS",Email_TaskV2[[#This Row],[Type]]="RFI"),"YES","")</f>
        <v/>
      </c>
      <c r="AX5" s="27">
        <f>IF(Email_TaskV2[[#This Row],[Nomor Nodin RFS/RFI]]="","",DAY(Email_TaskV2[[#This Row],[Tanggal nodin RFS/RFI]]))</f>
        <v>3</v>
      </c>
      <c r="AY5" s="28" t="str">
        <f>IF(Email_TaskV2[[#This Row],[Nomor Nodin RFS/RFI]]="","",TEXT(Email_TaskV2[[#This Row],[Tanggal nodin RFS/RFI]],"mmm"))</f>
        <v>Jan</v>
      </c>
      <c r="AZ5" s="28" t="str">
        <f>IF(Email_TaskV2[[#This Row],[Nodin BO]]="","No","Yes")</f>
        <v>Yes</v>
      </c>
      <c r="BA5" s="29">
        <f>IF(Email_TaskV2[[#This Row],[Month]]="",13,MONTH(Email_TaskV2[[#This Row],[Tanggal nodin RFS/RFI]]))</f>
        <v>1</v>
      </c>
    </row>
    <row r="6" spans="1:54" ht="15.75" hidden="1" customHeight="1" x14ac:dyDescent="0.3">
      <c r="A6" s="17">
        <v>5</v>
      </c>
      <c r="B6" s="18" t="s">
        <v>90</v>
      </c>
      <c r="C6" s="19">
        <v>44564</v>
      </c>
      <c r="D6" s="20" t="s">
        <v>91</v>
      </c>
      <c r="E6" s="18" t="s">
        <v>55</v>
      </c>
      <c r="F6" s="21" t="s">
        <v>56</v>
      </c>
      <c r="G6" s="22">
        <v>44565</v>
      </c>
      <c r="H6" s="22">
        <v>44566</v>
      </c>
      <c r="I6" s="18" t="s">
        <v>92</v>
      </c>
      <c r="J6" s="22">
        <v>44566</v>
      </c>
      <c r="K6" s="22"/>
      <c r="L6" s="18">
        <f t="shared" si="0"/>
        <v>2</v>
      </c>
      <c r="M6" s="18">
        <f t="shared" si="1"/>
        <v>1</v>
      </c>
      <c r="N6" s="23" t="s">
        <v>93</v>
      </c>
      <c r="O6" s="20" t="s">
        <v>94</v>
      </c>
      <c r="P6" s="20" t="str">
        <f>VLOOKUP(Email_TaskV2[[#This Row],[PIC Dev]],[1]Organization!C:D,2,FALSE)</f>
        <v>Digital and VAS</v>
      </c>
      <c r="Q6" s="20" t="s">
        <v>95</v>
      </c>
      <c r="R6" s="18">
        <v>16</v>
      </c>
      <c r="S6" s="18" t="s">
        <v>61</v>
      </c>
      <c r="T6" s="18" t="s">
        <v>96</v>
      </c>
      <c r="U6" s="18"/>
      <c r="V6" s="18"/>
      <c r="W6" s="18"/>
      <c r="X6" s="18"/>
      <c r="Y6" s="18"/>
      <c r="Z6" s="18" t="s">
        <v>63</v>
      </c>
      <c r="AA6" s="18" t="s">
        <v>64</v>
      </c>
      <c r="AB6" s="18" t="s">
        <v>97</v>
      </c>
      <c r="AC6" s="18" t="s">
        <v>98</v>
      </c>
      <c r="AD6" s="23" t="s">
        <v>99</v>
      </c>
      <c r="AE6" s="23"/>
      <c r="AF6" s="23"/>
      <c r="AG6" s="23"/>
      <c r="AH6" s="23"/>
      <c r="AI6" s="18" t="s">
        <v>75</v>
      </c>
      <c r="AJ6" s="18"/>
      <c r="AK6" s="25"/>
      <c r="AL6" s="25"/>
      <c r="AM6" s="25"/>
      <c r="AN6" s="25"/>
      <c r="AO6" s="25"/>
      <c r="AP6" s="26">
        <f ca="1">IF(AND(Email_TaskV2[[#This Row],[Status]]="ON PROGRESS"),TODAY()-Email_TaskV2[[#This Row],[Tanggal nodin RFS/RFI]],0)</f>
        <v>0</v>
      </c>
      <c r="AQ6" s="26">
        <f ca="1">IF(AND(Email_TaskV2[[#This Row],[Status]]="ON PROGRESS",Email_TaskV2[[#This Row],[Type]]="RFI"),TODAY()-Email_TaskV2[[#This Row],[Tanggal nodin RFS/RFI]],0)</f>
        <v>0</v>
      </c>
      <c r="AR6" s="26" t="str">
        <f ca="1">IF(Email_TaskV2[[#This Row],[Aging]]&gt;7,"Warning","")</f>
        <v/>
      </c>
      <c r="AS6" s="27"/>
      <c r="AT6" s="27"/>
      <c r="AU6" s="27"/>
      <c r="AV6" s="27" t="str">
        <f>IF(AND(Email_TaskV2[[#This Row],[Status]]="ON PROGRESS",Email_TaskV2[[#This Row],[Type]]="RFS"),"YES","")</f>
        <v/>
      </c>
      <c r="AW6" s="27" t="str">
        <f>IF(AND(Email_TaskV2[[#This Row],[Status]]="ON PROGRESS",Email_TaskV2[[#This Row],[Type]]="RFI"),"YES","")</f>
        <v/>
      </c>
      <c r="AX6" s="27">
        <f>IF(Email_TaskV2[[#This Row],[Nomor Nodin RFS/RFI]]="","",DAY(Email_TaskV2[[#This Row],[Tanggal nodin RFS/RFI]]))</f>
        <v>3</v>
      </c>
      <c r="AY6" s="28" t="str">
        <f>IF(Email_TaskV2[[#This Row],[Nomor Nodin RFS/RFI]]="","",TEXT(Email_TaskV2[[#This Row],[Tanggal nodin RFS/RFI]],"mmm"))</f>
        <v>Jan</v>
      </c>
      <c r="AZ6" s="28" t="str">
        <f>IF(Email_TaskV2[[#This Row],[Nodin BO]]="","No","Yes")</f>
        <v>Yes</v>
      </c>
      <c r="BA6" s="29">
        <f>IF(Email_TaskV2[[#This Row],[Month]]="",13,MONTH(Email_TaskV2[[#This Row],[Tanggal nodin RFS/RFI]]))</f>
        <v>1</v>
      </c>
      <c r="BB6" s="27"/>
    </row>
    <row r="7" spans="1:54" ht="15.75" hidden="1" customHeight="1" x14ac:dyDescent="0.3">
      <c r="A7" s="17">
        <v>6</v>
      </c>
      <c r="B7" s="18" t="s">
        <v>100</v>
      </c>
      <c r="C7" s="19">
        <v>44565</v>
      </c>
      <c r="D7" s="20" t="s">
        <v>101</v>
      </c>
      <c r="E7" s="18" t="s">
        <v>55</v>
      </c>
      <c r="F7" s="21" t="s">
        <v>102</v>
      </c>
      <c r="G7" s="22">
        <v>44568</v>
      </c>
      <c r="H7" s="22">
        <v>44568</v>
      </c>
      <c r="I7" s="18" t="s">
        <v>103</v>
      </c>
      <c r="J7" s="22">
        <v>44572</v>
      </c>
      <c r="K7" s="22"/>
      <c r="L7" s="18">
        <f t="shared" si="0"/>
        <v>3</v>
      </c>
      <c r="M7" s="18">
        <f t="shared" si="1"/>
        <v>4</v>
      </c>
      <c r="N7" s="23" t="s">
        <v>104</v>
      </c>
      <c r="O7" s="20" t="s">
        <v>105</v>
      </c>
      <c r="P7" s="20" t="str">
        <f>VLOOKUP(Email_TaskV2[[#This Row],[PIC Dev]],[1]Organization!C:D,2,FALSE)</f>
        <v>Digital and VAS</v>
      </c>
      <c r="Q7" s="20"/>
      <c r="R7" s="18">
        <v>84</v>
      </c>
      <c r="S7" s="18" t="s">
        <v>106</v>
      </c>
      <c r="T7" s="30" t="s">
        <v>107</v>
      </c>
      <c r="U7" s="30"/>
      <c r="V7" s="30"/>
      <c r="W7" s="30"/>
      <c r="X7" s="30"/>
      <c r="Y7" s="30"/>
      <c r="Z7" s="18" t="s">
        <v>63</v>
      </c>
      <c r="AA7" s="18" t="s">
        <v>64</v>
      </c>
      <c r="AB7" s="18" t="s">
        <v>108</v>
      </c>
      <c r="AC7" s="18" t="s">
        <v>98</v>
      </c>
      <c r="AD7" s="23" t="s">
        <v>109</v>
      </c>
      <c r="AE7" s="23"/>
      <c r="AF7" s="23"/>
      <c r="AG7" s="23"/>
      <c r="AH7" s="23"/>
      <c r="AI7" s="18" t="s">
        <v>75</v>
      </c>
      <c r="AJ7" s="18"/>
      <c r="AK7" s="25"/>
      <c r="AL7" s="25"/>
      <c r="AM7" s="25"/>
      <c r="AN7" s="25"/>
      <c r="AO7" s="25"/>
      <c r="AP7" s="26">
        <f ca="1">IF(AND(Email_TaskV2[[#This Row],[Status]]="ON PROGRESS"),TODAY()-Email_TaskV2[[#This Row],[Tanggal nodin RFS/RFI]],0)</f>
        <v>0</v>
      </c>
      <c r="AQ7" s="26">
        <f ca="1">IF(AND(Email_TaskV2[[#This Row],[Status]]="ON PROGRESS",Email_TaskV2[[#This Row],[Type]]="RFI"),TODAY()-Email_TaskV2[[#This Row],[Tanggal nodin RFS/RFI]],0)</f>
        <v>0</v>
      </c>
      <c r="AR7" s="26" t="str">
        <f ca="1">IF(Email_TaskV2[[#This Row],[Aging]]&gt;7,"Warning","")</f>
        <v/>
      </c>
      <c r="AS7" s="27"/>
      <c r="AT7" s="27"/>
      <c r="AU7" s="27"/>
      <c r="AV7" s="27" t="str">
        <f>IF(AND(Email_TaskV2[[#This Row],[Status]]="ON PROGRESS",Email_TaskV2[[#This Row],[Type]]="RFS"),"YES","")</f>
        <v/>
      </c>
      <c r="AW7" s="27" t="str">
        <f>IF(AND(Email_TaskV2[[#This Row],[Status]]="ON PROGRESS",Email_TaskV2[[#This Row],[Type]]="RFI"),"YES","")</f>
        <v/>
      </c>
      <c r="AX7" s="27">
        <f>IF(Email_TaskV2[[#This Row],[Nomor Nodin RFS/RFI]]="","",DAY(Email_TaskV2[[#This Row],[Tanggal nodin RFS/RFI]]))</f>
        <v>4</v>
      </c>
      <c r="AY7" s="28" t="str">
        <f>IF(Email_TaskV2[[#This Row],[Nomor Nodin RFS/RFI]]="","",TEXT(Email_TaskV2[[#This Row],[Tanggal nodin RFS/RFI]],"mmm"))</f>
        <v>Jan</v>
      </c>
      <c r="AZ7" s="28" t="str">
        <f>IF(Email_TaskV2[[#This Row],[Nodin BO]]="","No","Yes")</f>
        <v>Yes</v>
      </c>
      <c r="BA7" s="29">
        <f>IF(Email_TaskV2[[#This Row],[Month]]="",13,MONTH(Email_TaskV2[[#This Row],[Tanggal nodin RFS/RFI]]))</f>
        <v>1</v>
      </c>
      <c r="BB7" s="27"/>
    </row>
    <row r="8" spans="1:54" ht="15.75" hidden="1" customHeight="1" x14ac:dyDescent="0.3">
      <c r="A8" s="17">
        <v>7</v>
      </c>
      <c r="B8" s="18" t="s">
        <v>110</v>
      </c>
      <c r="C8" s="19">
        <v>44565</v>
      </c>
      <c r="D8" s="20" t="s">
        <v>111</v>
      </c>
      <c r="E8" s="18" t="s">
        <v>55</v>
      </c>
      <c r="F8" s="18" t="s">
        <v>112</v>
      </c>
      <c r="G8" s="22">
        <v>44567</v>
      </c>
      <c r="H8" s="22">
        <v>44567</v>
      </c>
      <c r="I8" s="18" t="s">
        <v>113</v>
      </c>
      <c r="J8" s="22">
        <v>44567</v>
      </c>
      <c r="K8" s="22"/>
      <c r="L8" s="18">
        <f t="shared" si="0"/>
        <v>2</v>
      </c>
      <c r="M8" s="18">
        <f t="shared" si="1"/>
        <v>0</v>
      </c>
      <c r="N8" s="23" t="s">
        <v>104</v>
      </c>
      <c r="O8" s="20" t="s">
        <v>105</v>
      </c>
      <c r="P8" s="20" t="str">
        <f>VLOOKUP(Email_TaskV2[[#This Row],[PIC Dev]],[1]Organization!C:D,2,FALSE)</f>
        <v>Digital and VAS</v>
      </c>
      <c r="Q8" s="20"/>
      <c r="R8" s="18">
        <v>7</v>
      </c>
      <c r="S8" s="18" t="s">
        <v>106</v>
      </c>
      <c r="T8" s="18" t="s">
        <v>114</v>
      </c>
      <c r="U8" s="18"/>
      <c r="V8" s="18"/>
      <c r="W8" s="18"/>
      <c r="X8" s="18"/>
      <c r="Y8" s="18"/>
      <c r="Z8" s="18" t="s">
        <v>63</v>
      </c>
      <c r="AA8" s="18" t="s">
        <v>64</v>
      </c>
      <c r="AB8" s="18" t="s">
        <v>108</v>
      </c>
      <c r="AC8" s="18" t="s">
        <v>98</v>
      </c>
      <c r="AD8" s="23" t="s">
        <v>115</v>
      </c>
      <c r="AE8" s="23"/>
      <c r="AF8" s="23"/>
      <c r="AG8" s="23"/>
      <c r="AH8" s="23"/>
      <c r="AI8" s="18" t="s">
        <v>75</v>
      </c>
      <c r="AJ8" s="31"/>
      <c r="AK8" s="25"/>
      <c r="AL8" s="25"/>
      <c r="AM8" s="25"/>
      <c r="AN8" s="25"/>
      <c r="AO8" s="25"/>
      <c r="AP8" s="26">
        <f ca="1">IF(AND(Email_TaskV2[[#This Row],[Status]]="ON PROGRESS"),TODAY()-Email_TaskV2[[#This Row],[Tanggal nodin RFS/RFI]],0)</f>
        <v>0</v>
      </c>
      <c r="AQ8" s="26">
        <f ca="1">IF(AND(Email_TaskV2[[#This Row],[Status]]="ON PROGRESS",Email_TaskV2[[#This Row],[Type]]="RFI"),TODAY()-Email_TaskV2[[#This Row],[Tanggal nodin RFS/RFI]],0)</f>
        <v>0</v>
      </c>
      <c r="AR8" s="26" t="str">
        <f ca="1">IF(Email_TaskV2[[#This Row],[Aging]]&gt;7,"Warning","")</f>
        <v/>
      </c>
      <c r="AS8" s="27"/>
      <c r="AT8" s="27"/>
      <c r="AU8" s="27"/>
      <c r="AV8" s="27" t="str">
        <f>IF(AND(Email_TaskV2[[#This Row],[Status]]="ON PROGRESS",Email_TaskV2[[#This Row],[Type]]="RFS"),"YES","")</f>
        <v/>
      </c>
      <c r="AW8" s="27" t="str">
        <f>IF(AND(Email_TaskV2[[#This Row],[Status]]="ON PROGRESS",Email_TaskV2[[#This Row],[Type]]="RFI"),"YES","")</f>
        <v/>
      </c>
      <c r="AX8" s="27">
        <f>IF(Email_TaskV2[[#This Row],[Nomor Nodin RFS/RFI]]="","",DAY(Email_TaskV2[[#This Row],[Tanggal nodin RFS/RFI]]))</f>
        <v>4</v>
      </c>
      <c r="AY8" s="28" t="str">
        <f>IF(Email_TaskV2[[#This Row],[Nomor Nodin RFS/RFI]]="","",TEXT(Email_TaskV2[[#This Row],[Tanggal nodin RFS/RFI]],"mmm"))</f>
        <v>Jan</v>
      </c>
      <c r="AZ8" s="28" t="str">
        <f>IF(Email_TaskV2[[#This Row],[Nodin BO]]="","No","Yes")</f>
        <v>Yes</v>
      </c>
      <c r="BA8" s="29">
        <f>IF(Email_TaskV2[[#This Row],[Month]]="",13,MONTH(Email_TaskV2[[#This Row],[Tanggal nodin RFS/RFI]]))</f>
        <v>1</v>
      </c>
      <c r="BB8" s="27"/>
    </row>
    <row r="9" spans="1:54" ht="15.75" hidden="1" customHeight="1" x14ac:dyDescent="0.3">
      <c r="A9" s="17">
        <v>8</v>
      </c>
      <c r="B9" s="18" t="s">
        <v>116</v>
      </c>
      <c r="C9" s="19">
        <v>44566</v>
      </c>
      <c r="D9" s="20" t="s">
        <v>117</v>
      </c>
      <c r="E9" s="32" t="s">
        <v>118</v>
      </c>
      <c r="F9" s="32" t="s">
        <v>119</v>
      </c>
      <c r="G9" s="18"/>
      <c r="H9" s="18"/>
      <c r="I9" s="18"/>
      <c r="J9" s="18"/>
      <c r="K9" s="18"/>
      <c r="L9" s="18"/>
      <c r="M9" s="23"/>
      <c r="N9" s="23" t="s">
        <v>120</v>
      </c>
      <c r="O9" s="20" t="s">
        <v>121</v>
      </c>
      <c r="P9" s="20" t="str">
        <f>VLOOKUP(Email_TaskV2[[#This Row],[PIC Dev]],[1]Organization!C:D,2,FALSE)</f>
        <v>Business Architecture</v>
      </c>
      <c r="Q9" s="20"/>
      <c r="R9" s="18"/>
      <c r="S9" s="18" t="s">
        <v>61</v>
      </c>
      <c r="T9" s="18" t="s">
        <v>122</v>
      </c>
      <c r="U9" s="18"/>
      <c r="V9" s="18"/>
      <c r="W9" s="18"/>
      <c r="X9" s="18"/>
      <c r="Y9" s="18"/>
      <c r="Z9" s="18" t="s">
        <v>63</v>
      </c>
      <c r="AA9" s="18" t="s">
        <v>64</v>
      </c>
      <c r="AB9" s="18" t="s">
        <v>123</v>
      </c>
      <c r="AC9" s="18" t="s">
        <v>124</v>
      </c>
      <c r="AD9" s="23" t="s">
        <v>125</v>
      </c>
      <c r="AE9" s="23" t="s">
        <v>99</v>
      </c>
      <c r="AF9" s="23" t="s">
        <v>126</v>
      </c>
      <c r="AG9" s="23"/>
      <c r="AH9" s="23"/>
      <c r="AI9" s="32" t="s">
        <v>75</v>
      </c>
      <c r="AJ9" s="32"/>
      <c r="AK9" s="25"/>
      <c r="AL9" s="25"/>
      <c r="AM9" s="25"/>
      <c r="AN9" s="25"/>
      <c r="AO9" s="25"/>
      <c r="AP9" s="26">
        <f ca="1">IF(AND(Email_TaskV2[[#This Row],[Status]]="ON PROGRESS"),TODAY()-Email_TaskV2[[#This Row],[Tanggal nodin RFS/RFI]],0)</f>
        <v>0</v>
      </c>
      <c r="AQ9" s="26">
        <f ca="1">IF(AND(Email_TaskV2[[#This Row],[Status]]="ON PROGRESS",Email_TaskV2[[#This Row],[Type]]="RFI"),TODAY()-Email_TaskV2[[#This Row],[Tanggal nodin RFS/RFI]],0)</f>
        <v>0</v>
      </c>
      <c r="AR9" s="26" t="str">
        <f ca="1">IF(Email_TaskV2[[#This Row],[Aging]]&gt;7,"Warning","")</f>
        <v/>
      </c>
      <c r="AS9" s="27"/>
      <c r="AT9" s="27"/>
      <c r="AU9" s="27"/>
      <c r="AV9" s="27" t="str">
        <f>IF(AND(Email_TaskV2[[#This Row],[Status]]="ON PROGRESS",Email_TaskV2[[#This Row],[Type]]="RFS"),"YES","")</f>
        <v/>
      </c>
      <c r="AW9" s="27" t="str">
        <f>IF(AND(Email_TaskV2[[#This Row],[Status]]="ON PROGRESS",Email_TaskV2[[#This Row],[Type]]="RFI"),"YES","")</f>
        <v/>
      </c>
      <c r="AX9" s="27">
        <f>IF(Email_TaskV2[[#This Row],[Nomor Nodin RFS/RFI]]="","",DAY(Email_TaskV2[[#This Row],[Tanggal nodin RFS/RFI]]))</f>
        <v>5</v>
      </c>
      <c r="AY9" s="28" t="str">
        <f>IF(Email_TaskV2[[#This Row],[Nomor Nodin RFS/RFI]]="","",TEXT(Email_TaskV2[[#This Row],[Tanggal nodin RFS/RFI]],"mmm"))</f>
        <v>Jan</v>
      </c>
      <c r="AZ9" s="28" t="str">
        <f>IF(Email_TaskV2[[#This Row],[Nodin BO]]="","No","Yes")</f>
        <v>Yes</v>
      </c>
      <c r="BA9" s="29">
        <f>IF(Email_TaskV2[[#This Row],[Month]]="",13,MONTH(Email_TaskV2[[#This Row],[Tanggal nodin RFS/RFI]]))</f>
        <v>1</v>
      </c>
    </row>
    <row r="10" spans="1:54" ht="15.75" hidden="1" customHeight="1" x14ac:dyDescent="0.3">
      <c r="A10" s="17">
        <v>9</v>
      </c>
      <c r="B10" s="18" t="s">
        <v>127</v>
      </c>
      <c r="C10" s="19">
        <v>44566</v>
      </c>
      <c r="D10" s="20" t="s">
        <v>128</v>
      </c>
      <c r="E10" s="32" t="s">
        <v>118</v>
      </c>
      <c r="F10" s="32" t="s">
        <v>129</v>
      </c>
      <c r="G10" s="18"/>
      <c r="H10" s="18"/>
      <c r="I10" s="18"/>
      <c r="J10" s="18"/>
      <c r="K10" s="18"/>
      <c r="L10" s="18"/>
      <c r="M10" s="23"/>
      <c r="N10" s="33" t="s">
        <v>130</v>
      </c>
      <c r="O10" s="34" t="s">
        <v>131</v>
      </c>
      <c r="P10" s="35" t="str">
        <f>VLOOKUP(Email_TaskV2[[#This Row],[PIC Dev]],[1]Organization!C:D,2,FALSE)</f>
        <v>BSM Prepaid</v>
      </c>
      <c r="Q10" s="20"/>
      <c r="R10" s="18"/>
      <c r="S10" s="18" t="s">
        <v>106</v>
      </c>
      <c r="T10" s="18" t="s">
        <v>132</v>
      </c>
      <c r="U10" s="18"/>
      <c r="V10" s="18"/>
      <c r="W10" s="18"/>
      <c r="X10" s="18"/>
      <c r="Y10" s="18"/>
      <c r="Z10" s="18" t="s">
        <v>63</v>
      </c>
      <c r="AA10" s="18" t="s">
        <v>64</v>
      </c>
      <c r="AB10" s="18" t="s">
        <v>65</v>
      </c>
      <c r="AC10" s="18" t="s">
        <v>66</v>
      </c>
      <c r="AD10" s="23" t="s">
        <v>133</v>
      </c>
      <c r="AE10" s="23"/>
      <c r="AF10" s="23"/>
      <c r="AG10" s="23"/>
      <c r="AH10" s="23"/>
      <c r="AI10" s="32" t="s">
        <v>68</v>
      </c>
      <c r="AJ10" s="32"/>
      <c r="AK10" s="25"/>
      <c r="AL10" s="25"/>
      <c r="AM10" s="25"/>
      <c r="AN10" s="25"/>
      <c r="AO10" s="25"/>
      <c r="AP10" s="26">
        <f ca="1">IF(AND(Email_TaskV2[[#This Row],[Status]]="ON PROGRESS"),TODAY()-Email_TaskV2[[#This Row],[Tanggal nodin RFS/RFI]],0)</f>
        <v>0</v>
      </c>
      <c r="AQ10" s="26">
        <f ca="1">IF(AND(Email_TaskV2[[#This Row],[Status]]="ON PROGRESS",Email_TaskV2[[#This Row],[Type]]="RFI"),TODAY()-Email_TaskV2[[#This Row],[Tanggal nodin RFS/RFI]],0)</f>
        <v>0</v>
      </c>
      <c r="AR10" s="26" t="str">
        <f ca="1">IF(Email_TaskV2[[#This Row],[Aging]]&gt;7,"Warning","")</f>
        <v/>
      </c>
      <c r="AS10" s="27"/>
      <c r="AT10" s="27"/>
      <c r="AU10" s="27"/>
      <c r="AV10" s="27" t="str">
        <f>IF(AND(Email_TaskV2[[#This Row],[Status]]="ON PROGRESS",Email_TaskV2[[#This Row],[Type]]="RFS"),"YES","")</f>
        <v/>
      </c>
      <c r="AW10" s="27" t="str">
        <f>IF(AND(Email_TaskV2[[#This Row],[Status]]="ON PROGRESS",Email_TaskV2[[#This Row],[Type]]="RFI"),"YES","")</f>
        <v/>
      </c>
      <c r="AX10" s="27">
        <f>IF(Email_TaskV2[[#This Row],[Nomor Nodin RFS/RFI]]="","",DAY(Email_TaskV2[[#This Row],[Tanggal nodin RFS/RFI]]))</f>
        <v>5</v>
      </c>
      <c r="AY10" s="28" t="str">
        <f>IF(Email_TaskV2[[#This Row],[Nomor Nodin RFS/RFI]]="","",TEXT(Email_TaskV2[[#This Row],[Tanggal nodin RFS/RFI]],"mmm"))</f>
        <v>Jan</v>
      </c>
      <c r="AZ10" s="28" t="str">
        <f>IF(Email_TaskV2[[#This Row],[Nodin BO]]="","No","Yes")</f>
        <v>Yes</v>
      </c>
      <c r="BA10" s="29">
        <f>IF(Email_TaskV2[[#This Row],[Month]]="",13,MONTH(Email_TaskV2[[#This Row],[Tanggal nodin RFS/RFI]]))</f>
        <v>1</v>
      </c>
    </row>
    <row r="11" spans="1:54" ht="15.75" hidden="1" customHeight="1" x14ac:dyDescent="0.3">
      <c r="A11" s="17">
        <v>10</v>
      </c>
      <c r="B11" s="18" t="s">
        <v>134</v>
      </c>
      <c r="C11" s="19">
        <v>44566</v>
      </c>
      <c r="D11" s="20" t="s">
        <v>135</v>
      </c>
      <c r="E11" s="18" t="s">
        <v>55</v>
      </c>
      <c r="F11" s="21" t="s">
        <v>136</v>
      </c>
      <c r="G11" s="22">
        <v>44572</v>
      </c>
      <c r="H11" s="22">
        <v>44592</v>
      </c>
      <c r="I11" s="18" t="s">
        <v>137</v>
      </c>
      <c r="J11" s="22">
        <v>44592</v>
      </c>
      <c r="K11" s="22"/>
      <c r="L11" s="18">
        <f>H11-C11</f>
        <v>26</v>
      </c>
      <c r="M11" s="18">
        <f>J11-G11</f>
        <v>20</v>
      </c>
      <c r="N11" s="23" t="s">
        <v>58</v>
      </c>
      <c r="O11" s="20" t="s">
        <v>59</v>
      </c>
      <c r="P11" s="20" t="str">
        <f>VLOOKUP(Email_TaskV2[[#This Row],[PIC Dev]],[1]Organization!C:D,2,FALSE)</f>
        <v>BSM Prepaid</v>
      </c>
      <c r="Q11" s="24" t="s">
        <v>138</v>
      </c>
      <c r="R11" s="18">
        <v>64</v>
      </c>
      <c r="S11" s="18" t="s">
        <v>61</v>
      </c>
      <c r="T11" s="18"/>
      <c r="U11" s="18"/>
      <c r="V11" s="18"/>
      <c r="W11" s="18"/>
      <c r="X11" s="18"/>
      <c r="Y11" s="18"/>
      <c r="Z11" s="18" t="s">
        <v>63</v>
      </c>
      <c r="AA11" s="18" t="s">
        <v>64</v>
      </c>
      <c r="AB11" s="18" t="s">
        <v>65</v>
      </c>
      <c r="AC11" s="18" t="s">
        <v>66</v>
      </c>
      <c r="AD11" s="23" t="s">
        <v>139</v>
      </c>
      <c r="AE11" s="23"/>
      <c r="AF11" s="23"/>
      <c r="AG11" s="23"/>
      <c r="AH11" s="23"/>
      <c r="AI11" s="18" t="s">
        <v>75</v>
      </c>
      <c r="AJ11" s="18"/>
      <c r="AK11" s="25"/>
      <c r="AL11" s="25"/>
      <c r="AM11" s="25"/>
      <c r="AN11" s="25"/>
      <c r="AO11" s="25"/>
      <c r="AP11" s="26">
        <f ca="1">IF(AND(Email_TaskV2[[#This Row],[Status]]="ON PROGRESS"),TODAY()-Email_TaskV2[[#This Row],[Tanggal nodin RFS/RFI]],0)</f>
        <v>0</v>
      </c>
      <c r="AQ11" s="26">
        <f ca="1">IF(AND(Email_TaskV2[[#This Row],[Status]]="ON PROGRESS",Email_TaskV2[[#This Row],[Type]]="RFI"),TODAY()-Email_TaskV2[[#This Row],[Tanggal nodin RFS/RFI]],0)</f>
        <v>0</v>
      </c>
      <c r="AR11" s="26" t="str">
        <f ca="1">IF(Email_TaskV2[[#This Row],[Aging]]&gt;7,"Warning","")</f>
        <v/>
      </c>
      <c r="AS11" s="27"/>
      <c r="AT11" s="27"/>
      <c r="AU11" s="27"/>
      <c r="AV11" s="27" t="str">
        <f>IF(AND(Email_TaskV2[[#This Row],[Status]]="ON PROGRESS",Email_TaskV2[[#This Row],[Type]]="RFS"),"YES","")</f>
        <v/>
      </c>
      <c r="AW11" s="27" t="str">
        <f>IF(AND(Email_TaskV2[[#This Row],[Status]]="ON PROGRESS",Email_TaskV2[[#This Row],[Type]]="RFI"),"YES","")</f>
        <v/>
      </c>
      <c r="AX11" s="27">
        <f>IF(Email_TaskV2[[#This Row],[Nomor Nodin RFS/RFI]]="","",DAY(Email_TaskV2[[#This Row],[Tanggal nodin RFS/RFI]]))</f>
        <v>5</v>
      </c>
      <c r="AY11" s="28" t="str">
        <f>IF(Email_TaskV2[[#This Row],[Nomor Nodin RFS/RFI]]="","",TEXT(Email_TaskV2[[#This Row],[Tanggal nodin RFS/RFI]],"mmm"))</f>
        <v>Jan</v>
      </c>
      <c r="AZ11" s="28" t="str">
        <f>IF(Email_TaskV2[[#This Row],[Nodin BO]]="","No","Yes")</f>
        <v>No</v>
      </c>
      <c r="BA11" s="29">
        <f>IF(Email_TaskV2[[#This Row],[Month]]="",13,MONTH(Email_TaskV2[[#This Row],[Tanggal nodin RFS/RFI]]))</f>
        <v>1</v>
      </c>
    </row>
    <row r="12" spans="1:54" ht="15.75" hidden="1" customHeight="1" x14ac:dyDescent="0.3">
      <c r="A12" s="17">
        <v>11</v>
      </c>
      <c r="B12" s="18" t="s">
        <v>140</v>
      </c>
      <c r="C12" s="19">
        <v>44566</v>
      </c>
      <c r="D12" s="20" t="s">
        <v>141</v>
      </c>
      <c r="E12" s="18" t="s">
        <v>55</v>
      </c>
      <c r="F12" s="21" t="s">
        <v>86</v>
      </c>
      <c r="G12" s="22">
        <v>44571</v>
      </c>
      <c r="H12" s="22">
        <v>44573</v>
      </c>
      <c r="I12" s="18" t="s">
        <v>142</v>
      </c>
      <c r="J12" s="22">
        <v>44573</v>
      </c>
      <c r="K12" s="22"/>
      <c r="L12" s="18">
        <f>H12-C12</f>
        <v>7</v>
      </c>
      <c r="M12" s="18">
        <f>J12-G12</f>
        <v>2</v>
      </c>
      <c r="N12" s="23" t="s">
        <v>130</v>
      </c>
      <c r="O12" s="20" t="s">
        <v>131</v>
      </c>
      <c r="P12" s="20" t="str">
        <f>VLOOKUP(Email_TaskV2[[#This Row],[PIC Dev]],[1]Organization!C:D,2,FALSE)</f>
        <v>BSM Prepaid</v>
      </c>
      <c r="Q12" s="24" t="s">
        <v>143</v>
      </c>
      <c r="R12" s="18">
        <v>235</v>
      </c>
      <c r="S12" s="18" t="s">
        <v>61</v>
      </c>
      <c r="T12" s="18" t="s">
        <v>144</v>
      </c>
      <c r="U12" s="18"/>
      <c r="V12" s="18"/>
      <c r="W12" s="18"/>
      <c r="X12" s="18"/>
      <c r="Y12" s="18"/>
      <c r="Z12" s="18" t="s">
        <v>63</v>
      </c>
      <c r="AA12" s="18" t="s">
        <v>64</v>
      </c>
      <c r="AB12" s="18" t="s">
        <v>65</v>
      </c>
      <c r="AC12" s="18" t="s">
        <v>66</v>
      </c>
      <c r="AD12" s="23" t="s">
        <v>67</v>
      </c>
      <c r="AE12" s="23"/>
      <c r="AF12" s="23"/>
      <c r="AG12" s="23"/>
      <c r="AH12" s="23"/>
      <c r="AI12" s="18" t="s">
        <v>68</v>
      </c>
      <c r="AJ12" s="18"/>
      <c r="AK12" s="25"/>
      <c r="AL12" s="25"/>
      <c r="AM12" s="25"/>
      <c r="AN12" s="25"/>
      <c r="AO12" s="25"/>
      <c r="AP12" s="26">
        <f ca="1">IF(AND(Email_TaskV2[[#This Row],[Status]]="ON PROGRESS"),TODAY()-Email_TaskV2[[#This Row],[Tanggal nodin RFS/RFI]],0)</f>
        <v>0</v>
      </c>
      <c r="AQ12" s="26">
        <f ca="1">IF(AND(Email_TaskV2[[#This Row],[Status]]="ON PROGRESS",Email_TaskV2[[#This Row],[Type]]="RFI"),TODAY()-Email_TaskV2[[#This Row],[Tanggal nodin RFS/RFI]],0)</f>
        <v>0</v>
      </c>
      <c r="AR12" s="26" t="str">
        <f ca="1">IF(Email_TaskV2[[#This Row],[Aging]]&gt;7,"Warning","")</f>
        <v/>
      </c>
      <c r="AS12" s="27"/>
      <c r="AT12" s="27"/>
      <c r="AU12" s="27"/>
      <c r="AV12" s="27" t="str">
        <f>IF(AND(Email_TaskV2[[#This Row],[Status]]="ON PROGRESS",Email_TaskV2[[#This Row],[Type]]="RFS"),"YES","")</f>
        <v/>
      </c>
      <c r="AW12" s="27" t="str">
        <f>IF(AND(Email_TaskV2[[#This Row],[Status]]="ON PROGRESS",Email_TaskV2[[#This Row],[Type]]="RFI"),"YES","")</f>
        <v/>
      </c>
      <c r="AX12" s="27">
        <f>IF(Email_TaskV2[[#This Row],[Nomor Nodin RFS/RFI]]="","",DAY(Email_TaskV2[[#This Row],[Tanggal nodin RFS/RFI]]))</f>
        <v>5</v>
      </c>
      <c r="AY12" s="28" t="str">
        <f>IF(Email_TaskV2[[#This Row],[Nomor Nodin RFS/RFI]]="","",TEXT(Email_TaskV2[[#This Row],[Tanggal nodin RFS/RFI]],"mmm"))</f>
        <v>Jan</v>
      </c>
      <c r="AZ12" s="28" t="str">
        <f>IF(Email_TaskV2[[#This Row],[Nodin BO]]="","No","Yes")</f>
        <v>Yes</v>
      </c>
      <c r="BA12" s="29">
        <f>IF(Email_TaskV2[[#This Row],[Month]]="",13,MONTH(Email_TaskV2[[#This Row],[Tanggal nodin RFS/RFI]]))</f>
        <v>1</v>
      </c>
    </row>
    <row r="13" spans="1:54" ht="15.75" hidden="1" customHeight="1" x14ac:dyDescent="0.3">
      <c r="A13" s="17">
        <v>12</v>
      </c>
      <c r="B13" s="18" t="s">
        <v>145</v>
      </c>
      <c r="C13" s="19">
        <v>44566</v>
      </c>
      <c r="D13" s="20" t="s">
        <v>146</v>
      </c>
      <c r="E13" s="18" t="s">
        <v>55</v>
      </c>
      <c r="F13" s="18" t="s">
        <v>147</v>
      </c>
      <c r="G13" s="22">
        <v>44567</v>
      </c>
      <c r="H13" s="22">
        <v>44568</v>
      </c>
      <c r="I13" s="18" t="s">
        <v>148</v>
      </c>
      <c r="J13" s="22">
        <v>44568</v>
      </c>
      <c r="K13" s="22"/>
      <c r="L13" s="18">
        <f>H13-C13</f>
        <v>2</v>
      </c>
      <c r="M13" s="18">
        <f>J13-G13</f>
        <v>1</v>
      </c>
      <c r="N13" s="23" t="s">
        <v>130</v>
      </c>
      <c r="O13" s="20" t="s">
        <v>131</v>
      </c>
      <c r="P13" s="20" t="str">
        <f>VLOOKUP(Email_TaskV2[[#This Row],[PIC Dev]],[1]Organization!C:D,2,FALSE)</f>
        <v>BSM Prepaid</v>
      </c>
      <c r="Q13" s="20"/>
      <c r="R13" s="18">
        <v>125</v>
      </c>
      <c r="S13" s="18" t="s">
        <v>106</v>
      </c>
      <c r="T13" s="18" t="s">
        <v>149</v>
      </c>
      <c r="U13" s="18"/>
      <c r="V13" s="18"/>
      <c r="W13" s="18"/>
      <c r="X13" s="18"/>
      <c r="Y13" s="18"/>
      <c r="Z13" s="18" t="s">
        <v>63</v>
      </c>
      <c r="AA13" s="18" t="s">
        <v>64</v>
      </c>
      <c r="AB13" s="18" t="s">
        <v>65</v>
      </c>
      <c r="AC13" s="18" t="s">
        <v>66</v>
      </c>
      <c r="AD13" s="23" t="s">
        <v>150</v>
      </c>
      <c r="AE13" s="23" t="s">
        <v>151</v>
      </c>
      <c r="AF13" s="23"/>
      <c r="AG13" s="23"/>
      <c r="AH13" s="23"/>
      <c r="AI13" s="18" t="s">
        <v>68</v>
      </c>
      <c r="AJ13" s="18" t="s">
        <v>152</v>
      </c>
      <c r="AK13" s="25"/>
      <c r="AL13" s="25"/>
      <c r="AM13" s="25"/>
      <c r="AN13" s="25"/>
      <c r="AO13" s="25"/>
      <c r="AP13" s="26">
        <f ca="1">IF(AND(Email_TaskV2[[#This Row],[Status]]="ON PROGRESS"),TODAY()-Email_TaskV2[[#This Row],[Tanggal nodin RFS/RFI]],0)</f>
        <v>0</v>
      </c>
      <c r="AQ13" s="26">
        <f ca="1">IF(AND(Email_TaskV2[[#This Row],[Status]]="ON PROGRESS",Email_TaskV2[[#This Row],[Type]]="RFI"),TODAY()-Email_TaskV2[[#This Row],[Tanggal nodin RFS/RFI]],0)</f>
        <v>0</v>
      </c>
      <c r="AR13" s="26" t="str">
        <f ca="1">IF(Email_TaskV2[[#This Row],[Aging]]&gt;7,"Warning","")</f>
        <v/>
      </c>
      <c r="AS13" s="27"/>
      <c r="AT13" s="27"/>
      <c r="AU13" s="27"/>
      <c r="AV13" s="27" t="str">
        <f>IF(AND(Email_TaskV2[[#This Row],[Status]]="ON PROGRESS",Email_TaskV2[[#This Row],[Type]]="RFS"),"YES","")</f>
        <v/>
      </c>
      <c r="AW13" s="27" t="str">
        <f>IF(AND(Email_TaskV2[[#This Row],[Status]]="ON PROGRESS",Email_TaskV2[[#This Row],[Type]]="RFI"),"YES","")</f>
        <v/>
      </c>
      <c r="AX13" s="27">
        <f>IF(Email_TaskV2[[#This Row],[Nomor Nodin RFS/RFI]]="","",DAY(Email_TaskV2[[#This Row],[Tanggal nodin RFS/RFI]]))</f>
        <v>5</v>
      </c>
      <c r="AY13" s="28" t="str">
        <f>IF(Email_TaskV2[[#This Row],[Nomor Nodin RFS/RFI]]="","",TEXT(Email_TaskV2[[#This Row],[Tanggal nodin RFS/RFI]],"mmm"))</f>
        <v>Jan</v>
      </c>
      <c r="AZ13" s="28" t="str">
        <f>IF(Email_TaskV2[[#This Row],[Nodin BO]]="","No","Yes")</f>
        <v>Yes</v>
      </c>
      <c r="BA13" s="29">
        <f>IF(Email_TaskV2[[#This Row],[Month]]="",13,MONTH(Email_TaskV2[[#This Row],[Tanggal nodin RFS/RFI]]))</f>
        <v>1</v>
      </c>
      <c r="BB13" s="27"/>
    </row>
    <row r="14" spans="1:54" ht="15.75" hidden="1" customHeight="1" x14ac:dyDescent="0.3">
      <c r="A14" s="17">
        <v>13</v>
      </c>
      <c r="B14" s="18" t="s">
        <v>153</v>
      </c>
      <c r="C14" s="19">
        <v>44567</v>
      </c>
      <c r="D14" s="20" t="s">
        <v>154</v>
      </c>
      <c r="E14" s="18" t="s">
        <v>55</v>
      </c>
      <c r="F14" s="21" t="s">
        <v>155</v>
      </c>
      <c r="G14" s="22">
        <v>44568</v>
      </c>
      <c r="H14" s="22">
        <v>44573</v>
      </c>
      <c r="I14" s="18" t="s">
        <v>156</v>
      </c>
      <c r="J14" s="22">
        <v>44574</v>
      </c>
      <c r="K14" s="22"/>
      <c r="L14" s="18">
        <f>H14-C14</f>
        <v>6</v>
      </c>
      <c r="M14" s="18">
        <f>J14-G14</f>
        <v>6</v>
      </c>
      <c r="N14" s="23" t="s">
        <v>93</v>
      </c>
      <c r="O14" s="20" t="s">
        <v>94</v>
      </c>
      <c r="P14" s="20" t="str">
        <f>VLOOKUP(Email_TaskV2[[#This Row],[PIC Dev]],[1]Organization!C:D,2,FALSE)</f>
        <v>Digital and VAS</v>
      </c>
      <c r="Q14" s="24" t="s">
        <v>157</v>
      </c>
      <c r="R14" s="18">
        <v>37</v>
      </c>
      <c r="S14" s="18" t="s">
        <v>61</v>
      </c>
      <c r="T14" s="18" t="s">
        <v>158</v>
      </c>
      <c r="U14" s="18"/>
      <c r="V14" s="18"/>
      <c r="W14" s="18"/>
      <c r="X14" s="18"/>
      <c r="Y14" s="18"/>
      <c r="Z14" s="18" t="s">
        <v>63</v>
      </c>
      <c r="AA14" s="18" t="s">
        <v>64</v>
      </c>
      <c r="AB14" s="18" t="s">
        <v>159</v>
      </c>
      <c r="AC14" s="18" t="s">
        <v>98</v>
      </c>
      <c r="AD14" s="23" t="s">
        <v>160</v>
      </c>
      <c r="AE14" s="23"/>
      <c r="AF14" s="23"/>
      <c r="AG14" s="23"/>
      <c r="AH14" s="23"/>
      <c r="AI14" s="18" t="s">
        <v>75</v>
      </c>
      <c r="AJ14" s="18"/>
      <c r="AK14" s="25"/>
      <c r="AL14" s="25"/>
      <c r="AM14" s="25"/>
      <c r="AN14" s="25"/>
      <c r="AO14" s="25"/>
      <c r="AP14" s="26">
        <f ca="1">IF(AND(Email_TaskV2[[#This Row],[Status]]="ON PROGRESS"),TODAY()-Email_TaskV2[[#This Row],[Tanggal nodin RFS/RFI]],0)</f>
        <v>0</v>
      </c>
      <c r="AQ14" s="26">
        <f ca="1">IF(AND(Email_TaskV2[[#This Row],[Status]]="ON PROGRESS",Email_TaskV2[[#This Row],[Type]]="RFI"),TODAY()-Email_TaskV2[[#This Row],[Tanggal nodin RFS/RFI]],0)</f>
        <v>0</v>
      </c>
      <c r="AR14" s="26" t="str">
        <f ca="1">IF(Email_TaskV2[[#This Row],[Aging]]&gt;7,"Warning","")</f>
        <v/>
      </c>
      <c r="AS14" s="27"/>
      <c r="AT14" s="27"/>
      <c r="AU14" s="27"/>
      <c r="AV14" s="27" t="str">
        <f>IF(AND(Email_TaskV2[[#This Row],[Status]]="ON PROGRESS",Email_TaskV2[[#This Row],[Type]]="RFS"),"YES","")</f>
        <v/>
      </c>
      <c r="AW14" s="27" t="str">
        <f>IF(AND(Email_TaskV2[[#This Row],[Status]]="ON PROGRESS",Email_TaskV2[[#This Row],[Type]]="RFI"),"YES","")</f>
        <v/>
      </c>
      <c r="AX14" s="27">
        <f>IF(Email_TaskV2[[#This Row],[Nomor Nodin RFS/RFI]]="","",DAY(Email_TaskV2[[#This Row],[Tanggal nodin RFS/RFI]]))</f>
        <v>6</v>
      </c>
      <c r="AY14" s="28" t="str">
        <f>IF(Email_TaskV2[[#This Row],[Nomor Nodin RFS/RFI]]="","",TEXT(Email_TaskV2[[#This Row],[Tanggal nodin RFS/RFI]],"mmm"))</f>
        <v>Jan</v>
      </c>
      <c r="AZ14" s="28" t="str">
        <f>IF(Email_TaskV2[[#This Row],[Nodin BO]]="","No","Yes")</f>
        <v>Yes</v>
      </c>
      <c r="BA14" s="29">
        <f>IF(Email_TaskV2[[#This Row],[Month]]="",13,MONTH(Email_TaskV2[[#This Row],[Tanggal nodin RFS/RFI]]))</f>
        <v>1</v>
      </c>
    </row>
    <row r="15" spans="1:54" ht="15.75" hidden="1" customHeight="1" x14ac:dyDescent="0.3">
      <c r="A15" s="17">
        <v>14</v>
      </c>
      <c r="B15" s="18" t="s">
        <v>161</v>
      </c>
      <c r="C15" s="19">
        <v>44568</v>
      </c>
      <c r="D15" s="20" t="s">
        <v>162</v>
      </c>
      <c r="E15" s="32" t="s">
        <v>118</v>
      </c>
      <c r="F15" s="32" t="s">
        <v>163</v>
      </c>
      <c r="G15" s="18"/>
      <c r="H15" s="18"/>
      <c r="I15" s="18"/>
      <c r="J15" s="18"/>
      <c r="K15" s="18"/>
      <c r="L15" s="18"/>
      <c r="M15" s="23"/>
      <c r="N15" s="23" t="s">
        <v>164</v>
      </c>
      <c r="O15" s="20" t="s">
        <v>165</v>
      </c>
      <c r="P15" s="20" t="str">
        <f>VLOOKUP(Email_TaskV2[[#This Row],[PIC Dev]],[1]Organization!C:D,2,FALSE)</f>
        <v>Business Architecture</v>
      </c>
      <c r="Q15" s="20"/>
      <c r="R15" s="18"/>
      <c r="S15" s="18" t="s">
        <v>61</v>
      </c>
      <c r="T15" s="18"/>
      <c r="U15" s="18"/>
      <c r="V15" s="18"/>
      <c r="W15" s="18"/>
      <c r="X15" s="18"/>
      <c r="Y15" s="18"/>
      <c r="Z15" s="18" t="s">
        <v>166</v>
      </c>
      <c r="AA15" s="18" t="s">
        <v>64</v>
      </c>
      <c r="AB15" s="18" t="s">
        <v>167</v>
      </c>
      <c r="AC15" s="18" t="s">
        <v>98</v>
      </c>
      <c r="AD15" s="23" t="s">
        <v>160</v>
      </c>
      <c r="AE15" s="23" t="s">
        <v>126</v>
      </c>
      <c r="AF15" s="23"/>
      <c r="AG15" s="23"/>
      <c r="AH15" s="23"/>
      <c r="AI15" s="32" t="s">
        <v>75</v>
      </c>
      <c r="AJ15" s="32"/>
      <c r="AK15" s="25"/>
      <c r="AL15" s="25"/>
      <c r="AM15" s="25"/>
      <c r="AN15" s="25"/>
      <c r="AO15" s="25"/>
      <c r="AP15" s="26">
        <f ca="1">IF(AND(Email_TaskV2[[#This Row],[Status]]="ON PROGRESS"),TODAY()-Email_TaskV2[[#This Row],[Tanggal nodin RFS/RFI]],0)</f>
        <v>0</v>
      </c>
      <c r="AQ15" s="26">
        <f ca="1">IF(AND(Email_TaskV2[[#This Row],[Status]]="ON PROGRESS",Email_TaskV2[[#This Row],[Type]]="RFI"),TODAY()-Email_TaskV2[[#This Row],[Tanggal nodin RFS/RFI]],0)</f>
        <v>0</v>
      </c>
      <c r="AR15" s="26" t="str">
        <f ca="1">IF(Email_TaskV2[[#This Row],[Aging]]&gt;7,"Warning","")</f>
        <v/>
      </c>
      <c r="AV15" s="16" t="str">
        <f>IF(AND(Email_TaskV2[[#This Row],[Status]]="ON PROGRESS",Email_TaskV2[[#This Row],[Type]]="RFS"),"YES","")</f>
        <v/>
      </c>
      <c r="AW15" s="16" t="str">
        <f>IF(AND(Email_TaskV2[[#This Row],[Status]]="ON PROGRESS",Email_TaskV2[[#This Row],[Type]]="RFI"),"YES","")</f>
        <v/>
      </c>
      <c r="AX15" s="16">
        <f>IF(Email_TaskV2[[#This Row],[Nomor Nodin RFS/RFI]]="","",DAY(Email_TaskV2[[#This Row],[Tanggal nodin RFS/RFI]]))</f>
        <v>7</v>
      </c>
      <c r="AY15" s="28" t="str">
        <f>IF(Email_TaskV2[[#This Row],[Nomor Nodin RFS/RFI]]="","",TEXT(Email_TaskV2[[#This Row],[Tanggal nodin RFS/RFI]],"mmm"))</f>
        <v>Jan</v>
      </c>
      <c r="AZ15" s="28" t="str">
        <f>IF(Email_TaskV2[[#This Row],[Nodin BO]]="","No","Yes")</f>
        <v>No</v>
      </c>
      <c r="BA15" s="36">
        <f>IF(Email_TaskV2[[#This Row],[Month]]="",13,MONTH(Email_TaskV2[[#This Row],[Tanggal nodin RFS/RFI]]))</f>
        <v>1</v>
      </c>
    </row>
    <row r="16" spans="1:54" ht="15.75" hidden="1" customHeight="1" x14ac:dyDescent="0.3">
      <c r="A16" s="17">
        <v>15</v>
      </c>
      <c r="B16" s="18" t="s">
        <v>168</v>
      </c>
      <c r="C16" s="19">
        <v>44568</v>
      </c>
      <c r="D16" s="20" t="s">
        <v>169</v>
      </c>
      <c r="E16" s="18" t="s">
        <v>55</v>
      </c>
      <c r="F16" s="21" t="s">
        <v>147</v>
      </c>
      <c r="G16" s="22">
        <v>44569</v>
      </c>
      <c r="H16" s="22">
        <v>44570</v>
      </c>
      <c r="I16" s="18" t="s">
        <v>170</v>
      </c>
      <c r="J16" s="22">
        <v>44571</v>
      </c>
      <c r="K16" s="22"/>
      <c r="L16" s="18">
        <f t="shared" ref="L16:L27" si="2">H16-C16</f>
        <v>2</v>
      </c>
      <c r="M16" s="18">
        <f t="shared" ref="M16:M27" si="3">J16-G16</f>
        <v>2</v>
      </c>
      <c r="N16" s="23" t="s">
        <v>171</v>
      </c>
      <c r="O16" s="20" t="s">
        <v>172</v>
      </c>
      <c r="P16" s="20" t="str">
        <f>VLOOKUP(Email_TaskV2[[#This Row],[PIC Dev]],[1]Organization!C:D,2,FALSE)</f>
        <v>Postpaid, Roaming, and Interconnect</v>
      </c>
      <c r="Q16" s="20"/>
      <c r="R16" s="18">
        <v>66</v>
      </c>
      <c r="S16" s="18" t="s">
        <v>106</v>
      </c>
      <c r="T16" s="18" t="s">
        <v>173</v>
      </c>
      <c r="U16" s="18"/>
      <c r="V16" s="18"/>
      <c r="W16" s="18"/>
      <c r="X16" s="18"/>
      <c r="Y16" s="18"/>
      <c r="Z16" s="18" t="s">
        <v>63</v>
      </c>
      <c r="AA16" s="18" t="s">
        <v>64</v>
      </c>
      <c r="AB16" s="18" t="s">
        <v>65</v>
      </c>
      <c r="AC16" s="18" t="s">
        <v>124</v>
      </c>
      <c r="AD16" s="23" t="s">
        <v>174</v>
      </c>
      <c r="AE16" s="23" t="s">
        <v>150</v>
      </c>
      <c r="AF16" s="23"/>
      <c r="AG16" s="23"/>
      <c r="AH16" s="23"/>
      <c r="AI16" s="18" t="s">
        <v>75</v>
      </c>
      <c r="AJ16" s="18"/>
      <c r="AK16" s="25"/>
      <c r="AL16" s="25"/>
      <c r="AM16" s="25"/>
      <c r="AN16" s="25"/>
      <c r="AO16" s="25"/>
      <c r="AP16" s="26">
        <f ca="1">IF(AND(Email_TaskV2[[#This Row],[Status]]="ON PROGRESS"),TODAY()-Email_TaskV2[[#This Row],[Tanggal nodin RFS/RFI]],0)</f>
        <v>0</v>
      </c>
      <c r="AQ16" s="26">
        <f ca="1">IF(AND(Email_TaskV2[[#This Row],[Status]]="ON PROGRESS",Email_TaskV2[[#This Row],[Type]]="RFI"),TODAY()-Email_TaskV2[[#This Row],[Tanggal nodin RFS/RFI]],0)</f>
        <v>0</v>
      </c>
      <c r="AR16" s="26" t="str">
        <f ca="1">IF(Email_TaskV2[[#This Row],[Aging]]&gt;7,"Warning","")</f>
        <v/>
      </c>
      <c r="AS16" s="27"/>
      <c r="AT16" s="27"/>
      <c r="AU16" s="27"/>
      <c r="AV16" s="27" t="str">
        <f>IF(AND(Email_TaskV2[[#This Row],[Status]]="ON PROGRESS",Email_TaskV2[[#This Row],[Type]]="RFS"),"YES","")</f>
        <v/>
      </c>
      <c r="AW16" s="27" t="str">
        <f>IF(AND(Email_TaskV2[[#This Row],[Status]]="ON PROGRESS",Email_TaskV2[[#This Row],[Type]]="RFI"),"YES","")</f>
        <v/>
      </c>
      <c r="AX16" s="27">
        <f>IF(Email_TaskV2[[#This Row],[Nomor Nodin RFS/RFI]]="","",DAY(Email_TaskV2[[#This Row],[Tanggal nodin RFS/RFI]]))</f>
        <v>7</v>
      </c>
      <c r="AY16" s="28" t="str">
        <f>IF(Email_TaskV2[[#This Row],[Nomor Nodin RFS/RFI]]="","",TEXT(Email_TaskV2[[#This Row],[Tanggal nodin RFS/RFI]],"mmm"))</f>
        <v>Jan</v>
      </c>
      <c r="AZ16" s="28" t="str">
        <f>IF(Email_TaskV2[[#This Row],[Nodin BO]]="","No","Yes")</f>
        <v>Yes</v>
      </c>
      <c r="BA16" s="29">
        <f>IF(Email_TaskV2[[#This Row],[Month]]="",13,MONTH(Email_TaskV2[[#This Row],[Tanggal nodin RFS/RFI]]))</f>
        <v>1</v>
      </c>
    </row>
    <row r="17" spans="1:53" ht="15.75" hidden="1" customHeight="1" x14ac:dyDescent="0.3">
      <c r="A17" s="17">
        <v>16</v>
      </c>
      <c r="B17" s="18" t="s">
        <v>175</v>
      </c>
      <c r="C17" s="19">
        <v>44568</v>
      </c>
      <c r="D17" s="20" t="s">
        <v>176</v>
      </c>
      <c r="E17" s="18" t="s">
        <v>55</v>
      </c>
      <c r="F17" s="21" t="s">
        <v>155</v>
      </c>
      <c r="G17" s="22">
        <v>44568</v>
      </c>
      <c r="H17" s="22">
        <v>44580</v>
      </c>
      <c r="I17" s="18" t="s">
        <v>177</v>
      </c>
      <c r="J17" s="22">
        <v>44580</v>
      </c>
      <c r="K17" s="22"/>
      <c r="L17" s="18">
        <f t="shared" si="2"/>
        <v>12</v>
      </c>
      <c r="M17" s="18">
        <f t="shared" si="3"/>
        <v>12</v>
      </c>
      <c r="N17" s="23" t="s">
        <v>171</v>
      </c>
      <c r="O17" s="20" t="s">
        <v>172</v>
      </c>
      <c r="P17" s="20" t="str">
        <f>VLOOKUP(Email_TaskV2[[#This Row],[PIC Dev]],[1]Organization!C:D,2,FALSE)</f>
        <v>Postpaid, Roaming, and Interconnect</v>
      </c>
      <c r="Q17" s="24" t="s">
        <v>178</v>
      </c>
      <c r="R17" s="18">
        <v>35</v>
      </c>
      <c r="S17" s="18" t="s">
        <v>61</v>
      </c>
      <c r="T17" s="18" t="s">
        <v>179</v>
      </c>
      <c r="U17" s="18"/>
      <c r="V17" s="18"/>
      <c r="W17" s="18"/>
      <c r="X17" s="18"/>
      <c r="Y17" s="18"/>
      <c r="Z17" s="18" t="s">
        <v>63</v>
      </c>
      <c r="AA17" s="18" t="s">
        <v>64</v>
      </c>
      <c r="AB17" s="18" t="s">
        <v>180</v>
      </c>
      <c r="AC17" s="18" t="s">
        <v>124</v>
      </c>
      <c r="AD17" s="23" t="s">
        <v>181</v>
      </c>
      <c r="AE17" s="23" t="s">
        <v>125</v>
      </c>
      <c r="AF17" s="23" t="s">
        <v>99</v>
      </c>
      <c r="AG17" s="23"/>
      <c r="AH17" s="23"/>
      <c r="AI17" s="18" t="s">
        <v>75</v>
      </c>
      <c r="AJ17" s="18"/>
      <c r="AK17" s="25"/>
      <c r="AL17" s="25"/>
      <c r="AM17" s="25"/>
      <c r="AN17" s="25"/>
      <c r="AO17" s="25"/>
      <c r="AP17" s="26">
        <f ca="1">IF(AND(Email_TaskV2[[#This Row],[Status]]="ON PROGRESS"),TODAY()-Email_TaskV2[[#This Row],[Tanggal nodin RFS/RFI]],0)</f>
        <v>0</v>
      </c>
      <c r="AQ17" s="26">
        <f ca="1">IF(AND(Email_TaskV2[[#This Row],[Status]]="ON PROGRESS",Email_TaskV2[[#This Row],[Type]]="RFI"),TODAY()-Email_TaskV2[[#This Row],[Tanggal nodin RFS/RFI]],0)</f>
        <v>0</v>
      </c>
      <c r="AR17" s="26" t="str">
        <f ca="1">IF(Email_TaskV2[[#This Row],[Aging]]&gt;7,"Warning","")</f>
        <v/>
      </c>
      <c r="AS17" s="27"/>
      <c r="AT17" s="27"/>
      <c r="AU17" s="27"/>
      <c r="AV17" s="27" t="str">
        <f>IF(AND(Email_TaskV2[[#This Row],[Status]]="ON PROGRESS",Email_TaskV2[[#This Row],[Type]]="RFS"),"YES","")</f>
        <v/>
      </c>
      <c r="AW17" s="27" t="str">
        <f>IF(AND(Email_TaskV2[[#This Row],[Status]]="ON PROGRESS",Email_TaskV2[[#This Row],[Type]]="RFI"),"YES","")</f>
        <v/>
      </c>
      <c r="AX17" s="27">
        <f>IF(Email_TaskV2[[#This Row],[Nomor Nodin RFS/RFI]]="","",DAY(Email_TaskV2[[#This Row],[Tanggal nodin RFS/RFI]]))</f>
        <v>7</v>
      </c>
      <c r="AY17" s="28" t="str">
        <f>IF(Email_TaskV2[[#This Row],[Nomor Nodin RFS/RFI]]="","",TEXT(Email_TaskV2[[#This Row],[Tanggal nodin RFS/RFI]],"mmm"))</f>
        <v>Jan</v>
      </c>
      <c r="AZ17" s="28" t="str">
        <f>IF(Email_TaskV2[[#This Row],[Nodin BO]]="","No","Yes")</f>
        <v>Yes</v>
      </c>
      <c r="BA17" s="29">
        <f>IF(Email_TaskV2[[#This Row],[Month]]="",13,MONTH(Email_TaskV2[[#This Row],[Tanggal nodin RFS/RFI]]))</f>
        <v>1</v>
      </c>
    </row>
    <row r="18" spans="1:53" ht="15.75" hidden="1" customHeight="1" x14ac:dyDescent="0.3">
      <c r="A18" s="17">
        <v>17</v>
      </c>
      <c r="B18" s="18" t="s">
        <v>182</v>
      </c>
      <c r="C18" s="19">
        <v>44568</v>
      </c>
      <c r="D18" s="20" t="s">
        <v>183</v>
      </c>
      <c r="E18" s="18" t="s">
        <v>55</v>
      </c>
      <c r="F18" s="21" t="s">
        <v>112</v>
      </c>
      <c r="G18" s="22">
        <v>44572</v>
      </c>
      <c r="H18" s="22">
        <v>44573</v>
      </c>
      <c r="I18" s="18" t="s">
        <v>184</v>
      </c>
      <c r="J18" s="22">
        <v>44574</v>
      </c>
      <c r="K18" s="22"/>
      <c r="L18" s="18">
        <f t="shared" si="2"/>
        <v>5</v>
      </c>
      <c r="M18" s="18">
        <f t="shared" si="3"/>
        <v>2</v>
      </c>
      <c r="N18" s="23" t="s">
        <v>130</v>
      </c>
      <c r="O18" s="20" t="s">
        <v>131</v>
      </c>
      <c r="P18" s="20" t="str">
        <f>VLOOKUP(Email_TaskV2[[#This Row],[PIC Dev]],[1]Organization!C:D,2,FALSE)</f>
        <v>BSM Prepaid</v>
      </c>
      <c r="Q18" s="20"/>
      <c r="R18" s="18">
        <v>70</v>
      </c>
      <c r="S18" s="18" t="s">
        <v>106</v>
      </c>
      <c r="T18" s="18" t="s">
        <v>185</v>
      </c>
      <c r="U18" s="18"/>
      <c r="V18" s="18"/>
      <c r="W18" s="18"/>
      <c r="X18" s="18"/>
      <c r="Y18" s="18"/>
      <c r="Z18" s="18" t="s">
        <v>63</v>
      </c>
      <c r="AA18" s="18" t="s">
        <v>64</v>
      </c>
      <c r="AB18" s="18" t="s">
        <v>65</v>
      </c>
      <c r="AC18" s="18" t="s">
        <v>66</v>
      </c>
      <c r="AD18" s="23" t="s">
        <v>186</v>
      </c>
      <c r="AE18" s="23"/>
      <c r="AF18" s="23"/>
      <c r="AG18" s="23"/>
      <c r="AH18" s="23"/>
      <c r="AI18" s="18" t="s">
        <v>75</v>
      </c>
      <c r="AJ18" s="31"/>
      <c r="AK18" s="25"/>
      <c r="AL18" s="25"/>
      <c r="AM18" s="25"/>
      <c r="AN18" s="25"/>
      <c r="AO18" s="25"/>
      <c r="AP18" s="26">
        <f ca="1">IF(AND(Email_TaskV2[[#This Row],[Status]]="ON PROGRESS"),TODAY()-Email_TaskV2[[#This Row],[Tanggal nodin RFS/RFI]],0)</f>
        <v>0</v>
      </c>
      <c r="AQ18" s="26">
        <f ca="1">IF(AND(Email_TaskV2[[#This Row],[Status]]="ON PROGRESS",Email_TaskV2[[#This Row],[Type]]="RFI"),TODAY()-Email_TaskV2[[#This Row],[Tanggal nodin RFS/RFI]],0)</f>
        <v>0</v>
      </c>
      <c r="AR18" s="26" t="str">
        <f ca="1">IF(Email_TaskV2[[#This Row],[Aging]]&gt;7,"Warning","")</f>
        <v/>
      </c>
      <c r="AV18" s="16" t="str">
        <f>IF(AND(Email_TaskV2[[#This Row],[Status]]="ON PROGRESS",Email_TaskV2[[#This Row],[Type]]="RFS"),"YES","")</f>
        <v/>
      </c>
      <c r="AW18" s="16" t="str">
        <f>IF(AND(Email_TaskV2[[#This Row],[Status]]="ON PROGRESS",Email_TaskV2[[#This Row],[Type]]="RFI"),"YES","")</f>
        <v/>
      </c>
      <c r="AX18" s="16">
        <f>IF(Email_TaskV2[[#This Row],[Nomor Nodin RFS/RFI]]="","",DAY(Email_TaskV2[[#This Row],[Tanggal nodin RFS/RFI]]))</f>
        <v>7</v>
      </c>
      <c r="AY18" s="28" t="str">
        <f>IF(Email_TaskV2[[#This Row],[Nomor Nodin RFS/RFI]]="","",TEXT(Email_TaskV2[[#This Row],[Tanggal nodin RFS/RFI]],"mmm"))</f>
        <v>Jan</v>
      </c>
      <c r="AZ18" s="28" t="str">
        <f>IF(Email_TaskV2[[#This Row],[Nodin BO]]="","No","Yes")</f>
        <v>Yes</v>
      </c>
      <c r="BA18" s="36">
        <f>IF(Email_TaskV2[[#This Row],[Month]]="",13,MONTH(Email_TaskV2[[#This Row],[Tanggal nodin RFS/RFI]]))</f>
        <v>1</v>
      </c>
    </row>
    <row r="19" spans="1:53" ht="15.75" hidden="1" customHeight="1" x14ac:dyDescent="0.3">
      <c r="A19" s="17">
        <v>18</v>
      </c>
      <c r="B19" s="18" t="s">
        <v>187</v>
      </c>
      <c r="C19" s="19">
        <v>44568</v>
      </c>
      <c r="D19" s="20" t="s">
        <v>188</v>
      </c>
      <c r="E19" s="18" t="s">
        <v>55</v>
      </c>
      <c r="F19" s="21" t="s">
        <v>112</v>
      </c>
      <c r="G19" s="22">
        <v>44569</v>
      </c>
      <c r="H19" s="22">
        <v>44570</v>
      </c>
      <c r="I19" s="18" t="s">
        <v>189</v>
      </c>
      <c r="J19" s="22">
        <v>44572</v>
      </c>
      <c r="K19" s="22"/>
      <c r="L19" s="18">
        <f t="shared" si="2"/>
        <v>2</v>
      </c>
      <c r="M19" s="18">
        <f t="shared" si="3"/>
        <v>3</v>
      </c>
      <c r="N19" s="23" t="s">
        <v>130</v>
      </c>
      <c r="O19" s="20" t="s">
        <v>131</v>
      </c>
      <c r="P19" s="20" t="str">
        <f>VLOOKUP(Email_TaskV2[[#This Row],[PIC Dev]],[1]Organization!C:D,2,FALSE)</f>
        <v>BSM Prepaid</v>
      </c>
      <c r="Q19" s="20"/>
      <c r="R19" s="18">
        <v>173</v>
      </c>
      <c r="S19" s="18" t="s">
        <v>106</v>
      </c>
      <c r="T19" s="18" t="s">
        <v>173</v>
      </c>
      <c r="U19" s="18"/>
      <c r="V19" s="18"/>
      <c r="W19" s="18"/>
      <c r="X19" s="18"/>
      <c r="Y19" s="18"/>
      <c r="Z19" s="18" t="s">
        <v>63</v>
      </c>
      <c r="AA19" s="18" t="s">
        <v>64</v>
      </c>
      <c r="AB19" s="18" t="s">
        <v>65</v>
      </c>
      <c r="AC19" s="18" t="s">
        <v>66</v>
      </c>
      <c r="AD19" s="23" t="s">
        <v>186</v>
      </c>
      <c r="AE19" s="23"/>
      <c r="AF19" s="23"/>
      <c r="AG19" s="23"/>
      <c r="AH19" s="23"/>
      <c r="AI19" s="18" t="s">
        <v>75</v>
      </c>
      <c r="AJ19" s="18"/>
      <c r="AK19" s="25"/>
      <c r="AL19" s="25"/>
      <c r="AM19" s="25"/>
      <c r="AN19" s="25"/>
      <c r="AO19" s="25"/>
      <c r="AP19" s="26">
        <f ca="1">IF(AND(Email_TaskV2[[#This Row],[Status]]="ON PROGRESS"),TODAY()-Email_TaskV2[[#This Row],[Tanggal nodin RFS/RFI]],0)</f>
        <v>0</v>
      </c>
      <c r="AQ19" s="26">
        <f ca="1">IF(AND(Email_TaskV2[[#This Row],[Status]]="ON PROGRESS",Email_TaskV2[[#This Row],[Type]]="RFI"),TODAY()-Email_TaskV2[[#This Row],[Tanggal nodin RFS/RFI]],0)</f>
        <v>0</v>
      </c>
      <c r="AR19" s="26" t="str">
        <f ca="1">IF(Email_TaskV2[[#This Row],[Aging]]&gt;7,"Warning","")</f>
        <v/>
      </c>
      <c r="AV19" s="16" t="str">
        <f>IF(AND(Email_TaskV2[[#This Row],[Status]]="ON PROGRESS",Email_TaskV2[[#This Row],[Type]]="RFS"),"YES","")</f>
        <v/>
      </c>
      <c r="AW19" s="16" t="str">
        <f>IF(AND(Email_TaskV2[[#This Row],[Status]]="ON PROGRESS",Email_TaskV2[[#This Row],[Type]]="RFI"),"YES","")</f>
        <v/>
      </c>
      <c r="AX19" s="16">
        <f>IF(Email_TaskV2[[#This Row],[Nomor Nodin RFS/RFI]]="","",DAY(Email_TaskV2[[#This Row],[Tanggal nodin RFS/RFI]]))</f>
        <v>7</v>
      </c>
      <c r="AY19" s="28" t="str">
        <f>IF(Email_TaskV2[[#This Row],[Nomor Nodin RFS/RFI]]="","",TEXT(Email_TaskV2[[#This Row],[Tanggal nodin RFS/RFI]],"mmm"))</f>
        <v>Jan</v>
      </c>
      <c r="AZ19" s="28" t="str">
        <f>IF(Email_TaskV2[[#This Row],[Nodin BO]]="","No","Yes")</f>
        <v>Yes</v>
      </c>
      <c r="BA19" s="36">
        <f>IF(Email_TaskV2[[#This Row],[Month]]="",13,MONTH(Email_TaskV2[[#This Row],[Tanggal nodin RFS/RFI]]))</f>
        <v>1</v>
      </c>
    </row>
    <row r="20" spans="1:53" ht="15.75" hidden="1" customHeight="1" x14ac:dyDescent="0.3">
      <c r="A20" s="17">
        <v>19</v>
      </c>
      <c r="B20" s="18" t="s">
        <v>190</v>
      </c>
      <c r="C20" s="19">
        <v>44568</v>
      </c>
      <c r="D20" s="20" t="s">
        <v>191</v>
      </c>
      <c r="E20" s="18" t="s">
        <v>55</v>
      </c>
      <c r="F20" s="21" t="s">
        <v>56</v>
      </c>
      <c r="G20" s="22">
        <v>44571</v>
      </c>
      <c r="H20" s="22">
        <v>44572</v>
      </c>
      <c r="I20" s="18" t="s">
        <v>192</v>
      </c>
      <c r="J20" s="22">
        <v>44572</v>
      </c>
      <c r="K20" s="22"/>
      <c r="L20" s="18">
        <f t="shared" si="2"/>
        <v>4</v>
      </c>
      <c r="M20" s="18">
        <f t="shared" si="3"/>
        <v>1</v>
      </c>
      <c r="N20" s="23" t="s">
        <v>193</v>
      </c>
      <c r="O20" s="20" t="s">
        <v>194</v>
      </c>
      <c r="P20" s="20" t="str">
        <f>VLOOKUP(Email_TaskV2[[#This Row],[PIC Dev]],[1]Organization!C:D,2,FALSE)</f>
        <v>Postpaid, Roaming, and Interconnect</v>
      </c>
      <c r="Q20" s="24" t="s">
        <v>195</v>
      </c>
      <c r="R20" s="18">
        <v>16</v>
      </c>
      <c r="S20" s="18" t="s">
        <v>61</v>
      </c>
      <c r="T20" s="18"/>
      <c r="U20" s="18"/>
      <c r="V20" s="18"/>
      <c r="W20" s="18"/>
      <c r="X20" s="18"/>
      <c r="Y20" s="18"/>
      <c r="Z20" s="18" t="s">
        <v>63</v>
      </c>
      <c r="AA20" s="18" t="s">
        <v>64</v>
      </c>
      <c r="AB20" s="18" t="s">
        <v>65</v>
      </c>
      <c r="AC20" s="18" t="s">
        <v>98</v>
      </c>
      <c r="AD20" s="23" t="s">
        <v>126</v>
      </c>
      <c r="AE20" s="23"/>
      <c r="AF20" s="23"/>
      <c r="AG20" s="23"/>
      <c r="AH20" s="23"/>
      <c r="AI20" s="18" t="s">
        <v>75</v>
      </c>
      <c r="AJ20" s="18"/>
      <c r="AK20" s="25"/>
      <c r="AL20" s="25"/>
      <c r="AM20" s="25"/>
      <c r="AN20" s="25"/>
      <c r="AO20" s="25"/>
      <c r="AP20" s="26">
        <f ca="1">IF(AND(Email_TaskV2[[#This Row],[Status]]="ON PROGRESS"),TODAY()-Email_TaskV2[[#This Row],[Tanggal nodin RFS/RFI]],0)</f>
        <v>0</v>
      </c>
      <c r="AQ20" s="26">
        <f ca="1">IF(AND(Email_TaskV2[[#This Row],[Status]]="ON PROGRESS",Email_TaskV2[[#This Row],[Type]]="RFI"),TODAY()-Email_TaskV2[[#This Row],[Tanggal nodin RFS/RFI]],0)</f>
        <v>0</v>
      </c>
      <c r="AR20" s="26" t="str">
        <f ca="1">IF(Email_TaskV2[[#This Row],[Aging]]&gt;7,"Warning","")</f>
        <v/>
      </c>
      <c r="AV20" s="16" t="str">
        <f>IF(AND(Email_TaskV2[[#This Row],[Status]]="ON PROGRESS",Email_TaskV2[[#This Row],[Type]]="RFS"),"YES","")</f>
        <v/>
      </c>
      <c r="AW20" s="16" t="str">
        <f>IF(AND(Email_TaskV2[[#This Row],[Status]]="ON PROGRESS",Email_TaskV2[[#This Row],[Type]]="RFI"),"YES","")</f>
        <v/>
      </c>
      <c r="AX20" s="16">
        <f>IF(Email_TaskV2[[#This Row],[Nomor Nodin RFS/RFI]]="","",DAY(Email_TaskV2[[#This Row],[Tanggal nodin RFS/RFI]]))</f>
        <v>7</v>
      </c>
      <c r="AY20" s="28" t="str">
        <f>IF(Email_TaskV2[[#This Row],[Nomor Nodin RFS/RFI]]="","",TEXT(Email_TaskV2[[#This Row],[Tanggal nodin RFS/RFI]],"mmm"))</f>
        <v>Jan</v>
      </c>
      <c r="AZ20" s="28" t="str">
        <f>IF(Email_TaskV2[[#This Row],[Nodin BO]]="","No","Yes")</f>
        <v>No</v>
      </c>
      <c r="BA20" s="36">
        <f>IF(Email_TaskV2[[#This Row],[Month]]="",13,MONTH(Email_TaskV2[[#This Row],[Tanggal nodin RFS/RFI]]))</f>
        <v>1</v>
      </c>
    </row>
    <row r="21" spans="1:53" ht="15.75" hidden="1" customHeight="1" x14ac:dyDescent="0.3">
      <c r="A21" s="17">
        <v>20</v>
      </c>
      <c r="B21" s="18" t="s">
        <v>196</v>
      </c>
      <c r="C21" s="19">
        <v>44568</v>
      </c>
      <c r="D21" s="20" t="s">
        <v>197</v>
      </c>
      <c r="E21" s="18" t="s">
        <v>55</v>
      </c>
      <c r="F21" s="21" t="s">
        <v>78</v>
      </c>
      <c r="G21" s="22">
        <v>44571</v>
      </c>
      <c r="H21" s="22">
        <v>44573</v>
      </c>
      <c r="I21" s="18" t="s">
        <v>198</v>
      </c>
      <c r="J21" s="22">
        <v>44573</v>
      </c>
      <c r="K21" s="22"/>
      <c r="L21" s="18">
        <f t="shared" si="2"/>
        <v>5</v>
      </c>
      <c r="M21" s="18">
        <f t="shared" si="3"/>
        <v>2</v>
      </c>
      <c r="N21" s="23" t="s">
        <v>93</v>
      </c>
      <c r="O21" s="20" t="s">
        <v>94</v>
      </c>
      <c r="P21" s="20" t="str">
        <f>VLOOKUP(Email_TaskV2[[#This Row],[PIC Dev]],[1]Organization!C:D,2,FALSE)</f>
        <v>Digital and VAS</v>
      </c>
      <c r="Q21" s="24" t="s">
        <v>199</v>
      </c>
      <c r="R21" s="18">
        <v>35</v>
      </c>
      <c r="S21" s="18" t="s">
        <v>106</v>
      </c>
      <c r="T21" s="18" t="s">
        <v>200</v>
      </c>
      <c r="U21" s="18"/>
      <c r="V21" s="18"/>
      <c r="W21" s="18"/>
      <c r="X21" s="18"/>
      <c r="Y21" s="18"/>
      <c r="Z21" s="18" t="s">
        <v>63</v>
      </c>
      <c r="AA21" s="18" t="s">
        <v>64</v>
      </c>
      <c r="AB21" s="18" t="s">
        <v>201</v>
      </c>
      <c r="AC21" s="18" t="s">
        <v>98</v>
      </c>
      <c r="AD21" s="23" t="s">
        <v>115</v>
      </c>
      <c r="AE21" s="23"/>
      <c r="AF21" s="23"/>
      <c r="AG21" s="23"/>
      <c r="AH21" s="23"/>
      <c r="AI21" s="18" t="s">
        <v>75</v>
      </c>
      <c r="AJ21" s="18"/>
      <c r="AK21" s="25"/>
      <c r="AL21" s="25"/>
      <c r="AM21" s="25"/>
      <c r="AN21" s="25"/>
      <c r="AO21" s="25"/>
      <c r="AP21" s="26">
        <f ca="1">IF(AND(Email_TaskV2[[#This Row],[Status]]="ON PROGRESS"),TODAY()-Email_TaskV2[[#This Row],[Tanggal nodin RFS/RFI]],0)</f>
        <v>0</v>
      </c>
      <c r="AQ21" s="26">
        <f ca="1">IF(AND(Email_TaskV2[[#This Row],[Status]]="ON PROGRESS",Email_TaskV2[[#This Row],[Type]]="RFI"),TODAY()-Email_TaskV2[[#This Row],[Tanggal nodin RFS/RFI]],0)</f>
        <v>0</v>
      </c>
      <c r="AR21" s="26" t="str">
        <f ca="1">IF(Email_TaskV2[[#This Row],[Aging]]&gt;7,"Warning","")</f>
        <v/>
      </c>
      <c r="AV21" s="16" t="str">
        <f>IF(AND(Email_TaskV2[[#This Row],[Status]]="ON PROGRESS",Email_TaskV2[[#This Row],[Type]]="RFS"),"YES","")</f>
        <v/>
      </c>
      <c r="AW21" s="16" t="str">
        <f>IF(AND(Email_TaskV2[[#This Row],[Status]]="ON PROGRESS",Email_TaskV2[[#This Row],[Type]]="RFI"),"YES","")</f>
        <v/>
      </c>
      <c r="AX21" s="16">
        <f>IF(Email_TaskV2[[#This Row],[Nomor Nodin RFS/RFI]]="","",DAY(Email_TaskV2[[#This Row],[Tanggal nodin RFS/RFI]]))</f>
        <v>7</v>
      </c>
      <c r="AY21" s="28" t="str">
        <f>IF(Email_TaskV2[[#This Row],[Nomor Nodin RFS/RFI]]="","",TEXT(Email_TaskV2[[#This Row],[Tanggal nodin RFS/RFI]],"mmm"))</f>
        <v>Jan</v>
      </c>
      <c r="AZ21" s="28" t="str">
        <f>IF(Email_TaskV2[[#This Row],[Nodin BO]]="","No","Yes")</f>
        <v>Yes</v>
      </c>
      <c r="BA21" s="36">
        <f>IF(Email_TaskV2[[#This Row],[Month]]="",13,MONTH(Email_TaskV2[[#This Row],[Tanggal nodin RFS/RFI]]))</f>
        <v>1</v>
      </c>
    </row>
    <row r="22" spans="1:53" ht="15.75" hidden="1" customHeight="1" x14ac:dyDescent="0.3">
      <c r="A22" s="17">
        <v>21</v>
      </c>
      <c r="B22" s="18" t="s">
        <v>202</v>
      </c>
      <c r="C22" s="19">
        <v>44571</v>
      </c>
      <c r="D22" s="20" t="s">
        <v>203</v>
      </c>
      <c r="E22" s="18" t="s">
        <v>55</v>
      </c>
      <c r="F22" s="21" t="s">
        <v>86</v>
      </c>
      <c r="G22" s="22">
        <v>44573</v>
      </c>
      <c r="H22" s="22">
        <v>44578</v>
      </c>
      <c r="I22" s="18" t="s">
        <v>204</v>
      </c>
      <c r="J22" s="22">
        <v>44578</v>
      </c>
      <c r="K22" s="22"/>
      <c r="L22" s="18">
        <f t="shared" si="2"/>
        <v>7</v>
      </c>
      <c r="M22" s="18">
        <f t="shared" si="3"/>
        <v>5</v>
      </c>
      <c r="N22" s="23" t="s">
        <v>130</v>
      </c>
      <c r="O22" s="20" t="s">
        <v>131</v>
      </c>
      <c r="P22" s="20" t="str">
        <f>VLOOKUP(Email_TaskV2[[#This Row],[PIC Dev]],[1]Organization!C:D,2,FALSE)</f>
        <v>BSM Prepaid</v>
      </c>
      <c r="Q22" s="24" t="s">
        <v>205</v>
      </c>
      <c r="R22" s="18">
        <v>442</v>
      </c>
      <c r="S22" s="18" t="s">
        <v>61</v>
      </c>
      <c r="T22" s="18" t="s">
        <v>144</v>
      </c>
      <c r="U22" s="18"/>
      <c r="V22" s="18"/>
      <c r="W22" s="18"/>
      <c r="X22" s="18"/>
      <c r="Y22" s="18"/>
      <c r="Z22" s="18" t="s">
        <v>63</v>
      </c>
      <c r="AA22" s="18" t="s">
        <v>64</v>
      </c>
      <c r="AB22" s="18" t="s">
        <v>65</v>
      </c>
      <c r="AC22" s="18" t="s">
        <v>66</v>
      </c>
      <c r="AD22" s="23" t="s">
        <v>67</v>
      </c>
      <c r="AE22" s="23" t="s">
        <v>74</v>
      </c>
      <c r="AF22" s="23"/>
      <c r="AG22" s="23"/>
      <c r="AH22" s="23"/>
      <c r="AI22" s="18" t="s">
        <v>68</v>
      </c>
      <c r="AJ22" s="18"/>
      <c r="AK22" s="25"/>
      <c r="AL22" s="25"/>
      <c r="AM22" s="25"/>
      <c r="AN22" s="25"/>
      <c r="AO22" s="25"/>
      <c r="AP22" s="26">
        <f ca="1">IF(AND(Email_TaskV2[[#This Row],[Status]]="ON PROGRESS"),TODAY()-Email_TaskV2[[#This Row],[Tanggal nodin RFS/RFI]],0)</f>
        <v>0</v>
      </c>
      <c r="AQ22" s="26">
        <f ca="1">IF(AND(Email_TaskV2[[#This Row],[Status]]="ON PROGRESS",Email_TaskV2[[#This Row],[Type]]="RFI"),TODAY()-Email_TaskV2[[#This Row],[Tanggal nodin RFS/RFI]],0)</f>
        <v>0</v>
      </c>
      <c r="AR22" s="26" t="str">
        <f ca="1">IF(Email_TaskV2[[#This Row],[Aging]]&gt;7,"Warning","")</f>
        <v/>
      </c>
      <c r="AV22" s="16" t="str">
        <f>IF(AND(Email_TaskV2[[#This Row],[Status]]="ON PROGRESS",Email_TaskV2[[#This Row],[Type]]="RFS"),"YES","")</f>
        <v/>
      </c>
      <c r="AW22" s="16" t="str">
        <f>IF(AND(Email_TaskV2[[#This Row],[Status]]="ON PROGRESS",Email_TaskV2[[#This Row],[Type]]="RFI"),"YES","")</f>
        <v/>
      </c>
      <c r="AX22" s="16">
        <f>IF(Email_TaskV2[[#This Row],[Nomor Nodin RFS/RFI]]="","",DAY(Email_TaskV2[[#This Row],[Tanggal nodin RFS/RFI]]))</f>
        <v>10</v>
      </c>
      <c r="AY22" s="28" t="str">
        <f>IF(Email_TaskV2[[#This Row],[Nomor Nodin RFS/RFI]]="","",TEXT(Email_TaskV2[[#This Row],[Tanggal nodin RFS/RFI]],"mmm"))</f>
        <v>Jan</v>
      </c>
      <c r="AZ22" s="28" t="str">
        <f>IF(Email_TaskV2[[#This Row],[Nodin BO]]="","No","Yes")</f>
        <v>Yes</v>
      </c>
      <c r="BA22" s="36">
        <f>IF(Email_TaskV2[[#This Row],[Month]]="",13,MONTH(Email_TaskV2[[#This Row],[Tanggal nodin RFS/RFI]]))</f>
        <v>1</v>
      </c>
    </row>
    <row r="23" spans="1:53" ht="15.75" hidden="1" customHeight="1" x14ac:dyDescent="0.3">
      <c r="A23" s="17">
        <v>22</v>
      </c>
      <c r="B23" s="18" t="s">
        <v>206</v>
      </c>
      <c r="C23" s="19">
        <v>44571</v>
      </c>
      <c r="D23" s="20" t="s">
        <v>207</v>
      </c>
      <c r="E23" s="18" t="s">
        <v>55</v>
      </c>
      <c r="F23" s="21" t="s">
        <v>147</v>
      </c>
      <c r="G23" s="22">
        <v>44572</v>
      </c>
      <c r="H23" s="22">
        <v>44579</v>
      </c>
      <c r="I23" s="18" t="s">
        <v>208</v>
      </c>
      <c r="J23" s="22">
        <v>44579</v>
      </c>
      <c r="K23" s="22"/>
      <c r="L23" s="18">
        <f t="shared" si="2"/>
        <v>8</v>
      </c>
      <c r="M23" s="18">
        <f t="shared" si="3"/>
        <v>7</v>
      </c>
      <c r="N23" s="23" t="s">
        <v>58</v>
      </c>
      <c r="O23" s="20" t="s">
        <v>59</v>
      </c>
      <c r="P23" s="20" t="str">
        <f>VLOOKUP(Email_TaskV2[[#This Row],[PIC Dev]],[1]Organization!C:D,2,FALSE)</f>
        <v>BSM Prepaid</v>
      </c>
      <c r="Q23" s="20"/>
      <c r="R23" s="18">
        <v>115</v>
      </c>
      <c r="S23" s="18" t="s">
        <v>106</v>
      </c>
      <c r="T23" s="18" t="s">
        <v>209</v>
      </c>
      <c r="U23" s="18"/>
      <c r="V23" s="18"/>
      <c r="W23" s="18"/>
      <c r="X23" s="18"/>
      <c r="Y23" s="18"/>
      <c r="Z23" s="18" t="s">
        <v>63</v>
      </c>
      <c r="AA23" s="18" t="s">
        <v>64</v>
      </c>
      <c r="AB23" s="18" t="s">
        <v>210</v>
      </c>
      <c r="AC23" s="18" t="s">
        <v>66</v>
      </c>
      <c r="AD23" s="23" t="s">
        <v>211</v>
      </c>
      <c r="AE23" s="23"/>
      <c r="AF23" s="23"/>
      <c r="AG23" s="23"/>
      <c r="AH23" s="23"/>
      <c r="AI23" s="18" t="s">
        <v>75</v>
      </c>
      <c r="AJ23" s="18"/>
      <c r="AK23" s="25"/>
      <c r="AL23" s="25"/>
      <c r="AM23" s="25"/>
      <c r="AN23" s="25"/>
      <c r="AO23" s="25"/>
      <c r="AP23" s="26">
        <f ca="1">IF(AND(Email_TaskV2[[#This Row],[Status]]="ON PROGRESS"),TODAY()-Email_TaskV2[[#This Row],[Tanggal nodin RFS/RFI]],0)</f>
        <v>0</v>
      </c>
      <c r="AQ23" s="26">
        <f ca="1">IF(AND(Email_TaskV2[[#This Row],[Status]]="ON PROGRESS",Email_TaskV2[[#This Row],[Type]]="RFI"),TODAY()-Email_TaskV2[[#This Row],[Tanggal nodin RFS/RFI]],0)</f>
        <v>0</v>
      </c>
      <c r="AR23" s="26" t="str">
        <f ca="1">IF(Email_TaskV2[[#This Row],[Aging]]&gt;7,"Warning","")</f>
        <v/>
      </c>
      <c r="AV23" s="16" t="str">
        <f>IF(AND(Email_TaskV2[[#This Row],[Status]]="ON PROGRESS",Email_TaskV2[[#This Row],[Type]]="RFS"),"YES","")</f>
        <v/>
      </c>
      <c r="AW23" s="16" t="str">
        <f>IF(AND(Email_TaskV2[[#This Row],[Status]]="ON PROGRESS",Email_TaskV2[[#This Row],[Type]]="RFI"),"YES","")</f>
        <v/>
      </c>
      <c r="AX23" s="16">
        <f>IF(Email_TaskV2[[#This Row],[Nomor Nodin RFS/RFI]]="","",DAY(Email_TaskV2[[#This Row],[Tanggal nodin RFS/RFI]]))</f>
        <v>10</v>
      </c>
      <c r="AY23" s="28" t="str">
        <f>IF(Email_TaskV2[[#This Row],[Nomor Nodin RFS/RFI]]="","",TEXT(Email_TaskV2[[#This Row],[Tanggal nodin RFS/RFI]],"mmm"))</f>
        <v>Jan</v>
      </c>
      <c r="AZ23" s="28" t="str">
        <f>IF(Email_TaskV2[[#This Row],[Nodin BO]]="","No","Yes")</f>
        <v>Yes</v>
      </c>
      <c r="BA23" s="36">
        <f>IF(Email_TaskV2[[#This Row],[Month]]="",13,MONTH(Email_TaskV2[[#This Row],[Tanggal nodin RFS/RFI]]))</f>
        <v>1</v>
      </c>
    </row>
    <row r="24" spans="1:53" ht="15.75" hidden="1" customHeight="1" x14ac:dyDescent="0.3">
      <c r="A24" s="17">
        <v>23</v>
      </c>
      <c r="B24" s="18" t="s">
        <v>212</v>
      </c>
      <c r="C24" s="19">
        <v>44571</v>
      </c>
      <c r="D24" s="20" t="s">
        <v>213</v>
      </c>
      <c r="E24" s="18" t="s">
        <v>55</v>
      </c>
      <c r="F24" s="21" t="s">
        <v>86</v>
      </c>
      <c r="G24" s="22">
        <v>44579</v>
      </c>
      <c r="H24" s="22">
        <v>44586</v>
      </c>
      <c r="I24" s="18" t="s">
        <v>214</v>
      </c>
      <c r="J24" s="22">
        <v>44588</v>
      </c>
      <c r="K24" s="22"/>
      <c r="L24" s="18">
        <f t="shared" si="2"/>
        <v>15</v>
      </c>
      <c r="M24" s="18">
        <f t="shared" si="3"/>
        <v>9</v>
      </c>
      <c r="N24" s="23" t="s">
        <v>120</v>
      </c>
      <c r="O24" s="20" t="s">
        <v>121</v>
      </c>
      <c r="P24" s="20" t="str">
        <f>VLOOKUP(Email_TaskV2[[#This Row],[PIC Dev]],[1]Organization!C:D,2,FALSE)</f>
        <v>Business Architecture</v>
      </c>
      <c r="Q24" s="24" t="s">
        <v>215</v>
      </c>
      <c r="R24" s="18">
        <v>272</v>
      </c>
      <c r="S24" s="18" t="s">
        <v>61</v>
      </c>
      <c r="T24" s="18" t="s">
        <v>216</v>
      </c>
      <c r="U24" s="18"/>
      <c r="V24" s="18"/>
      <c r="W24" s="18"/>
      <c r="X24" s="18"/>
      <c r="Y24" s="18"/>
      <c r="Z24" s="18" t="s">
        <v>63</v>
      </c>
      <c r="AA24" s="18" t="s">
        <v>64</v>
      </c>
      <c r="AB24" s="18" t="s">
        <v>123</v>
      </c>
      <c r="AC24" s="18" t="s">
        <v>66</v>
      </c>
      <c r="AD24" s="23" t="s">
        <v>160</v>
      </c>
      <c r="AE24" s="23" t="s">
        <v>126</v>
      </c>
      <c r="AF24" s="23" t="s">
        <v>125</v>
      </c>
      <c r="AG24" s="23" t="s">
        <v>99</v>
      </c>
      <c r="AH24" s="23"/>
      <c r="AI24" s="18" t="s">
        <v>68</v>
      </c>
      <c r="AJ24" s="18"/>
      <c r="AK24" s="25"/>
      <c r="AL24" s="25"/>
      <c r="AM24" s="25"/>
      <c r="AN24" s="25"/>
      <c r="AO24" s="25"/>
      <c r="AP24" s="26">
        <f ca="1">IF(AND(Email_TaskV2[[#This Row],[Status]]="ON PROGRESS"),TODAY()-Email_TaskV2[[#This Row],[Tanggal nodin RFS/RFI]],0)</f>
        <v>0</v>
      </c>
      <c r="AQ24" s="26">
        <f ca="1">IF(AND(Email_TaskV2[[#This Row],[Status]]="ON PROGRESS",Email_TaskV2[[#This Row],[Type]]="RFI"),TODAY()-Email_TaskV2[[#This Row],[Tanggal nodin RFS/RFI]],0)</f>
        <v>0</v>
      </c>
      <c r="AR24" s="26" t="str">
        <f ca="1">IF(Email_TaskV2[[#This Row],[Aging]]&gt;7,"Warning","")</f>
        <v/>
      </c>
      <c r="AV24" s="16" t="str">
        <f>IF(AND(Email_TaskV2[[#This Row],[Status]]="ON PROGRESS",Email_TaskV2[[#This Row],[Type]]="RFS"),"YES","")</f>
        <v/>
      </c>
      <c r="AW24" s="16" t="str">
        <f>IF(AND(Email_TaskV2[[#This Row],[Status]]="ON PROGRESS",Email_TaskV2[[#This Row],[Type]]="RFI"),"YES","")</f>
        <v/>
      </c>
      <c r="AX24" s="16">
        <f>IF(Email_TaskV2[[#This Row],[Nomor Nodin RFS/RFI]]="","",DAY(Email_TaskV2[[#This Row],[Tanggal nodin RFS/RFI]]))</f>
        <v>10</v>
      </c>
      <c r="AY24" s="28" t="str">
        <f>IF(Email_TaskV2[[#This Row],[Nomor Nodin RFS/RFI]]="","",TEXT(Email_TaskV2[[#This Row],[Tanggal nodin RFS/RFI]],"mmm"))</f>
        <v>Jan</v>
      </c>
      <c r="AZ24" s="28" t="str">
        <f>IF(Email_TaskV2[[#This Row],[Nodin BO]]="","No","Yes")</f>
        <v>Yes</v>
      </c>
      <c r="BA24" s="36">
        <f>IF(Email_TaskV2[[#This Row],[Month]]="",13,MONTH(Email_TaskV2[[#This Row],[Tanggal nodin RFS/RFI]]))</f>
        <v>1</v>
      </c>
    </row>
    <row r="25" spans="1:53" ht="15.75" hidden="1" customHeight="1" x14ac:dyDescent="0.3">
      <c r="A25" s="17">
        <v>24</v>
      </c>
      <c r="B25" s="18" t="s">
        <v>217</v>
      </c>
      <c r="C25" s="19">
        <v>44571</v>
      </c>
      <c r="D25" s="20" t="s">
        <v>218</v>
      </c>
      <c r="E25" s="18" t="s">
        <v>55</v>
      </c>
      <c r="F25" s="21" t="s">
        <v>86</v>
      </c>
      <c r="G25" s="22">
        <v>44573</v>
      </c>
      <c r="H25" s="22">
        <v>44573</v>
      </c>
      <c r="I25" s="18" t="s">
        <v>219</v>
      </c>
      <c r="J25" s="22">
        <v>44573</v>
      </c>
      <c r="K25" s="22"/>
      <c r="L25" s="18">
        <f t="shared" si="2"/>
        <v>2</v>
      </c>
      <c r="M25" s="18">
        <f t="shared" si="3"/>
        <v>0</v>
      </c>
      <c r="N25" s="34" t="s">
        <v>220</v>
      </c>
      <c r="O25" s="20" t="s">
        <v>221</v>
      </c>
      <c r="P25" s="20" t="str">
        <f>VLOOKUP(Email_TaskV2[[#This Row],[PIC Dev]],[1]Organization!C:D,2,FALSE)</f>
        <v>Digital and VAS</v>
      </c>
      <c r="Q25" s="24" t="s">
        <v>222</v>
      </c>
      <c r="R25" s="18">
        <v>53</v>
      </c>
      <c r="S25" s="18" t="s">
        <v>61</v>
      </c>
      <c r="T25" s="18" t="s">
        <v>223</v>
      </c>
      <c r="U25" s="18"/>
      <c r="V25" s="18"/>
      <c r="W25" s="18"/>
      <c r="X25" s="18"/>
      <c r="Y25" s="18"/>
      <c r="Z25" s="18" t="s">
        <v>63</v>
      </c>
      <c r="AA25" s="18" t="s">
        <v>64</v>
      </c>
      <c r="AB25" s="18" t="s">
        <v>159</v>
      </c>
      <c r="AC25" s="18" t="s">
        <v>98</v>
      </c>
      <c r="AD25" s="23" t="s">
        <v>126</v>
      </c>
      <c r="AE25" s="23"/>
      <c r="AF25" s="23"/>
      <c r="AG25" s="23"/>
      <c r="AH25" s="23"/>
      <c r="AI25" s="18" t="s">
        <v>75</v>
      </c>
      <c r="AJ25" s="18"/>
      <c r="AK25" s="25"/>
      <c r="AL25" s="25"/>
      <c r="AM25" s="25"/>
      <c r="AN25" s="25"/>
      <c r="AO25" s="25"/>
      <c r="AP25" s="26">
        <f ca="1">IF(AND(Email_TaskV2[[#This Row],[Status]]="ON PROGRESS"),TODAY()-Email_TaskV2[[#This Row],[Tanggal nodin RFS/RFI]],0)</f>
        <v>0</v>
      </c>
      <c r="AQ25" s="26">
        <f ca="1">IF(AND(Email_TaskV2[[#This Row],[Status]]="ON PROGRESS",Email_TaskV2[[#This Row],[Type]]="RFI"),TODAY()-Email_TaskV2[[#This Row],[Tanggal nodin RFS/RFI]],0)</f>
        <v>0</v>
      </c>
      <c r="AR25" s="26" t="str">
        <f ca="1">IF(Email_TaskV2[[#This Row],[Aging]]&gt;7,"Warning","")</f>
        <v/>
      </c>
      <c r="AV25" s="16" t="str">
        <f>IF(AND(Email_TaskV2[[#This Row],[Status]]="ON PROGRESS",Email_TaskV2[[#This Row],[Type]]="RFS"),"YES","")</f>
        <v/>
      </c>
      <c r="AW25" s="16" t="str">
        <f>IF(AND(Email_TaskV2[[#This Row],[Status]]="ON PROGRESS",Email_TaskV2[[#This Row],[Type]]="RFI"),"YES","")</f>
        <v/>
      </c>
      <c r="AX25" s="16">
        <f>IF(Email_TaskV2[[#This Row],[Nomor Nodin RFS/RFI]]="","",DAY(Email_TaskV2[[#This Row],[Tanggal nodin RFS/RFI]]))</f>
        <v>10</v>
      </c>
      <c r="AY25" s="28" t="str">
        <f>IF(Email_TaskV2[[#This Row],[Nomor Nodin RFS/RFI]]="","",TEXT(Email_TaskV2[[#This Row],[Tanggal nodin RFS/RFI]],"mmm"))</f>
        <v>Jan</v>
      </c>
      <c r="AZ25" s="28" t="str">
        <f>IF(Email_TaskV2[[#This Row],[Nodin BO]]="","No","Yes")</f>
        <v>Yes</v>
      </c>
      <c r="BA25" s="36">
        <f>IF(Email_TaskV2[[#This Row],[Month]]="",13,MONTH(Email_TaskV2[[#This Row],[Tanggal nodin RFS/RFI]]))</f>
        <v>1</v>
      </c>
    </row>
    <row r="26" spans="1:53" ht="15.75" hidden="1" customHeight="1" x14ac:dyDescent="0.3">
      <c r="A26" s="17">
        <v>25</v>
      </c>
      <c r="B26" s="18" t="s">
        <v>224</v>
      </c>
      <c r="C26" s="19">
        <v>44571</v>
      </c>
      <c r="D26" s="20" t="s">
        <v>225</v>
      </c>
      <c r="E26" s="18" t="s">
        <v>55</v>
      </c>
      <c r="F26" s="21" t="s">
        <v>147</v>
      </c>
      <c r="G26" s="22">
        <v>44572</v>
      </c>
      <c r="H26" s="22">
        <v>44572</v>
      </c>
      <c r="I26" s="18" t="s">
        <v>226</v>
      </c>
      <c r="J26" s="22">
        <v>44573</v>
      </c>
      <c r="K26" s="22"/>
      <c r="L26" s="18">
        <f t="shared" si="2"/>
        <v>1</v>
      </c>
      <c r="M26" s="18">
        <f t="shared" si="3"/>
        <v>1</v>
      </c>
      <c r="N26" s="23" t="s">
        <v>58</v>
      </c>
      <c r="O26" s="20" t="s">
        <v>59</v>
      </c>
      <c r="P26" s="20" t="str">
        <f>VLOOKUP(Email_TaskV2[[#This Row],[PIC Dev]],[1]Organization!C:D,2,FALSE)</f>
        <v>BSM Prepaid</v>
      </c>
      <c r="Q26" s="20"/>
      <c r="R26" s="18">
        <v>35</v>
      </c>
      <c r="S26" s="18" t="s">
        <v>106</v>
      </c>
      <c r="T26" s="18" t="s">
        <v>227</v>
      </c>
      <c r="U26" s="18"/>
      <c r="V26" s="18"/>
      <c r="W26" s="18"/>
      <c r="X26" s="18"/>
      <c r="Y26" s="18"/>
      <c r="Z26" s="18" t="s">
        <v>63</v>
      </c>
      <c r="AA26" s="18" t="s">
        <v>64</v>
      </c>
      <c r="AB26" s="18" t="s">
        <v>65</v>
      </c>
      <c r="AC26" s="18" t="s">
        <v>66</v>
      </c>
      <c r="AD26" s="23" t="s">
        <v>109</v>
      </c>
      <c r="AE26" s="23"/>
      <c r="AF26" s="23"/>
      <c r="AG26" s="23"/>
      <c r="AH26" s="23"/>
      <c r="AI26" s="18" t="s">
        <v>75</v>
      </c>
      <c r="AJ26" s="18"/>
      <c r="AK26" s="25"/>
      <c r="AL26" s="25"/>
      <c r="AM26" s="25"/>
      <c r="AN26" s="25"/>
      <c r="AO26" s="25"/>
      <c r="AP26" s="26">
        <f ca="1">IF(AND(Email_TaskV2[[#This Row],[Status]]="ON PROGRESS"),TODAY()-Email_TaskV2[[#This Row],[Tanggal nodin RFS/RFI]],0)</f>
        <v>0</v>
      </c>
      <c r="AQ26" s="26">
        <f ca="1">IF(AND(Email_TaskV2[[#This Row],[Status]]="ON PROGRESS",Email_TaskV2[[#This Row],[Type]]="RFI"),TODAY()-Email_TaskV2[[#This Row],[Tanggal nodin RFS/RFI]],0)</f>
        <v>0</v>
      </c>
      <c r="AR26" s="26" t="str">
        <f ca="1">IF(Email_TaskV2[[#This Row],[Aging]]&gt;7,"Warning","")</f>
        <v/>
      </c>
      <c r="AV26" s="16" t="str">
        <f>IF(AND(Email_TaskV2[[#This Row],[Status]]="ON PROGRESS",Email_TaskV2[[#This Row],[Type]]="RFS"),"YES","")</f>
        <v/>
      </c>
      <c r="AW26" s="16" t="str">
        <f>IF(AND(Email_TaskV2[[#This Row],[Status]]="ON PROGRESS",Email_TaskV2[[#This Row],[Type]]="RFI"),"YES","")</f>
        <v/>
      </c>
      <c r="AX26" s="16">
        <f>IF(Email_TaskV2[[#This Row],[Nomor Nodin RFS/RFI]]="","",DAY(Email_TaskV2[[#This Row],[Tanggal nodin RFS/RFI]]))</f>
        <v>10</v>
      </c>
      <c r="AY26" s="28" t="str">
        <f>IF(Email_TaskV2[[#This Row],[Nomor Nodin RFS/RFI]]="","",TEXT(Email_TaskV2[[#This Row],[Tanggal nodin RFS/RFI]],"mmm"))</f>
        <v>Jan</v>
      </c>
      <c r="AZ26" s="28" t="str">
        <f>IF(Email_TaskV2[[#This Row],[Nodin BO]]="","No","Yes")</f>
        <v>Yes</v>
      </c>
      <c r="BA26" s="36">
        <f>IF(Email_TaskV2[[#This Row],[Month]]="",13,MONTH(Email_TaskV2[[#This Row],[Tanggal nodin RFS/RFI]]))</f>
        <v>1</v>
      </c>
    </row>
    <row r="27" spans="1:53" ht="15.75" hidden="1" customHeight="1" x14ac:dyDescent="0.3">
      <c r="A27" s="17">
        <v>26</v>
      </c>
      <c r="B27" s="23" t="s">
        <v>228</v>
      </c>
      <c r="C27" s="19">
        <v>44571</v>
      </c>
      <c r="D27" s="20" t="s">
        <v>229</v>
      </c>
      <c r="E27" s="18" t="s">
        <v>55</v>
      </c>
      <c r="F27" s="21" t="s">
        <v>230</v>
      </c>
      <c r="G27" s="22">
        <v>44574</v>
      </c>
      <c r="H27" s="22">
        <v>44574</v>
      </c>
      <c r="I27" s="18" t="s">
        <v>231</v>
      </c>
      <c r="J27" s="22">
        <v>44575</v>
      </c>
      <c r="K27" s="22"/>
      <c r="L27" s="18">
        <f t="shared" si="2"/>
        <v>3</v>
      </c>
      <c r="M27" s="18">
        <f t="shared" si="3"/>
        <v>1</v>
      </c>
      <c r="N27" s="23" t="s">
        <v>104</v>
      </c>
      <c r="O27" s="20" t="s">
        <v>105</v>
      </c>
      <c r="P27" s="20" t="str">
        <f>VLOOKUP(Email_TaskV2[[#This Row],[PIC Dev]],[1]Organization!C:D,2,FALSE)</f>
        <v>Digital and VAS</v>
      </c>
      <c r="Q27" s="24" t="s">
        <v>232</v>
      </c>
      <c r="R27" s="18">
        <v>49</v>
      </c>
      <c r="S27" s="18" t="s">
        <v>106</v>
      </c>
      <c r="T27" s="18"/>
      <c r="U27" s="18"/>
      <c r="V27" s="18"/>
      <c r="W27" s="18"/>
      <c r="X27" s="18"/>
      <c r="Y27" s="18"/>
      <c r="Z27" s="18" t="s">
        <v>63</v>
      </c>
      <c r="AA27" s="18" t="s">
        <v>64</v>
      </c>
      <c r="AB27" s="18" t="s">
        <v>108</v>
      </c>
      <c r="AC27" s="18" t="s">
        <v>98</v>
      </c>
      <c r="AD27" s="23" t="s">
        <v>211</v>
      </c>
      <c r="AE27" s="23"/>
      <c r="AF27" s="23"/>
      <c r="AG27" s="23"/>
      <c r="AH27" s="23"/>
      <c r="AI27" s="18" t="s">
        <v>75</v>
      </c>
      <c r="AJ27" s="18"/>
      <c r="AK27" s="25"/>
      <c r="AL27" s="25"/>
      <c r="AM27" s="25"/>
      <c r="AN27" s="25"/>
      <c r="AO27" s="25"/>
      <c r="AP27" s="26">
        <f ca="1">IF(AND(Email_TaskV2[[#This Row],[Status]]="ON PROGRESS"),TODAY()-Email_TaskV2[[#This Row],[Tanggal nodin RFS/RFI]],0)</f>
        <v>0</v>
      </c>
      <c r="AQ27" s="26">
        <f ca="1">IF(AND(Email_TaskV2[[#This Row],[Status]]="ON PROGRESS",Email_TaskV2[[#This Row],[Type]]="RFI"),TODAY()-Email_TaskV2[[#This Row],[Tanggal nodin RFS/RFI]],0)</f>
        <v>0</v>
      </c>
      <c r="AR27" s="26" t="str">
        <f ca="1">IF(Email_TaskV2[[#This Row],[Aging]]&gt;7,"Warning","")</f>
        <v/>
      </c>
      <c r="AV27" s="16" t="str">
        <f>IF(AND(Email_TaskV2[[#This Row],[Status]]="ON PROGRESS",Email_TaskV2[[#This Row],[Type]]="RFS"),"YES","")</f>
        <v/>
      </c>
      <c r="AW27" s="16" t="str">
        <f>IF(AND(Email_TaskV2[[#This Row],[Status]]="ON PROGRESS",Email_TaskV2[[#This Row],[Type]]="RFI"),"YES","")</f>
        <v/>
      </c>
      <c r="AX27" s="16">
        <f>IF(Email_TaskV2[[#This Row],[Nomor Nodin RFS/RFI]]="","",DAY(Email_TaskV2[[#This Row],[Tanggal nodin RFS/RFI]]))</f>
        <v>10</v>
      </c>
      <c r="AY27" s="28" t="str">
        <f>IF(Email_TaskV2[[#This Row],[Nomor Nodin RFS/RFI]]="","",TEXT(Email_TaskV2[[#This Row],[Tanggal nodin RFS/RFI]],"mmm"))</f>
        <v>Jan</v>
      </c>
      <c r="AZ27" s="28" t="str">
        <f>IF(Email_TaskV2[[#This Row],[Nodin BO]]="","No","Yes")</f>
        <v>No</v>
      </c>
      <c r="BA27" s="36">
        <f>IF(Email_TaskV2[[#This Row],[Month]]="",13,MONTH(Email_TaskV2[[#This Row],[Tanggal nodin RFS/RFI]]))</f>
        <v>1</v>
      </c>
    </row>
    <row r="28" spans="1:53" ht="15.75" hidden="1" customHeight="1" x14ac:dyDescent="0.3">
      <c r="A28" s="17">
        <v>27</v>
      </c>
      <c r="B28" s="18" t="s">
        <v>233</v>
      </c>
      <c r="C28" s="19">
        <v>44572</v>
      </c>
      <c r="D28" s="20" t="s">
        <v>234</v>
      </c>
      <c r="E28" s="32" t="s">
        <v>118</v>
      </c>
      <c r="F28" s="32" t="s">
        <v>163</v>
      </c>
      <c r="G28" s="18"/>
      <c r="H28" s="18"/>
      <c r="I28" s="18"/>
      <c r="J28" s="18"/>
      <c r="K28" s="18"/>
      <c r="L28" s="18"/>
      <c r="M28" s="23"/>
      <c r="N28" s="23" t="s">
        <v>171</v>
      </c>
      <c r="O28" s="20" t="s">
        <v>172</v>
      </c>
      <c r="P28" s="20" t="str">
        <f>VLOOKUP(Email_TaskV2[[#This Row],[PIC Dev]],[1]Organization!C:D,2,FALSE)</f>
        <v>Postpaid, Roaming, and Interconnect</v>
      </c>
      <c r="Q28" s="20"/>
      <c r="R28" s="18"/>
      <c r="S28" s="18" t="s">
        <v>61</v>
      </c>
      <c r="T28" s="18" t="s">
        <v>235</v>
      </c>
      <c r="U28" s="18"/>
      <c r="V28" s="18"/>
      <c r="W28" s="18"/>
      <c r="X28" s="18"/>
      <c r="Y28" s="18"/>
      <c r="Z28" s="18" t="s">
        <v>63</v>
      </c>
      <c r="AA28" s="18" t="s">
        <v>64</v>
      </c>
      <c r="AB28" s="18" t="s">
        <v>159</v>
      </c>
      <c r="AC28" s="18" t="s">
        <v>124</v>
      </c>
      <c r="AD28" s="23" t="s">
        <v>99</v>
      </c>
      <c r="AE28" s="23" t="s">
        <v>125</v>
      </c>
      <c r="AF28" s="23"/>
      <c r="AG28" s="23"/>
      <c r="AH28" s="23"/>
      <c r="AI28" s="32" t="s">
        <v>75</v>
      </c>
      <c r="AJ28" s="32"/>
      <c r="AK28" s="25"/>
      <c r="AL28" s="25"/>
      <c r="AM28" s="25"/>
      <c r="AN28" s="25"/>
      <c r="AO28" s="25"/>
      <c r="AP28" s="26">
        <f ca="1">IF(AND(Email_TaskV2[[#This Row],[Status]]="ON PROGRESS"),TODAY()-Email_TaskV2[[#This Row],[Tanggal nodin RFS/RFI]],0)</f>
        <v>0</v>
      </c>
      <c r="AQ28" s="26">
        <f ca="1">IF(AND(Email_TaskV2[[#This Row],[Status]]="ON PROGRESS",Email_TaskV2[[#This Row],[Type]]="RFI"),TODAY()-Email_TaskV2[[#This Row],[Tanggal nodin RFS/RFI]],0)</f>
        <v>0</v>
      </c>
      <c r="AR28" s="26" t="str">
        <f ca="1">IF(Email_TaskV2[[#This Row],[Aging]]&gt;7,"Warning","")</f>
        <v/>
      </c>
      <c r="AV28" s="16" t="str">
        <f>IF(AND(Email_TaskV2[[#This Row],[Status]]="ON PROGRESS",Email_TaskV2[[#This Row],[Type]]="RFS"),"YES","")</f>
        <v/>
      </c>
      <c r="AW28" s="16" t="str">
        <f>IF(AND(Email_TaskV2[[#This Row],[Status]]="ON PROGRESS",Email_TaskV2[[#This Row],[Type]]="RFI"),"YES","")</f>
        <v/>
      </c>
      <c r="AX28" s="16">
        <f>IF(Email_TaskV2[[#This Row],[Nomor Nodin RFS/RFI]]="","",DAY(Email_TaskV2[[#This Row],[Tanggal nodin RFS/RFI]]))</f>
        <v>11</v>
      </c>
      <c r="AY28" s="28" t="str">
        <f>IF(Email_TaskV2[[#This Row],[Nomor Nodin RFS/RFI]]="","",TEXT(Email_TaskV2[[#This Row],[Tanggal nodin RFS/RFI]],"mmm"))</f>
        <v>Jan</v>
      </c>
      <c r="AZ28" s="28" t="str">
        <f>IF(Email_TaskV2[[#This Row],[Nodin BO]]="","No","Yes")</f>
        <v>Yes</v>
      </c>
      <c r="BA28" s="36">
        <f>IF(Email_TaskV2[[#This Row],[Month]]="",13,MONTH(Email_TaskV2[[#This Row],[Tanggal nodin RFS/RFI]]))</f>
        <v>1</v>
      </c>
    </row>
    <row r="29" spans="1:53" ht="15.75" hidden="1" customHeight="1" x14ac:dyDescent="0.3">
      <c r="A29" s="17">
        <v>28</v>
      </c>
      <c r="B29" s="18" t="s">
        <v>236</v>
      </c>
      <c r="C29" s="19">
        <v>44572</v>
      </c>
      <c r="D29" s="20" t="s">
        <v>237</v>
      </c>
      <c r="E29" s="18" t="s">
        <v>55</v>
      </c>
      <c r="F29" s="21" t="s">
        <v>86</v>
      </c>
      <c r="G29" s="22">
        <v>44572</v>
      </c>
      <c r="H29" s="22">
        <v>44592</v>
      </c>
      <c r="I29" s="18" t="s">
        <v>238</v>
      </c>
      <c r="J29" s="22">
        <v>44593</v>
      </c>
      <c r="K29" s="22"/>
      <c r="L29" s="18">
        <f t="shared" ref="L29:L43" si="4">H29-C29</f>
        <v>20</v>
      </c>
      <c r="M29" s="18">
        <f t="shared" ref="M29:M43" si="5">J29-G29</f>
        <v>21</v>
      </c>
      <c r="N29" s="23" t="s">
        <v>58</v>
      </c>
      <c r="O29" s="20" t="s">
        <v>59</v>
      </c>
      <c r="P29" s="20" t="str">
        <f>VLOOKUP(Email_TaskV2[[#This Row],[PIC Dev]],[1]Organization!C:D,2,FALSE)</f>
        <v>BSM Prepaid</v>
      </c>
      <c r="Q29" s="24" t="s">
        <v>239</v>
      </c>
      <c r="R29" s="18">
        <v>28</v>
      </c>
      <c r="S29" s="18" t="s">
        <v>61</v>
      </c>
      <c r="T29" s="18" t="s">
        <v>240</v>
      </c>
      <c r="U29" s="18"/>
      <c r="V29" s="18"/>
      <c r="W29" s="18"/>
      <c r="X29" s="18"/>
      <c r="Y29" s="18"/>
      <c r="Z29" s="18" t="s">
        <v>63</v>
      </c>
      <c r="AA29" s="18" t="s">
        <v>64</v>
      </c>
      <c r="AB29" s="18" t="s">
        <v>241</v>
      </c>
      <c r="AC29" s="18" t="s">
        <v>66</v>
      </c>
      <c r="AD29" s="23" t="s">
        <v>89</v>
      </c>
      <c r="AE29" s="23"/>
      <c r="AF29" s="23"/>
      <c r="AG29" s="23"/>
      <c r="AH29" s="23"/>
      <c r="AI29" s="18" t="s">
        <v>75</v>
      </c>
      <c r="AJ29" s="18"/>
      <c r="AK29" s="25"/>
      <c r="AL29" s="25"/>
      <c r="AM29" s="25"/>
      <c r="AN29" s="25"/>
      <c r="AO29" s="25"/>
      <c r="AP29" s="26">
        <f ca="1">IF(AND(Email_TaskV2[[#This Row],[Status]]="ON PROGRESS"),TODAY()-Email_TaskV2[[#This Row],[Tanggal nodin RFS/RFI]],0)</f>
        <v>0</v>
      </c>
      <c r="AQ29" s="26">
        <f ca="1">IF(AND(Email_TaskV2[[#This Row],[Status]]="ON PROGRESS",Email_TaskV2[[#This Row],[Type]]="RFI"),TODAY()-Email_TaskV2[[#This Row],[Tanggal nodin RFS/RFI]],0)</f>
        <v>0</v>
      </c>
      <c r="AR29" s="26" t="str">
        <f ca="1">IF(Email_TaskV2[[#This Row],[Aging]]&gt;7,"Warning","")</f>
        <v/>
      </c>
      <c r="AV29" s="16" t="str">
        <f>IF(AND(Email_TaskV2[[#This Row],[Status]]="ON PROGRESS",Email_TaskV2[[#This Row],[Type]]="RFS"),"YES","")</f>
        <v/>
      </c>
      <c r="AW29" s="16" t="str">
        <f>IF(AND(Email_TaskV2[[#This Row],[Status]]="ON PROGRESS",Email_TaskV2[[#This Row],[Type]]="RFI"),"YES","")</f>
        <v/>
      </c>
      <c r="AX29" s="16">
        <f>IF(Email_TaskV2[[#This Row],[Nomor Nodin RFS/RFI]]="","",DAY(Email_TaskV2[[#This Row],[Tanggal nodin RFS/RFI]]))</f>
        <v>11</v>
      </c>
      <c r="AY29" s="28" t="str">
        <f>IF(Email_TaskV2[[#This Row],[Nomor Nodin RFS/RFI]]="","",TEXT(Email_TaskV2[[#This Row],[Tanggal nodin RFS/RFI]],"mmm"))</f>
        <v>Jan</v>
      </c>
      <c r="AZ29" s="28" t="str">
        <f>IF(Email_TaskV2[[#This Row],[Nodin BO]]="","No","Yes")</f>
        <v>Yes</v>
      </c>
      <c r="BA29" s="36">
        <f>IF(Email_TaskV2[[#This Row],[Month]]="",13,MONTH(Email_TaskV2[[#This Row],[Tanggal nodin RFS/RFI]]))</f>
        <v>1</v>
      </c>
    </row>
    <row r="30" spans="1:53" ht="15.75" hidden="1" customHeight="1" x14ac:dyDescent="0.3">
      <c r="A30" s="17">
        <v>29</v>
      </c>
      <c r="B30" s="18" t="s">
        <v>242</v>
      </c>
      <c r="C30" s="19">
        <v>44572</v>
      </c>
      <c r="D30" s="20" t="s">
        <v>243</v>
      </c>
      <c r="E30" s="18" t="s">
        <v>55</v>
      </c>
      <c r="F30" s="21" t="s">
        <v>147</v>
      </c>
      <c r="G30" s="22">
        <v>44574</v>
      </c>
      <c r="H30" s="22">
        <v>44578</v>
      </c>
      <c r="I30" s="18" t="s">
        <v>244</v>
      </c>
      <c r="J30" s="22">
        <v>44578</v>
      </c>
      <c r="K30" s="22"/>
      <c r="L30" s="18">
        <f t="shared" si="4"/>
        <v>6</v>
      </c>
      <c r="M30" s="18">
        <f t="shared" si="5"/>
        <v>4</v>
      </c>
      <c r="N30" s="23" t="s">
        <v>58</v>
      </c>
      <c r="O30" s="20" t="s">
        <v>59</v>
      </c>
      <c r="P30" s="20" t="str">
        <f>VLOOKUP(Email_TaskV2[[#This Row],[PIC Dev]],[1]Organization!C:D,2,FALSE)</f>
        <v>BSM Prepaid</v>
      </c>
      <c r="Q30" s="20"/>
      <c r="R30" s="18">
        <v>115</v>
      </c>
      <c r="S30" s="18" t="s">
        <v>106</v>
      </c>
      <c r="T30" s="18" t="s">
        <v>245</v>
      </c>
      <c r="U30" s="18"/>
      <c r="V30" s="18"/>
      <c r="W30" s="18"/>
      <c r="X30" s="18"/>
      <c r="Y30" s="18"/>
      <c r="Z30" s="18" t="s">
        <v>63</v>
      </c>
      <c r="AA30" s="18" t="s">
        <v>64</v>
      </c>
      <c r="AB30" s="18" t="s">
        <v>65</v>
      </c>
      <c r="AC30" s="18" t="s">
        <v>66</v>
      </c>
      <c r="AD30" s="23" t="s">
        <v>150</v>
      </c>
      <c r="AE30" s="23" t="s">
        <v>151</v>
      </c>
      <c r="AF30" s="23"/>
      <c r="AG30" s="23"/>
      <c r="AH30" s="23"/>
      <c r="AI30" s="18" t="s">
        <v>75</v>
      </c>
      <c r="AJ30" s="18"/>
      <c r="AK30" s="25"/>
      <c r="AL30" s="25"/>
      <c r="AM30" s="25"/>
      <c r="AN30" s="25"/>
      <c r="AO30" s="25"/>
      <c r="AP30" s="26">
        <f ca="1">IF(AND(Email_TaskV2[[#This Row],[Status]]="ON PROGRESS"),TODAY()-Email_TaskV2[[#This Row],[Tanggal nodin RFS/RFI]],0)</f>
        <v>0</v>
      </c>
      <c r="AQ30" s="26">
        <f ca="1">IF(AND(Email_TaskV2[[#This Row],[Status]]="ON PROGRESS",Email_TaskV2[[#This Row],[Type]]="RFI"),TODAY()-Email_TaskV2[[#This Row],[Tanggal nodin RFS/RFI]],0)</f>
        <v>0</v>
      </c>
      <c r="AR30" s="26" t="str">
        <f ca="1">IF(Email_TaskV2[[#This Row],[Aging]]&gt;7,"Warning","")</f>
        <v/>
      </c>
      <c r="AV30" s="16" t="str">
        <f>IF(AND(Email_TaskV2[[#This Row],[Status]]="ON PROGRESS",Email_TaskV2[[#This Row],[Type]]="RFS"),"YES","")</f>
        <v/>
      </c>
      <c r="AW30" s="16" t="str">
        <f>IF(AND(Email_TaskV2[[#This Row],[Status]]="ON PROGRESS",Email_TaskV2[[#This Row],[Type]]="RFI"),"YES","")</f>
        <v/>
      </c>
      <c r="AX30" s="16">
        <f>IF(Email_TaskV2[[#This Row],[Nomor Nodin RFS/RFI]]="","",DAY(Email_TaskV2[[#This Row],[Tanggal nodin RFS/RFI]]))</f>
        <v>11</v>
      </c>
      <c r="AY30" s="28" t="str">
        <f>IF(Email_TaskV2[[#This Row],[Nomor Nodin RFS/RFI]]="","",TEXT(Email_TaskV2[[#This Row],[Tanggal nodin RFS/RFI]],"mmm"))</f>
        <v>Jan</v>
      </c>
      <c r="AZ30" s="28" t="str">
        <f>IF(Email_TaskV2[[#This Row],[Nodin BO]]="","No","Yes")</f>
        <v>Yes</v>
      </c>
      <c r="BA30" s="36">
        <f>IF(Email_TaskV2[[#This Row],[Month]]="",13,MONTH(Email_TaskV2[[#This Row],[Tanggal nodin RFS/RFI]]))</f>
        <v>1</v>
      </c>
    </row>
    <row r="31" spans="1:53" ht="15.75" hidden="1" customHeight="1" x14ac:dyDescent="0.3">
      <c r="A31" s="17">
        <v>30</v>
      </c>
      <c r="B31" s="23" t="s">
        <v>246</v>
      </c>
      <c r="C31" s="19">
        <v>44572</v>
      </c>
      <c r="D31" s="20" t="s">
        <v>247</v>
      </c>
      <c r="E31" s="18" t="s">
        <v>55</v>
      </c>
      <c r="F31" s="21" t="s">
        <v>112</v>
      </c>
      <c r="G31" s="22">
        <v>44575</v>
      </c>
      <c r="H31" s="22">
        <v>44575</v>
      </c>
      <c r="I31" s="18" t="s">
        <v>248</v>
      </c>
      <c r="J31" s="22">
        <v>44578</v>
      </c>
      <c r="K31" s="22"/>
      <c r="L31" s="18">
        <f t="shared" si="4"/>
        <v>3</v>
      </c>
      <c r="M31" s="18">
        <f t="shared" si="5"/>
        <v>3</v>
      </c>
      <c r="N31" s="23" t="s">
        <v>104</v>
      </c>
      <c r="O31" s="20" t="s">
        <v>105</v>
      </c>
      <c r="P31" s="20" t="str">
        <f>VLOOKUP(Email_TaskV2[[#This Row],[PIC Dev]],[1]Organization!C:D,2,FALSE)</f>
        <v>Digital and VAS</v>
      </c>
      <c r="Q31" s="20"/>
      <c r="R31" s="18">
        <v>27</v>
      </c>
      <c r="S31" s="18" t="s">
        <v>106</v>
      </c>
      <c r="T31" s="18" t="s">
        <v>249</v>
      </c>
      <c r="U31" s="18"/>
      <c r="V31" s="18"/>
      <c r="W31" s="18"/>
      <c r="X31" s="18"/>
      <c r="Y31" s="18"/>
      <c r="Z31" s="18" t="s">
        <v>63</v>
      </c>
      <c r="AA31" s="18" t="s">
        <v>64</v>
      </c>
      <c r="AB31" s="18" t="s">
        <v>108</v>
      </c>
      <c r="AC31" s="18" t="s">
        <v>98</v>
      </c>
      <c r="AD31" s="23" t="s">
        <v>115</v>
      </c>
      <c r="AE31" s="23"/>
      <c r="AF31" s="23"/>
      <c r="AG31" s="23"/>
      <c r="AH31" s="23"/>
      <c r="AI31" s="18" t="s">
        <v>75</v>
      </c>
      <c r="AJ31" s="18"/>
      <c r="AK31" s="25"/>
      <c r="AL31" s="25"/>
      <c r="AM31" s="25"/>
      <c r="AN31" s="25"/>
      <c r="AO31" s="25"/>
      <c r="AP31" s="26">
        <f ca="1">IF(AND(Email_TaskV2[[#This Row],[Status]]="ON PROGRESS"),TODAY()-Email_TaskV2[[#This Row],[Tanggal nodin RFS/RFI]],0)</f>
        <v>0</v>
      </c>
      <c r="AQ31" s="26">
        <f ca="1">IF(AND(Email_TaskV2[[#This Row],[Status]]="ON PROGRESS",Email_TaskV2[[#This Row],[Type]]="RFI"),TODAY()-Email_TaskV2[[#This Row],[Tanggal nodin RFS/RFI]],0)</f>
        <v>0</v>
      </c>
      <c r="AR31" s="26" t="str">
        <f ca="1">IF(Email_TaskV2[[#This Row],[Aging]]&gt;7,"Warning","")</f>
        <v/>
      </c>
      <c r="AV31" s="16" t="str">
        <f>IF(AND(Email_TaskV2[[#This Row],[Status]]="ON PROGRESS",Email_TaskV2[[#This Row],[Type]]="RFS"),"YES","")</f>
        <v/>
      </c>
      <c r="AW31" s="16" t="str">
        <f>IF(AND(Email_TaskV2[[#This Row],[Status]]="ON PROGRESS",Email_TaskV2[[#This Row],[Type]]="RFI"),"YES","")</f>
        <v/>
      </c>
      <c r="AX31" s="16">
        <f>IF(Email_TaskV2[[#This Row],[Nomor Nodin RFS/RFI]]="","",DAY(Email_TaskV2[[#This Row],[Tanggal nodin RFS/RFI]]))</f>
        <v>11</v>
      </c>
      <c r="AY31" s="28" t="str">
        <f>IF(Email_TaskV2[[#This Row],[Nomor Nodin RFS/RFI]]="","",TEXT(Email_TaskV2[[#This Row],[Tanggal nodin RFS/RFI]],"mmm"))</f>
        <v>Jan</v>
      </c>
      <c r="AZ31" s="28" t="str">
        <f>IF(Email_TaskV2[[#This Row],[Nodin BO]]="","No","Yes")</f>
        <v>Yes</v>
      </c>
      <c r="BA31" s="36">
        <f>IF(Email_TaskV2[[#This Row],[Month]]="",13,MONTH(Email_TaskV2[[#This Row],[Tanggal nodin RFS/RFI]]))</f>
        <v>1</v>
      </c>
    </row>
    <row r="32" spans="1:53" ht="15.75" hidden="1" customHeight="1" x14ac:dyDescent="0.3">
      <c r="A32" s="17">
        <v>31</v>
      </c>
      <c r="B32" s="18" t="s">
        <v>250</v>
      </c>
      <c r="C32" s="19">
        <v>44573</v>
      </c>
      <c r="D32" s="20" t="s">
        <v>251</v>
      </c>
      <c r="E32" s="18" t="s">
        <v>55</v>
      </c>
      <c r="F32" s="21" t="s">
        <v>136</v>
      </c>
      <c r="G32" s="22">
        <v>44578</v>
      </c>
      <c r="H32" s="22">
        <v>44587</v>
      </c>
      <c r="I32" s="18" t="s">
        <v>252</v>
      </c>
      <c r="J32" s="22">
        <v>44587</v>
      </c>
      <c r="K32" s="22"/>
      <c r="L32" s="18">
        <f t="shared" si="4"/>
        <v>14</v>
      </c>
      <c r="M32" s="18">
        <f t="shared" si="5"/>
        <v>9</v>
      </c>
      <c r="N32" s="23" t="s">
        <v>93</v>
      </c>
      <c r="O32" s="20" t="s">
        <v>94</v>
      </c>
      <c r="P32" s="20" t="str">
        <f>VLOOKUP(Email_TaskV2[[#This Row],[PIC Dev]],[1]Organization!C:D,2,FALSE)</f>
        <v>Digital and VAS</v>
      </c>
      <c r="Q32" s="24" t="s">
        <v>253</v>
      </c>
      <c r="R32" s="18">
        <v>130</v>
      </c>
      <c r="S32" s="18" t="s">
        <v>61</v>
      </c>
      <c r="T32" s="30" t="s">
        <v>254</v>
      </c>
      <c r="U32" s="30"/>
      <c r="V32" s="30"/>
      <c r="W32" s="30"/>
      <c r="X32" s="30"/>
      <c r="Y32" s="30"/>
      <c r="Z32" s="18" t="s">
        <v>63</v>
      </c>
      <c r="AA32" s="18" t="s">
        <v>64</v>
      </c>
      <c r="AB32" s="18" t="s">
        <v>97</v>
      </c>
      <c r="AC32" s="18" t="s">
        <v>98</v>
      </c>
      <c r="AD32" s="23" t="s">
        <v>255</v>
      </c>
      <c r="AE32" s="23"/>
      <c r="AF32" s="23"/>
      <c r="AG32" s="23"/>
      <c r="AH32" s="23"/>
      <c r="AI32" s="18" t="s">
        <v>75</v>
      </c>
      <c r="AJ32" s="18"/>
      <c r="AK32" s="25"/>
      <c r="AL32" s="25"/>
      <c r="AM32" s="25"/>
      <c r="AN32" s="25"/>
      <c r="AO32" s="25"/>
      <c r="AP32" s="26">
        <f ca="1">IF(AND(Email_TaskV2[[#This Row],[Status]]="ON PROGRESS"),TODAY()-Email_TaskV2[[#This Row],[Tanggal nodin RFS/RFI]],0)</f>
        <v>0</v>
      </c>
      <c r="AQ32" s="26">
        <f ca="1">IF(AND(Email_TaskV2[[#This Row],[Status]]="ON PROGRESS",Email_TaskV2[[#This Row],[Type]]="RFI"),TODAY()-Email_TaskV2[[#This Row],[Tanggal nodin RFS/RFI]],0)</f>
        <v>0</v>
      </c>
      <c r="AR32" s="26" t="str">
        <f ca="1">IF(Email_TaskV2[[#This Row],[Aging]]&gt;7,"Warning","")</f>
        <v/>
      </c>
      <c r="AV32" s="16" t="str">
        <f>IF(AND(Email_TaskV2[[#This Row],[Status]]="ON PROGRESS",Email_TaskV2[[#This Row],[Type]]="RFS"),"YES","")</f>
        <v/>
      </c>
      <c r="AW32" s="16" t="str">
        <f>IF(AND(Email_TaskV2[[#This Row],[Status]]="ON PROGRESS",Email_TaskV2[[#This Row],[Type]]="RFI"),"YES","")</f>
        <v/>
      </c>
      <c r="AX32" s="16">
        <f>IF(Email_TaskV2[[#This Row],[Nomor Nodin RFS/RFI]]="","",DAY(Email_TaskV2[[#This Row],[Tanggal nodin RFS/RFI]]))</f>
        <v>12</v>
      </c>
      <c r="AY32" s="28" t="str">
        <f>IF(Email_TaskV2[[#This Row],[Nomor Nodin RFS/RFI]]="","",TEXT(Email_TaskV2[[#This Row],[Tanggal nodin RFS/RFI]],"mmm"))</f>
        <v>Jan</v>
      </c>
      <c r="AZ32" s="28" t="str">
        <f>IF(Email_TaskV2[[#This Row],[Nodin BO]]="","No","Yes")</f>
        <v>Yes</v>
      </c>
      <c r="BA32" s="36">
        <f>IF(Email_TaskV2[[#This Row],[Month]]="",13,MONTH(Email_TaskV2[[#This Row],[Tanggal nodin RFS/RFI]]))</f>
        <v>1</v>
      </c>
    </row>
    <row r="33" spans="1:54" ht="15.75" hidden="1" customHeight="1" x14ac:dyDescent="0.3">
      <c r="A33" s="17">
        <v>32</v>
      </c>
      <c r="B33" s="18" t="s">
        <v>256</v>
      </c>
      <c r="C33" s="19">
        <v>44573</v>
      </c>
      <c r="D33" s="20" t="s">
        <v>257</v>
      </c>
      <c r="E33" s="18" t="s">
        <v>55</v>
      </c>
      <c r="F33" s="21" t="s">
        <v>258</v>
      </c>
      <c r="G33" s="22">
        <v>44578</v>
      </c>
      <c r="H33" s="22">
        <v>44587</v>
      </c>
      <c r="I33" s="18" t="s">
        <v>259</v>
      </c>
      <c r="J33" s="22">
        <v>44587</v>
      </c>
      <c r="K33" s="22"/>
      <c r="L33" s="18">
        <f t="shared" si="4"/>
        <v>14</v>
      </c>
      <c r="M33" s="18">
        <f t="shared" si="5"/>
        <v>9</v>
      </c>
      <c r="N33" s="23" t="s">
        <v>93</v>
      </c>
      <c r="O33" s="20" t="s">
        <v>94</v>
      </c>
      <c r="P33" s="20" t="str">
        <f>VLOOKUP(Email_TaskV2[[#This Row],[PIC Dev]],[1]Organization!C:D,2,FALSE)</f>
        <v>Digital and VAS</v>
      </c>
      <c r="Q33" s="24" t="s">
        <v>260</v>
      </c>
      <c r="R33" s="18">
        <v>130</v>
      </c>
      <c r="S33" s="18" t="s">
        <v>61</v>
      </c>
      <c r="T33" s="30" t="s">
        <v>254</v>
      </c>
      <c r="U33" s="30"/>
      <c r="V33" s="30"/>
      <c r="W33" s="30"/>
      <c r="X33" s="30"/>
      <c r="Y33" s="30"/>
      <c r="Z33" s="18" t="s">
        <v>63</v>
      </c>
      <c r="AA33" s="18" t="s">
        <v>64</v>
      </c>
      <c r="AB33" s="18" t="s">
        <v>97</v>
      </c>
      <c r="AC33" s="18" t="s">
        <v>98</v>
      </c>
      <c r="AD33" s="23" t="s">
        <v>126</v>
      </c>
      <c r="AE33" s="23"/>
      <c r="AF33" s="23"/>
      <c r="AG33" s="23"/>
      <c r="AH33" s="23"/>
      <c r="AI33" s="18" t="s">
        <v>75</v>
      </c>
      <c r="AJ33" s="18"/>
      <c r="AK33" s="25"/>
      <c r="AL33" s="25"/>
      <c r="AM33" s="25"/>
      <c r="AN33" s="25"/>
      <c r="AO33" s="25"/>
      <c r="AP33" s="26">
        <f ca="1">IF(AND(Email_TaskV2[[#This Row],[Status]]="ON PROGRESS"),TODAY()-Email_TaskV2[[#This Row],[Tanggal nodin RFS/RFI]],0)</f>
        <v>0</v>
      </c>
      <c r="AQ33" s="26">
        <f ca="1">IF(AND(Email_TaskV2[[#This Row],[Status]]="ON PROGRESS",Email_TaskV2[[#This Row],[Type]]="RFI"),TODAY()-Email_TaskV2[[#This Row],[Tanggal nodin RFS/RFI]],0)</f>
        <v>0</v>
      </c>
      <c r="AR33" s="26" t="str">
        <f ca="1">IF(Email_TaskV2[[#This Row],[Aging]]&gt;7,"Warning","")</f>
        <v/>
      </c>
      <c r="AV33" s="16" t="str">
        <f>IF(AND(Email_TaskV2[[#This Row],[Status]]="ON PROGRESS",Email_TaskV2[[#This Row],[Type]]="RFS"),"YES","")</f>
        <v/>
      </c>
      <c r="AW33" s="16" t="str">
        <f>IF(AND(Email_TaskV2[[#This Row],[Status]]="ON PROGRESS",Email_TaskV2[[#This Row],[Type]]="RFI"),"YES","")</f>
        <v/>
      </c>
      <c r="AX33" s="16">
        <f>IF(Email_TaskV2[[#This Row],[Nomor Nodin RFS/RFI]]="","",DAY(Email_TaskV2[[#This Row],[Tanggal nodin RFS/RFI]]))</f>
        <v>12</v>
      </c>
      <c r="AY33" s="28" t="str">
        <f>IF(Email_TaskV2[[#This Row],[Nomor Nodin RFS/RFI]]="","",TEXT(Email_TaskV2[[#This Row],[Tanggal nodin RFS/RFI]],"mmm"))</f>
        <v>Jan</v>
      </c>
      <c r="AZ33" s="28" t="str">
        <f>IF(Email_TaskV2[[#This Row],[Nodin BO]]="","No","Yes")</f>
        <v>Yes</v>
      </c>
      <c r="BA33" s="36">
        <f>IF(Email_TaskV2[[#This Row],[Month]]="",13,MONTH(Email_TaskV2[[#This Row],[Tanggal nodin RFS/RFI]]))</f>
        <v>1</v>
      </c>
    </row>
    <row r="34" spans="1:54" ht="15.75" hidden="1" customHeight="1" x14ac:dyDescent="0.3">
      <c r="A34" s="17">
        <v>33</v>
      </c>
      <c r="B34" s="18" t="s">
        <v>261</v>
      </c>
      <c r="C34" s="19">
        <v>44573</v>
      </c>
      <c r="D34" s="20" t="s">
        <v>262</v>
      </c>
      <c r="E34" s="18" t="s">
        <v>55</v>
      </c>
      <c r="F34" s="21" t="s">
        <v>86</v>
      </c>
      <c r="G34" s="22">
        <v>44573</v>
      </c>
      <c r="H34" s="22">
        <v>44574</v>
      </c>
      <c r="I34" s="18" t="s">
        <v>263</v>
      </c>
      <c r="J34" s="22">
        <v>44574</v>
      </c>
      <c r="K34" s="22"/>
      <c r="L34" s="18">
        <f t="shared" si="4"/>
        <v>1</v>
      </c>
      <c r="M34" s="18">
        <f t="shared" si="5"/>
        <v>1</v>
      </c>
      <c r="N34" s="23" t="s">
        <v>130</v>
      </c>
      <c r="O34" s="20" t="s">
        <v>131</v>
      </c>
      <c r="P34" s="20" t="str">
        <f>VLOOKUP(Email_TaskV2[[#This Row],[PIC Dev]],[1]Organization!C:D,2,FALSE)</f>
        <v>BSM Prepaid</v>
      </c>
      <c r="Q34" s="24" t="s">
        <v>264</v>
      </c>
      <c r="R34" s="18">
        <v>26</v>
      </c>
      <c r="S34" s="18" t="s">
        <v>61</v>
      </c>
      <c r="T34" s="18" t="s">
        <v>265</v>
      </c>
      <c r="U34" s="18"/>
      <c r="V34" s="18"/>
      <c r="W34" s="18"/>
      <c r="X34" s="18"/>
      <c r="Y34" s="18"/>
      <c r="Z34" s="18" t="s">
        <v>63</v>
      </c>
      <c r="AA34" s="18" t="s">
        <v>64</v>
      </c>
      <c r="AB34" s="18" t="s">
        <v>65</v>
      </c>
      <c r="AC34" s="18" t="s">
        <v>66</v>
      </c>
      <c r="AD34" s="23" t="s">
        <v>266</v>
      </c>
      <c r="AE34" s="23"/>
      <c r="AF34" s="23"/>
      <c r="AG34" s="23"/>
      <c r="AH34" s="23"/>
      <c r="AI34" s="18" t="s">
        <v>75</v>
      </c>
      <c r="AJ34" s="18"/>
      <c r="AK34" s="25"/>
      <c r="AL34" s="25"/>
      <c r="AM34" s="25"/>
      <c r="AN34" s="25"/>
      <c r="AO34" s="25"/>
      <c r="AP34" s="26">
        <f ca="1">IF(AND(Email_TaskV2[[#This Row],[Status]]="ON PROGRESS"),TODAY()-Email_TaskV2[[#This Row],[Tanggal nodin RFS/RFI]],0)</f>
        <v>0</v>
      </c>
      <c r="AQ34" s="26">
        <f ca="1">IF(AND(Email_TaskV2[[#This Row],[Status]]="ON PROGRESS",Email_TaskV2[[#This Row],[Type]]="RFI"),TODAY()-Email_TaskV2[[#This Row],[Tanggal nodin RFS/RFI]],0)</f>
        <v>0</v>
      </c>
      <c r="AR34" s="26" t="str">
        <f ca="1">IF(Email_TaskV2[[#This Row],[Aging]]&gt;7,"Warning","")</f>
        <v/>
      </c>
      <c r="AV34" s="16" t="str">
        <f>IF(AND(Email_TaskV2[[#This Row],[Status]]="ON PROGRESS",Email_TaskV2[[#This Row],[Type]]="RFS"),"YES","")</f>
        <v/>
      </c>
      <c r="AW34" s="16" t="str">
        <f>IF(AND(Email_TaskV2[[#This Row],[Status]]="ON PROGRESS",Email_TaskV2[[#This Row],[Type]]="RFI"),"YES","")</f>
        <v/>
      </c>
      <c r="AX34" s="16">
        <f>IF(Email_TaskV2[[#This Row],[Nomor Nodin RFS/RFI]]="","",DAY(Email_TaskV2[[#This Row],[Tanggal nodin RFS/RFI]]))</f>
        <v>12</v>
      </c>
      <c r="AY34" s="28" t="str">
        <f>IF(Email_TaskV2[[#This Row],[Nomor Nodin RFS/RFI]]="","",TEXT(Email_TaskV2[[#This Row],[Tanggal nodin RFS/RFI]],"mmm"))</f>
        <v>Jan</v>
      </c>
      <c r="AZ34" s="28" t="str">
        <f>IF(Email_TaskV2[[#This Row],[Nodin BO]]="","No","Yes")</f>
        <v>Yes</v>
      </c>
      <c r="BA34" s="36">
        <f>IF(Email_TaskV2[[#This Row],[Month]]="",13,MONTH(Email_TaskV2[[#This Row],[Tanggal nodin RFS/RFI]]))</f>
        <v>1</v>
      </c>
    </row>
    <row r="35" spans="1:54" ht="15.75" hidden="1" customHeight="1" x14ac:dyDescent="0.3">
      <c r="A35" s="17">
        <v>34</v>
      </c>
      <c r="B35" s="18" t="s">
        <v>267</v>
      </c>
      <c r="C35" s="19">
        <v>44573</v>
      </c>
      <c r="D35" s="20" t="s">
        <v>268</v>
      </c>
      <c r="E35" s="18" t="s">
        <v>55</v>
      </c>
      <c r="F35" s="21" t="s">
        <v>112</v>
      </c>
      <c r="G35" s="22">
        <v>44578</v>
      </c>
      <c r="H35" s="22">
        <v>44578</v>
      </c>
      <c r="I35" s="18" t="s">
        <v>269</v>
      </c>
      <c r="J35" s="22">
        <v>44578</v>
      </c>
      <c r="K35" s="22"/>
      <c r="L35" s="18">
        <f t="shared" si="4"/>
        <v>5</v>
      </c>
      <c r="M35" s="18">
        <f t="shared" si="5"/>
        <v>0</v>
      </c>
      <c r="N35" s="23" t="s">
        <v>93</v>
      </c>
      <c r="O35" s="20" t="s">
        <v>94</v>
      </c>
      <c r="P35" s="20" t="str">
        <f>VLOOKUP(Email_TaskV2[[#This Row],[PIC Dev]],[1]Organization!C:D,2,FALSE)</f>
        <v>Digital and VAS</v>
      </c>
      <c r="Q35" s="20"/>
      <c r="R35" s="18">
        <v>14</v>
      </c>
      <c r="S35" s="18" t="s">
        <v>61</v>
      </c>
      <c r="T35" s="18" t="s">
        <v>270</v>
      </c>
      <c r="U35" s="18"/>
      <c r="V35" s="18"/>
      <c r="W35" s="18"/>
      <c r="X35" s="18"/>
      <c r="Y35" s="18"/>
      <c r="Z35" s="18" t="s">
        <v>63</v>
      </c>
      <c r="AA35" s="18" t="s">
        <v>64</v>
      </c>
      <c r="AB35" s="18" t="s">
        <v>180</v>
      </c>
      <c r="AC35" s="18" t="s">
        <v>98</v>
      </c>
      <c r="AD35" s="23" t="s">
        <v>99</v>
      </c>
      <c r="AE35" s="23"/>
      <c r="AF35" s="23"/>
      <c r="AG35" s="23"/>
      <c r="AH35" s="23"/>
      <c r="AI35" s="18" t="s">
        <v>75</v>
      </c>
      <c r="AJ35" s="18"/>
      <c r="AK35" s="25"/>
      <c r="AL35" s="25"/>
      <c r="AM35" s="25"/>
      <c r="AN35" s="25"/>
      <c r="AO35" s="25"/>
      <c r="AP35" s="26">
        <f ca="1">IF(AND(Email_TaskV2[[#This Row],[Status]]="ON PROGRESS"),TODAY()-Email_TaskV2[[#This Row],[Tanggal nodin RFS/RFI]],0)</f>
        <v>0</v>
      </c>
      <c r="AQ35" s="26">
        <f ca="1">IF(AND(Email_TaskV2[[#This Row],[Status]]="ON PROGRESS",Email_TaskV2[[#This Row],[Type]]="RFI"),TODAY()-Email_TaskV2[[#This Row],[Tanggal nodin RFS/RFI]],0)</f>
        <v>0</v>
      </c>
      <c r="AR35" s="26" t="str">
        <f ca="1">IF(Email_TaskV2[[#This Row],[Aging]]&gt;7,"Warning","")</f>
        <v/>
      </c>
      <c r="AV35" s="16" t="str">
        <f>IF(AND(Email_TaskV2[[#This Row],[Status]]="ON PROGRESS",Email_TaskV2[[#This Row],[Type]]="RFS"),"YES","")</f>
        <v/>
      </c>
      <c r="AW35" s="16" t="str">
        <f>IF(AND(Email_TaskV2[[#This Row],[Status]]="ON PROGRESS",Email_TaskV2[[#This Row],[Type]]="RFI"),"YES","")</f>
        <v/>
      </c>
      <c r="AX35" s="16">
        <f>IF(Email_TaskV2[[#This Row],[Nomor Nodin RFS/RFI]]="","",DAY(Email_TaskV2[[#This Row],[Tanggal nodin RFS/RFI]]))</f>
        <v>12</v>
      </c>
      <c r="AY35" s="28" t="str">
        <f>IF(Email_TaskV2[[#This Row],[Nomor Nodin RFS/RFI]]="","",TEXT(Email_TaskV2[[#This Row],[Tanggal nodin RFS/RFI]],"mmm"))</f>
        <v>Jan</v>
      </c>
      <c r="AZ35" s="28" t="str">
        <f>IF(Email_TaskV2[[#This Row],[Nodin BO]]="","No","Yes")</f>
        <v>Yes</v>
      </c>
      <c r="BA35" s="36">
        <f>IF(Email_TaskV2[[#This Row],[Month]]="",13,MONTH(Email_TaskV2[[#This Row],[Tanggal nodin RFS/RFI]]))</f>
        <v>1</v>
      </c>
      <c r="BB35" s="27"/>
    </row>
    <row r="36" spans="1:54" ht="15.75" hidden="1" customHeight="1" x14ac:dyDescent="0.3">
      <c r="A36" s="17">
        <v>35</v>
      </c>
      <c r="B36" s="23" t="s">
        <v>271</v>
      </c>
      <c r="C36" s="19">
        <v>44573</v>
      </c>
      <c r="D36" s="20" t="s">
        <v>272</v>
      </c>
      <c r="E36" s="18" t="s">
        <v>55</v>
      </c>
      <c r="F36" s="21" t="s">
        <v>147</v>
      </c>
      <c r="G36" s="22">
        <v>44574</v>
      </c>
      <c r="H36" s="22">
        <v>44578</v>
      </c>
      <c r="I36" s="18" t="s">
        <v>273</v>
      </c>
      <c r="J36" s="22">
        <v>44578</v>
      </c>
      <c r="K36" s="22"/>
      <c r="L36" s="18">
        <f t="shared" si="4"/>
        <v>5</v>
      </c>
      <c r="M36" s="18">
        <f t="shared" si="5"/>
        <v>4</v>
      </c>
      <c r="N36" s="23" t="s">
        <v>93</v>
      </c>
      <c r="O36" s="20" t="s">
        <v>94</v>
      </c>
      <c r="P36" s="20" t="str">
        <f>VLOOKUP(Email_TaskV2[[#This Row],[PIC Dev]],[1]Organization!C:D,2,FALSE)</f>
        <v>Digital and VAS</v>
      </c>
      <c r="Q36" s="20"/>
      <c r="R36" s="18">
        <v>104</v>
      </c>
      <c r="S36" s="18" t="s">
        <v>106</v>
      </c>
      <c r="T36" s="18" t="s">
        <v>274</v>
      </c>
      <c r="U36" s="18"/>
      <c r="V36" s="18"/>
      <c r="W36" s="18"/>
      <c r="X36" s="18"/>
      <c r="Y36" s="18"/>
      <c r="Z36" s="18" t="s">
        <v>63</v>
      </c>
      <c r="AA36" s="18" t="s">
        <v>64</v>
      </c>
      <c r="AB36" s="18" t="s">
        <v>201</v>
      </c>
      <c r="AC36" s="18" t="s">
        <v>98</v>
      </c>
      <c r="AD36" s="23" t="s">
        <v>275</v>
      </c>
      <c r="AE36" s="23"/>
      <c r="AF36" s="23"/>
      <c r="AG36" s="23"/>
      <c r="AH36" s="23"/>
      <c r="AI36" s="18" t="s">
        <v>276</v>
      </c>
      <c r="AJ36" s="18" t="s">
        <v>277</v>
      </c>
      <c r="AK36" s="25"/>
      <c r="AL36" s="25"/>
      <c r="AM36" s="25"/>
      <c r="AN36" s="25"/>
      <c r="AO36" s="25"/>
      <c r="AP36" s="26">
        <f ca="1">IF(AND(Email_TaskV2[[#This Row],[Status]]="ON PROGRESS"),TODAY()-Email_TaskV2[[#This Row],[Tanggal nodin RFS/RFI]],0)</f>
        <v>0</v>
      </c>
      <c r="AQ36" s="26">
        <f ca="1">IF(AND(Email_TaskV2[[#This Row],[Status]]="ON PROGRESS",Email_TaskV2[[#This Row],[Type]]="RFI"),TODAY()-Email_TaskV2[[#This Row],[Tanggal nodin RFS/RFI]],0)</f>
        <v>0</v>
      </c>
      <c r="AR36" s="26" t="str">
        <f ca="1">IF(Email_TaskV2[[#This Row],[Aging]]&gt;7,"Warning","")</f>
        <v/>
      </c>
      <c r="AV36" s="16" t="str">
        <f>IF(AND(Email_TaskV2[[#This Row],[Status]]="ON PROGRESS",Email_TaskV2[[#This Row],[Type]]="RFS"),"YES","")</f>
        <v/>
      </c>
      <c r="AW36" s="16" t="str">
        <f>IF(AND(Email_TaskV2[[#This Row],[Status]]="ON PROGRESS",Email_TaskV2[[#This Row],[Type]]="RFI"),"YES","")</f>
        <v/>
      </c>
      <c r="AX36" s="16">
        <f>IF(Email_TaskV2[[#This Row],[Nomor Nodin RFS/RFI]]="","",DAY(Email_TaskV2[[#This Row],[Tanggal nodin RFS/RFI]]))</f>
        <v>12</v>
      </c>
      <c r="AY36" s="28" t="str">
        <f>IF(Email_TaskV2[[#This Row],[Nomor Nodin RFS/RFI]]="","",TEXT(Email_TaskV2[[#This Row],[Tanggal nodin RFS/RFI]],"mmm"))</f>
        <v>Jan</v>
      </c>
      <c r="AZ36" s="28" t="str">
        <f>IF(Email_TaskV2[[#This Row],[Nodin BO]]="","No","Yes")</f>
        <v>Yes</v>
      </c>
      <c r="BA36" s="36">
        <f>IF(Email_TaskV2[[#This Row],[Month]]="",13,MONTH(Email_TaskV2[[#This Row],[Tanggal nodin RFS/RFI]]))</f>
        <v>1</v>
      </c>
    </row>
    <row r="37" spans="1:54" ht="15.75" hidden="1" customHeight="1" x14ac:dyDescent="0.3">
      <c r="A37" s="17">
        <v>36</v>
      </c>
      <c r="B37" s="23" t="s">
        <v>278</v>
      </c>
      <c r="C37" s="19">
        <v>44573</v>
      </c>
      <c r="D37" s="20" t="s">
        <v>279</v>
      </c>
      <c r="E37" s="18" t="s">
        <v>55</v>
      </c>
      <c r="F37" s="21" t="s">
        <v>147</v>
      </c>
      <c r="G37" s="22">
        <v>44574</v>
      </c>
      <c r="H37" s="22">
        <v>44578</v>
      </c>
      <c r="I37" s="18" t="s">
        <v>280</v>
      </c>
      <c r="J37" s="22">
        <v>44578</v>
      </c>
      <c r="K37" s="22"/>
      <c r="L37" s="18">
        <f t="shared" si="4"/>
        <v>5</v>
      </c>
      <c r="M37" s="18">
        <f t="shared" si="5"/>
        <v>4</v>
      </c>
      <c r="N37" s="23" t="s">
        <v>93</v>
      </c>
      <c r="O37" s="20" t="s">
        <v>94</v>
      </c>
      <c r="P37" s="20" t="str">
        <f>VLOOKUP(Email_TaskV2[[#This Row],[PIC Dev]],[1]Organization!C:D,2,FALSE)</f>
        <v>Digital and VAS</v>
      </c>
      <c r="Q37" s="20"/>
      <c r="R37" s="18">
        <v>19</v>
      </c>
      <c r="S37" s="18" t="s">
        <v>106</v>
      </c>
      <c r="T37" s="18" t="s">
        <v>96</v>
      </c>
      <c r="U37" s="18"/>
      <c r="V37" s="18"/>
      <c r="W37" s="18"/>
      <c r="X37" s="18"/>
      <c r="Y37" s="18"/>
      <c r="Z37" s="18" t="s">
        <v>63</v>
      </c>
      <c r="AA37" s="18" t="s">
        <v>64</v>
      </c>
      <c r="AB37" s="18" t="s">
        <v>201</v>
      </c>
      <c r="AC37" s="18" t="s">
        <v>98</v>
      </c>
      <c r="AD37" s="23" t="s">
        <v>174</v>
      </c>
      <c r="AE37" s="23"/>
      <c r="AF37" s="23"/>
      <c r="AG37" s="23"/>
      <c r="AH37" s="23"/>
      <c r="AI37" s="18" t="s">
        <v>75</v>
      </c>
      <c r="AJ37" s="18"/>
      <c r="AK37" s="25"/>
      <c r="AL37" s="25"/>
      <c r="AM37" s="25"/>
      <c r="AN37" s="25"/>
      <c r="AO37" s="25"/>
      <c r="AP37" s="26">
        <f ca="1">IF(AND(Email_TaskV2[[#This Row],[Status]]="ON PROGRESS"),TODAY()-Email_TaskV2[[#This Row],[Tanggal nodin RFS/RFI]],0)</f>
        <v>0</v>
      </c>
      <c r="AQ37" s="26">
        <f ca="1">IF(AND(Email_TaskV2[[#This Row],[Status]]="ON PROGRESS",Email_TaskV2[[#This Row],[Type]]="RFI"),TODAY()-Email_TaskV2[[#This Row],[Tanggal nodin RFS/RFI]],0)</f>
        <v>0</v>
      </c>
      <c r="AR37" s="26" t="str">
        <f ca="1">IF(Email_TaskV2[[#This Row],[Aging]]&gt;7,"Warning","")</f>
        <v/>
      </c>
      <c r="AV37" s="16" t="str">
        <f>IF(AND(Email_TaskV2[[#This Row],[Status]]="ON PROGRESS",Email_TaskV2[[#This Row],[Type]]="RFS"),"YES","")</f>
        <v/>
      </c>
      <c r="AW37" s="16" t="str">
        <f>IF(AND(Email_TaskV2[[#This Row],[Status]]="ON PROGRESS",Email_TaskV2[[#This Row],[Type]]="RFI"),"YES","")</f>
        <v/>
      </c>
      <c r="AX37" s="16">
        <f>IF(Email_TaskV2[[#This Row],[Nomor Nodin RFS/RFI]]="","",DAY(Email_TaskV2[[#This Row],[Tanggal nodin RFS/RFI]]))</f>
        <v>12</v>
      </c>
      <c r="AY37" s="28" t="str">
        <f>IF(Email_TaskV2[[#This Row],[Nomor Nodin RFS/RFI]]="","",TEXT(Email_TaskV2[[#This Row],[Tanggal nodin RFS/RFI]],"mmm"))</f>
        <v>Jan</v>
      </c>
      <c r="AZ37" s="28" t="str">
        <f>IF(Email_TaskV2[[#This Row],[Nodin BO]]="","No","Yes")</f>
        <v>Yes</v>
      </c>
      <c r="BA37" s="36">
        <f>IF(Email_TaskV2[[#This Row],[Month]]="",13,MONTH(Email_TaskV2[[#This Row],[Tanggal nodin RFS/RFI]]))</f>
        <v>1</v>
      </c>
    </row>
    <row r="38" spans="1:54" ht="15.75" hidden="1" customHeight="1" x14ac:dyDescent="0.3">
      <c r="A38" s="17">
        <v>37</v>
      </c>
      <c r="B38" s="23" t="s">
        <v>281</v>
      </c>
      <c r="C38" s="19">
        <v>44573</v>
      </c>
      <c r="D38" s="20" t="s">
        <v>282</v>
      </c>
      <c r="E38" s="18" t="s">
        <v>55</v>
      </c>
      <c r="F38" s="21" t="s">
        <v>112</v>
      </c>
      <c r="G38" s="22">
        <v>44574</v>
      </c>
      <c r="H38" s="22">
        <v>44578</v>
      </c>
      <c r="I38" s="18" t="s">
        <v>283</v>
      </c>
      <c r="J38" s="22">
        <v>44579</v>
      </c>
      <c r="K38" s="22"/>
      <c r="L38" s="18">
        <f t="shared" si="4"/>
        <v>5</v>
      </c>
      <c r="M38" s="18">
        <f t="shared" si="5"/>
        <v>5</v>
      </c>
      <c r="N38" s="23" t="s">
        <v>104</v>
      </c>
      <c r="O38" s="20" t="s">
        <v>105</v>
      </c>
      <c r="P38" s="20" t="str">
        <f>VLOOKUP(Email_TaskV2[[#This Row],[PIC Dev]],[1]Organization!C:D,2,FALSE)</f>
        <v>Digital and VAS</v>
      </c>
      <c r="Q38" s="20"/>
      <c r="R38" s="18">
        <v>188</v>
      </c>
      <c r="S38" s="18" t="s">
        <v>106</v>
      </c>
      <c r="T38" s="18" t="s">
        <v>284</v>
      </c>
      <c r="U38" s="18"/>
      <c r="V38" s="18"/>
      <c r="W38" s="18"/>
      <c r="X38" s="18"/>
      <c r="Y38" s="18"/>
      <c r="Z38" s="18" t="s">
        <v>63</v>
      </c>
      <c r="AA38" s="18" t="s">
        <v>64</v>
      </c>
      <c r="AB38" s="18" t="s">
        <v>108</v>
      </c>
      <c r="AC38" s="18" t="s">
        <v>98</v>
      </c>
      <c r="AD38" s="23" t="s">
        <v>186</v>
      </c>
      <c r="AE38" s="23"/>
      <c r="AF38" s="23"/>
      <c r="AG38" s="23"/>
      <c r="AH38" s="23"/>
      <c r="AI38" s="18" t="s">
        <v>75</v>
      </c>
      <c r="AJ38" s="18"/>
      <c r="AK38" s="25"/>
      <c r="AL38" s="25"/>
      <c r="AM38" s="25"/>
      <c r="AN38" s="25"/>
      <c r="AO38" s="25"/>
      <c r="AP38" s="26">
        <f ca="1">IF(AND(Email_TaskV2[[#This Row],[Status]]="ON PROGRESS"),TODAY()-Email_TaskV2[[#This Row],[Tanggal nodin RFS/RFI]],0)</f>
        <v>0</v>
      </c>
      <c r="AQ38" s="26">
        <f ca="1">IF(AND(Email_TaskV2[[#This Row],[Status]]="ON PROGRESS",Email_TaskV2[[#This Row],[Type]]="RFI"),TODAY()-Email_TaskV2[[#This Row],[Tanggal nodin RFS/RFI]],0)</f>
        <v>0</v>
      </c>
      <c r="AR38" s="26" t="str">
        <f ca="1">IF(Email_TaskV2[[#This Row],[Aging]]&gt;7,"Warning","")</f>
        <v/>
      </c>
      <c r="AV38" s="16" t="str">
        <f>IF(AND(Email_TaskV2[[#This Row],[Status]]="ON PROGRESS",Email_TaskV2[[#This Row],[Type]]="RFS"),"YES","")</f>
        <v/>
      </c>
      <c r="AW38" s="16" t="str">
        <f>IF(AND(Email_TaskV2[[#This Row],[Status]]="ON PROGRESS",Email_TaskV2[[#This Row],[Type]]="RFI"),"YES","")</f>
        <v/>
      </c>
      <c r="AX38" s="16">
        <f>IF(Email_TaskV2[[#This Row],[Nomor Nodin RFS/RFI]]="","",DAY(Email_TaskV2[[#This Row],[Tanggal nodin RFS/RFI]]))</f>
        <v>12</v>
      </c>
      <c r="AY38" s="28" t="str">
        <f>IF(Email_TaskV2[[#This Row],[Nomor Nodin RFS/RFI]]="","",TEXT(Email_TaskV2[[#This Row],[Tanggal nodin RFS/RFI]],"mmm"))</f>
        <v>Jan</v>
      </c>
      <c r="AZ38" s="28" t="str">
        <f>IF(Email_TaskV2[[#This Row],[Nodin BO]]="","No","Yes")</f>
        <v>Yes</v>
      </c>
      <c r="BA38" s="36">
        <f>IF(Email_TaskV2[[#This Row],[Month]]="",13,MONTH(Email_TaskV2[[#This Row],[Tanggal nodin RFS/RFI]]))</f>
        <v>1</v>
      </c>
    </row>
    <row r="39" spans="1:54" ht="15.75" hidden="1" customHeight="1" x14ac:dyDescent="0.3">
      <c r="A39" s="17">
        <v>38</v>
      </c>
      <c r="B39" s="23" t="s">
        <v>285</v>
      </c>
      <c r="C39" s="19">
        <v>44574</v>
      </c>
      <c r="D39" s="20" t="s">
        <v>286</v>
      </c>
      <c r="E39" s="18" t="s">
        <v>55</v>
      </c>
      <c r="F39" s="21" t="s">
        <v>258</v>
      </c>
      <c r="G39" s="22">
        <v>44578</v>
      </c>
      <c r="H39" s="22">
        <v>44581</v>
      </c>
      <c r="I39" s="18" t="s">
        <v>287</v>
      </c>
      <c r="J39" s="22">
        <v>44581</v>
      </c>
      <c r="K39" s="22"/>
      <c r="L39" s="18">
        <f t="shared" si="4"/>
        <v>7</v>
      </c>
      <c r="M39" s="18">
        <f t="shared" si="5"/>
        <v>3</v>
      </c>
      <c r="N39" s="23" t="s">
        <v>58</v>
      </c>
      <c r="O39" s="20" t="s">
        <v>59</v>
      </c>
      <c r="P39" s="20" t="str">
        <f>VLOOKUP(Email_TaskV2[[#This Row],[PIC Dev]],[1]Organization!C:D,2,FALSE)</f>
        <v>BSM Prepaid</v>
      </c>
      <c r="Q39" s="24" t="s">
        <v>288</v>
      </c>
      <c r="R39" s="18">
        <v>76</v>
      </c>
      <c r="S39" s="18" t="s">
        <v>61</v>
      </c>
      <c r="T39" s="18" t="s">
        <v>62</v>
      </c>
      <c r="U39" s="18"/>
      <c r="V39" s="18"/>
      <c r="W39" s="18"/>
      <c r="X39" s="18"/>
      <c r="Y39" s="18"/>
      <c r="Z39" s="18" t="s">
        <v>63</v>
      </c>
      <c r="AA39" s="18" t="s">
        <v>64</v>
      </c>
      <c r="AB39" s="18" t="s">
        <v>65</v>
      </c>
      <c r="AC39" s="18" t="s">
        <v>66</v>
      </c>
      <c r="AD39" s="23" t="s">
        <v>89</v>
      </c>
      <c r="AE39" s="23"/>
      <c r="AF39" s="23"/>
      <c r="AG39" s="23"/>
      <c r="AH39" s="23"/>
      <c r="AI39" s="18" t="s">
        <v>68</v>
      </c>
      <c r="AJ39" s="18"/>
      <c r="AK39" s="25"/>
      <c r="AL39" s="25"/>
      <c r="AM39" s="25"/>
      <c r="AN39" s="25"/>
      <c r="AO39" s="25"/>
      <c r="AP39" s="26">
        <f ca="1">IF(AND(Email_TaskV2[[#This Row],[Status]]="ON PROGRESS"),TODAY()-Email_TaskV2[[#This Row],[Tanggal nodin RFS/RFI]],0)</f>
        <v>0</v>
      </c>
      <c r="AQ39" s="26">
        <f ca="1">IF(AND(Email_TaskV2[[#This Row],[Status]]="ON PROGRESS",Email_TaskV2[[#This Row],[Type]]="RFI"),TODAY()-Email_TaskV2[[#This Row],[Tanggal nodin RFS/RFI]],0)</f>
        <v>0</v>
      </c>
      <c r="AR39" s="26" t="str">
        <f ca="1">IF(Email_TaskV2[[#This Row],[Aging]]&gt;7,"Warning","")</f>
        <v/>
      </c>
      <c r="AV39" s="16" t="str">
        <f>IF(AND(Email_TaskV2[[#This Row],[Status]]="ON PROGRESS",Email_TaskV2[[#This Row],[Type]]="RFS"),"YES","")</f>
        <v/>
      </c>
      <c r="AW39" s="16" t="str">
        <f>IF(AND(Email_TaskV2[[#This Row],[Status]]="ON PROGRESS",Email_TaskV2[[#This Row],[Type]]="RFI"),"YES","")</f>
        <v/>
      </c>
      <c r="AX39" s="16">
        <f>IF(Email_TaskV2[[#This Row],[Nomor Nodin RFS/RFI]]="","",DAY(Email_TaskV2[[#This Row],[Tanggal nodin RFS/RFI]]))</f>
        <v>13</v>
      </c>
      <c r="AY39" s="28" t="str">
        <f>IF(Email_TaskV2[[#This Row],[Nomor Nodin RFS/RFI]]="","",TEXT(Email_TaskV2[[#This Row],[Tanggal nodin RFS/RFI]],"mmm"))</f>
        <v>Jan</v>
      </c>
      <c r="AZ39" s="28" t="str">
        <f>IF(Email_TaskV2[[#This Row],[Nodin BO]]="","No","Yes")</f>
        <v>Yes</v>
      </c>
      <c r="BA39" s="36">
        <f>IF(Email_TaskV2[[#This Row],[Month]]="",13,MONTH(Email_TaskV2[[#This Row],[Tanggal nodin RFS/RFI]]))</f>
        <v>1</v>
      </c>
    </row>
    <row r="40" spans="1:54" ht="15.75" hidden="1" customHeight="1" x14ac:dyDescent="0.3">
      <c r="A40" s="17">
        <v>39</v>
      </c>
      <c r="B40" s="23" t="s">
        <v>289</v>
      </c>
      <c r="C40" s="19">
        <v>44574</v>
      </c>
      <c r="D40" s="20" t="s">
        <v>290</v>
      </c>
      <c r="E40" s="18" t="s">
        <v>55</v>
      </c>
      <c r="F40" s="21" t="s">
        <v>112</v>
      </c>
      <c r="G40" s="22">
        <v>44576</v>
      </c>
      <c r="H40" s="22">
        <v>44578</v>
      </c>
      <c r="I40" s="18" t="s">
        <v>291</v>
      </c>
      <c r="J40" s="22">
        <v>44579</v>
      </c>
      <c r="K40" s="22"/>
      <c r="L40" s="18">
        <f t="shared" si="4"/>
        <v>4</v>
      </c>
      <c r="M40" s="18">
        <f t="shared" si="5"/>
        <v>3</v>
      </c>
      <c r="N40" s="23" t="s">
        <v>130</v>
      </c>
      <c r="O40" s="20" t="s">
        <v>131</v>
      </c>
      <c r="P40" s="20" t="str">
        <f>VLOOKUP(Email_TaskV2[[#This Row],[PIC Dev]],[1]Organization!C:D,2,FALSE)</f>
        <v>BSM Prepaid</v>
      </c>
      <c r="Q40" s="20"/>
      <c r="R40" s="18">
        <v>236</v>
      </c>
      <c r="S40" s="18" t="s">
        <v>106</v>
      </c>
      <c r="T40" s="18" t="s">
        <v>292</v>
      </c>
      <c r="U40" s="18"/>
      <c r="V40" s="18"/>
      <c r="W40" s="18"/>
      <c r="X40" s="18"/>
      <c r="Y40" s="18"/>
      <c r="Z40" s="18" t="s">
        <v>63</v>
      </c>
      <c r="AA40" s="18" t="s">
        <v>64</v>
      </c>
      <c r="AB40" s="18" t="s">
        <v>65</v>
      </c>
      <c r="AC40" s="18" t="s">
        <v>66</v>
      </c>
      <c r="AD40" s="23" t="s">
        <v>186</v>
      </c>
      <c r="AE40" s="23"/>
      <c r="AF40" s="23"/>
      <c r="AG40" s="23"/>
      <c r="AH40" s="23"/>
      <c r="AI40" s="18" t="s">
        <v>75</v>
      </c>
      <c r="AJ40" s="18"/>
      <c r="AK40" s="25"/>
      <c r="AL40" s="25"/>
      <c r="AM40" s="25"/>
      <c r="AN40" s="25"/>
      <c r="AO40" s="25"/>
      <c r="AP40" s="26">
        <f ca="1">IF(AND(Email_TaskV2[[#This Row],[Status]]="ON PROGRESS"),TODAY()-Email_TaskV2[[#This Row],[Tanggal nodin RFS/RFI]],0)</f>
        <v>0</v>
      </c>
      <c r="AQ40" s="26">
        <f ca="1">IF(AND(Email_TaskV2[[#This Row],[Status]]="ON PROGRESS",Email_TaskV2[[#This Row],[Type]]="RFI"),TODAY()-Email_TaskV2[[#This Row],[Tanggal nodin RFS/RFI]],0)</f>
        <v>0</v>
      </c>
      <c r="AR40" s="26" t="str">
        <f ca="1">IF(Email_TaskV2[[#This Row],[Aging]]&gt;7,"Warning","")</f>
        <v/>
      </c>
      <c r="AV40" s="16" t="str">
        <f>IF(AND(Email_TaskV2[[#This Row],[Status]]="ON PROGRESS",Email_TaskV2[[#This Row],[Type]]="RFS"),"YES","")</f>
        <v/>
      </c>
      <c r="AW40" s="16" t="str">
        <f>IF(AND(Email_TaskV2[[#This Row],[Status]]="ON PROGRESS",Email_TaskV2[[#This Row],[Type]]="RFI"),"YES","")</f>
        <v/>
      </c>
      <c r="AX40" s="16">
        <f>IF(Email_TaskV2[[#This Row],[Nomor Nodin RFS/RFI]]="","",DAY(Email_TaskV2[[#This Row],[Tanggal nodin RFS/RFI]]))</f>
        <v>13</v>
      </c>
      <c r="AY40" s="28" t="str">
        <f>IF(Email_TaskV2[[#This Row],[Nomor Nodin RFS/RFI]]="","",TEXT(Email_TaskV2[[#This Row],[Tanggal nodin RFS/RFI]],"mmm"))</f>
        <v>Jan</v>
      </c>
      <c r="AZ40" s="28" t="str">
        <f>IF(Email_TaskV2[[#This Row],[Nodin BO]]="","No","Yes")</f>
        <v>Yes</v>
      </c>
      <c r="BA40" s="36">
        <f>IF(Email_TaskV2[[#This Row],[Month]]="",13,MONTH(Email_TaskV2[[#This Row],[Tanggal nodin RFS/RFI]]))</f>
        <v>1</v>
      </c>
    </row>
    <row r="41" spans="1:54" ht="15.75" hidden="1" customHeight="1" x14ac:dyDescent="0.3">
      <c r="A41" s="17">
        <v>40</v>
      </c>
      <c r="B41" s="23" t="s">
        <v>293</v>
      </c>
      <c r="C41" s="19">
        <v>44574</v>
      </c>
      <c r="D41" s="20" t="s">
        <v>294</v>
      </c>
      <c r="E41" s="18" t="s">
        <v>55</v>
      </c>
      <c r="F41" s="21" t="s">
        <v>147</v>
      </c>
      <c r="G41" s="22">
        <v>44579</v>
      </c>
      <c r="H41" s="22">
        <v>44592</v>
      </c>
      <c r="I41" s="18" t="s">
        <v>295</v>
      </c>
      <c r="J41" s="22">
        <v>44592</v>
      </c>
      <c r="K41" s="22"/>
      <c r="L41" s="18">
        <f t="shared" si="4"/>
        <v>18</v>
      </c>
      <c r="M41" s="18">
        <f t="shared" si="5"/>
        <v>13</v>
      </c>
      <c r="N41" s="23" t="s">
        <v>130</v>
      </c>
      <c r="O41" s="20" t="s">
        <v>131</v>
      </c>
      <c r="P41" s="20" t="str">
        <f>VLOOKUP(Email_TaskV2[[#This Row],[PIC Dev]],[1]Organization!C:D,2,FALSE)</f>
        <v>BSM Prepaid</v>
      </c>
      <c r="Q41" s="20"/>
      <c r="R41" s="18">
        <v>115</v>
      </c>
      <c r="S41" s="18" t="s">
        <v>106</v>
      </c>
      <c r="T41" s="18" t="s">
        <v>293</v>
      </c>
      <c r="U41" s="18"/>
      <c r="V41" s="18"/>
      <c r="W41" s="18"/>
      <c r="X41" s="18"/>
      <c r="Y41" s="18"/>
      <c r="Z41" s="18" t="s">
        <v>63</v>
      </c>
      <c r="AA41" s="18" t="s">
        <v>64</v>
      </c>
      <c r="AB41" s="18" t="s">
        <v>65</v>
      </c>
      <c r="AC41" s="18" t="s">
        <v>66</v>
      </c>
      <c r="AD41" s="23" t="s">
        <v>150</v>
      </c>
      <c r="AE41" s="23"/>
      <c r="AF41" s="23"/>
      <c r="AG41" s="23"/>
      <c r="AH41" s="23"/>
      <c r="AI41" s="18" t="s">
        <v>75</v>
      </c>
      <c r="AJ41" s="18"/>
      <c r="AK41" s="25"/>
      <c r="AL41" s="25"/>
      <c r="AM41" s="25"/>
      <c r="AN41" s="25"/>
      <c r="AO41" s="25"/>
      <c r="AP41" s="26">
        <f ca="1">IF(AND(Email_TaskV2[[#This Row],[Status]]="ON PROGRESS"),TODAY()-Email_TaskV2[[#This Row],[Tanggal nodin RFS/RFI]],0)</f>
        <v>0</v>
      </c>
      <c r="AQ41" s="26">
        <f ca="1">IF(AND(Email_TaskV2[[#This Row],[Status]]="ON PROGRESS",Email_TaskV2[[#This Row],[Type]]="RFI"),TODAY()-Email_TaskV2[[#This Row],[Tanggal nodin RFS/RFI]],0)</f>
        <v>0</v>
      </c>
      <c r="AR41" s="26" t="str">
        <f ca="1">IF(Email_TaskV2[[#This Row],[Aging]]&gt;7,"Warning","")</f>
        <v/>
      </c>
      <c r="AV41" s="16" t="str">
        <f>IF(AND(Email_TaskV2[[#This Row],[Status]]="ON PROGRESS",Email_TaskV2[[#This Row],[Type]]="RFS"),"YES","")</f>
        <v/>
      </c>
      <c r="AW41" s="16" t="str">
        <f>IF(AND(Email_TaskV2[[#This Row],[Status]]="ON PROGRESS",Email_TaskV2[[#This Row],[Type]]="RFI"),"YES","")</f>
        <v/>
      </c>
      <c r="AX41" s="16">
        <f>IF(Email_TaskV2[[#This Row],[Nomor Nodin RFS/RFI]]="","",DAY(Email_TaskV2[[#This Row],[Tanggal nodin RFS/RFI]]))</f>
        <v>13</v>
      </c>
      <c r="AY41" s="28" t="str">
        <f>IF(Email_TaskV2[[#This Row],[Nomor Nodin RFS/RFI]]="","",TEXT(Email_TaskV2[[#This Row],[Tanggal nodin RFS/RFI]],"mmm"))</f>
        <v>Jan</v>
      </c>
      <c r="AZ41" s="28" t="str">
        <f>IF(Email_TaskV2[[#This Row],[Nodin BO]]="","No","Yes")</f>
        <v>Yes</v>
      </c>
      <c r="BA41" s="36">
        <f>IF(Email_TaskV2[[#This Row],[Month]]="",13,MONTH(Email_TaskV2[[#This Row],[Tanggal nodin RFS/RFI]]))</f>
        <v>1</v>
      </c>
    </row>
    <row r="42" spans="1:54" ht="15.75" hidden="1" customHeight="1" x14ac:dyDescent="0.3">
      <c r="A42" s="17">
        <v>41</v>
      </c>
      <c r="B42" s="23" t="s">
        <v>296</v>
      </c>
      <c r="C42" s="19">
        <v>44574</v>
      </c>
      <c r="D42" s="20" t="s">
        <v>297</v>
      </c>
      <c r="E42" s="18" t="s">
        <v>55</v>
      </c>
      <c r="F42" s="21" t="s">
        <v>147</v>
      </c>
      <c r="G42" s="22">
        <v>44579</v>
      </c>
      <c r="H42" s="22">
        <v>44579</v>
      </c>
      <c r="I42" s="18" t="s">
        <v>298</v>
      </c>
      <c r="J42" s="22">
        <v>44580</v>
      </c>
      <c r="K42" s="22"/>
      <c r="L42" s="18">
        <f t="shared" si="4"/>
        <v>5</v>
      </c>
      <c r="M42" s="18">
        <f t="shared" si="5"/>
        <v>1</v>
      </c>
      <c r="N42" s="23" t="s">
        <v>93</v>
      </c>
      <c r="O42" s="20" t="s">
        <v>94</v>
      </c>
      <c r="P42" s="20" t="str">
        <f>VLOOKUP(Email_TaskV2[[#This Row],[PIC Dev]],[1]Organization!C:D,2,FALSE)</f>
        <v>Digital and VAS</v>
      </c>
      <c r="Q42" s="20"/>
      <c r="R42" s="18">
        <v>27</v>
      </c>
      <c r="S42" s="18" t="s">
        <v>106</v>
      </c>
      <c r="T42" s="18" t="s">
        <v>299</v>
      </c>
      <c r="U42" s="18"/>
      <c r="V42" s="18"/>
      <c r="W42" s="18"/>
      <c r="X42" s="18"/>
      <c r="Y42" s="18"/>
      <c r="Z42" s="18" t="s">
        <v>63</v>
      </c>
      <c r="AA42" s="18" t="s">
        <v>64</v>
      </c>
      <c r="AB42" s="18" t="s">
        <v>97</v>
      </c>
      <c r="AC42" s="18" t="s">
        <v>124</v>
      </c>
      <c r="AD42" s="23" t="s">
        <v>174</v>
      </c>
      <c r="AE42" s="23"/>
      <c r="AF42" s="23"/>
      <c r="AG42" s="23"/>
      <c r="AH42" s="23"/>
      <c r="AI42" s="18" t="s">
        <v>75</v>
      </c>
      <c r="AJ42" s="18"/>
      <c r="AK42" s="25"/>
      <c r="AL42" s="25"/>
      <c r="AM42" s="25"/>
      <c r="AN42" s="25"/>
      <c r="AO42" s="25"/>
      <c r="AP42" s="26">
        <f ca="1">IF(AND(Email_TaskV2[[#This Row],[Status]]="ON PROGRESS"),TODAY()-Email_TaskV2[[#This Row],[Tanggal nodin RFS/RFI]],0)</f>
        <v>0</v>
      </c>
      <c r="AQ42" s="26">
        <f ca="1">IF(AND(Email_TaskV2[[#This Row],[Status]]="ON PROGRESS",Email_TaskV2[[#This Row],[Type]]="RFI"),TODAY()-Email_TaskV2[[#This Row],[Tanggal nodin RFS/RFI]],0)</f>
        <v>0</v>
      </c>
      <c r="AR42" s="26" t="str">
        <f ca="1">IF(Email_TaskV2[[#This Row],[Aging]]&gt;7,"Warning","")</f>
        <v/>
      </c>
      <c r="AV42" s="16" t="str">
        <f>IF(AND(Email_TaskV2[[#This Row],[Status]]="ON PROGRESS",Email_TaskV2[[#This Row],[Type]]="RFS"),"YES","")</f>
        <v/>
      </c>
      <c r="AW42" s="16" t="str">
        <f>IF(AND(Email_TaskV2[[#This Row],[Status]]="ON PROGRESS",Email_TaskV2[[#This Row],[Type]]="RFI"),"YES","")</f>
        <v/>
      </c>
      <c r="AX42" s="16">
        <f>IF(Email_TaskV2[[#This Row],[Nomor Nodin RFS/RFI]]="","",DAY(Email_TaskV2[[#This Row],[Tanggal nodin RFS/RFI]]))</f>
        <v>13</v>
      </c>
      <c r="AY42" s="28" t="str">
        <f>IF(Email_TaskV2[[#This Row],[Nomor Nodin RFS/RFI]]="","",TEXT(Email_TaskV2[[#This Row],[Tanggal nodin RFS/RFI]],"mmm"))</f>
        <v>Jan</v>
      </c>
      <c r="AZ42" s="28" t="str">
        <f>IF(Email_TaskV2[[#This Row],[Nodin BO]]="","No","Yes")</f>
        <v>Yes</v>
      </c>
      <c r="BA42" s="36">
        <f>IF(Email_TaskV2[[#This Row],[Month]]="",13,MONTH(Email_TaskV2[[#This Row],[Tanggal nodin RFS/RFI]]))</f>
        <v>1</v>
      </c>
    </row>
    <row r="43" spans="1:54" ht="15.75" hidden="1" customHeight="1" x14ac:dyDescent="0.3">
      <c r="A43" s="17">
        <v>42</v>
      </c>
      <c r="B43" s="23" t="s">
        <v>300</v>
      </c>
      <c r="C43" s="19">
        <v>44574</v>
      </c>
      <c r="D43" s="20" t="s">
        <v>301</v>
      </c>
      <c r="E43" s="18" t="s">
        <v>55</v>
      </c>
      <c r="F43" s="21" t="s">
        <v>147</v>
      </c>
      <c r="G43" s="22">
        <v>44578</v>
      </c>
      <c r="H43" s="22">
        <v>44580</v>
      </c>
      <c r="I43" s="18" t="s">
        <v>302</v>
      </c>
      <c r="J43" s="22">
        <v>44580</v>
      </c>
      <c r="K43" s="22"/>
      <c r="L43" s="18">
        <f t="shared" si="4"/>
        <v>6</v>
      </c>
      <c r="M43" s="18">
        <f t="shared" si="5"/>
        <v>2</v>
      </c>
      <c r="N43" s="23" t="s">
        <v>93</v>
      </c>
      <c r="O43" s="20" t="s">
        <v>94</v>
      </c>
      <c r="P43" s="20" t="str">
        <f>VLOOKUP(Email_TaskV2[[#This Row],[PIC Dev]],[1]Organization!C:D,2,FALSE)</f>
        <v>Digital and VAS</v>
      </c>
      <c r="Q43" s="20"/>
      <c r="R43" s="18">
        <v>90</v>
      </c>
      <c r="S43" s="18" t="s">
        <v>106</v>
      </c>
      <c r="T43" s="18" t="s">
        <v>303</v>
      </c>
      <c r="U43" s="18"/>
      <c r="V43" s="18"/>
      <c r="W43" s="18"/>
      <c r="X43" s="18"/>
      <c r="Y43" s="18"/>
      <c r="Z43" s="18" t="s">
        <v>63</v>
      </c>
      <c r="AA43" s="18" t="s">
        <v>64</v>
      </c>
      <c r="AB43" s="18" t="s">
        <v>201</v>
      </c>
      <c r="AC43" s="18" t="s">
        <v>98</v>
      </c>
      <c r="AD43" s="23" t="s">
        <v>109</v>
      </c>
      <c r="AE43" s="23"/>
      <c r="AF43" s="23"/>
      <c r="AG43" s="23"/>
      <c r="AH43" s="23"/>
      <c r="AI43" s="18" t="s">
        <v>75</v>
      </c>
      <c r="AJ43" s="18"/>
      <c r="AK43" s="25"/>
      <c r="AL43" s="25"/>
      <c r="AM43" s="25"/>
      <c r="AN43" s="25"/>
      <c r="AO43" s="25"/>
      <c r="AP43" s="26">
        <f ca="1">IF(AND(Email_TaskV2[[#This Row],[Status]]="ON PROGRESS"),TODAY()-Email_TaskV2[[#This Row],[Tanggal nodin RFS/RFI]],0)</f>
        <v>0</v>
      </c>
      <c r="AQ43" s="26">
        <f ca="1">IF(AND(Email_TaskV2[[#This Row],[Status]]="ON PROGRESS",Email_TaskV2[[#This Row],[Type]]="RFI"),TODAY()-Email_TaskV2[[#This Row],[Tanggal nodin RFS/RFI]],0)</f>
        <v>0</v>
      </c>
      <c r="AR43" s="26" t="str">
        <f ca="1">IF(Email_TaskV2[[#This Row],[Aging]]&gt;7,"Warning","")</f>
        <v/>
      </c>
      <c r="AV43" s="16" t="str">
        <f>IF(AND(Email_TaskV2[[#This Row],[Status]]="ON PROGRESS",Email_TaskV2[[#This Row],[Type]]="RFS"),"YES","")</f>
        <v/>
      </c>
      <c r="AW43" s="16" t="str">
        <f>IF(AND(Email_TaskV2[[#This Row],[Status]]="ON PROGRESS",Email_TaskV2[[#This Row],[Type]]="RFI"),"YES","")</f>
        <v/>
      </c>
      <c r="AX43" s="16">
        <f>IF(Email_TaskV2[[#This Row],[Nomor Nodin RFS/RFI]]="","",DAY(Email_TaskV2[[#This Row],[Tanggal nodin RFS/RFI]]))</f>
        <v>13</v>
      </c>
      <c r="AY43" s="28" t="str">
        <f>IF(Email_TaskV2[[#This Row],[Nomor Nodin RFS/RFI]]="","",TEXT(Email_TaskV2[[#This Row],[Tanggal nodin RFS/RFI]],"mmm"))</f>
        <v>Jan</v>
      </c>
      <c r="AZ43" s="28" t="str">
        <f>IF(Email_TaskV2[[#This Row],[Nodin BO]]="","No","Yes")</f>
        <v>Yes</v>
      </c>
      <c r="BA43" s="36">
        <f>IF(Email_TaskV2[[#This Row],[Month]]="",13,MONTH(Email_TaskV2[[#This Row],[Tanggal nodin RFS/RFI]]))</f>
        <v>1</v>
      </c>
    </row>
    <row r="44" spans="1:54" ht="15.75" hidden="1" customHeight="1" x14ac:dyDescent="0.3">
      <c r="A44" s="17">
        <v>43</v>
      </c>
      <c r="B44" s="18" t="s">
        <v>304</v>
      </c>
      <c r="C44" s="19">
        <v>44575</v>
      </c>
      <c r="D44" s="20" t="s">
        <v>305</v>
      </c>
      <c r="E44" s="32" t="s">
        <v>118</v>
      </c>
      <c r="F44" s="32" t="s">
        <v>119</v>
      </c>
      <c r="G44" s="18"/>
      <c r="H44" s="18"/>
      <c r="I44" s="18"/>
      <c r="J44" s="18"/>
      <c r="K44" s="18"/>
      <c r="L44" s="23"/>
      <c r="M44" s="18"/>
      <c r="N44" s="20" t="s">
        <v>58</v>
      </c>
      <c r="O44" s="20" t="s">
        <v>59</v>
      </c>
      <c r="P44" s="20" t="str">
        <f>VLOOKUP(Email_TaskV2[[#This Row],[PIC Dev]],[1]Organization!C:D,2,FALSE)</f>
        <v>BSM Prepaid</v>
      </c>
      <c r="Q44" s="20"/>
      <c r="R44" s="18"/>
      <c r="S44" s="18" t="s">
        <v>61</v>
      </c>
      <c r="T44" s="18" t="s">
        <v>73</v>
      </c>
      <c r="U44" s="18"/>
      <c r="V44" s="18"/>
      <c r="W44" s="18"/>
      <c r="X44" s="18"/>
      <c r="Y44" s="18"/>
      <c r="Z44" s="18" t="s">
        <v>63</v>
      </c>
      <c r="AA44" s="18" t="s">
        <v>64</v>
      </c>
      <c r="AB44" s="18" t="s">
        <v>65</v>
      </c>
      <c r="AC44" s="18" t="s">
        <v>66</v>
      </c>
      <c r="AD44" s="23" t="s">
        <v>82</v>
      </c>
      <c r="AE44" s="23" t="s">
        <v>139</v>
      </c>
      <c r="AF44" s="23"/>
      <c r="AG44" s="23"/>
      <c r="AH44" s="23"/>
      <c r="AI44" s="32" t="s">
        <v>68</v>
      </c>
      <c r="AJ44" s="32"/>
      <c r="AK44" s="25"/>
      <c r="AL44" s="25"/>
      <c r="AM44" s="25"/>
      <c r="AN44" s="25"/>
      <c r="AO44" s="25"/>
      <c r="AP44" s="26">
        <f ca="1">IF(AND(Email_TaskV2[[#This Row],[Status]]="ON PROGRESS"),TODAY()-Email_TaskV2[[#This Row],[Tanggal nodin RFS/RFI]],0)</f>
        <v>0</v>
      </c>
      <c r="AQ44" s="26">
        <f ca="1">IF(AND(Email_TaskV2[[#This Row],[Status]]="ON PROGRESS",Email_TaskV2[[#This Row],[Type]]="RFI"),TODAY()-Email_TaskV2[[#This Row],[Tanggal nodin RFS/RFI]],0)</f>
        <v>0</v>
      </c>
      <c r="AR44" s="26" t="str">
        <f ca="1">IF(Email_TaskV2[[#This Row],[Aging]]&gt;7,"Warning","")</f>
        <v/>
      </c>
      <c r="AV44" s="16" t="str">
        <f>IF(AND(Email_TaskV2[[#This Row],[Status]]="ON PROGRESS",Email_TaskV2[[#This Row],[Type]]="RFS"),"YES","")</f>
        <v/>
      </c>
      <c r="AW44" s="16" t="str">
        <f>IF(AND(Email_TaskV2[[#This Row],[Status]]="ON PROGRESS",Email_TaskV2[[#This Row],[Type]]="RFI"),"YES","")</f>
        <v/>
      </c>
      <c r="AX44" s="16">
        <f>IF(Email_TaskV2[[#This Row],[Nomor Nodin RFS/RFI]]="","",DAY(Email_TaskV2[[#This Row],[Tanggal nodin RFS/RFI]]))</f>
        <v>14</v>
      </c>
      <c r="AY44" s="28" t="str">
        <f>IF(Email_TaskV2[[#This Row],[Nomor Nodin RFS/RFI]]="","",TEXT(Email_TaskV2[[#This Row],[Tanggal nodin RFS/RFI]],"mmm"))</f>
        <v>Jan</v>
      </c>
      <c r="AZ44" s="28" t="str">
        <f>IF(Email_TaskV2[[#This Row],[Nodin BO]]="","No","Yes")</f>
        <v>Yes</v>
      </c>
      <c r="BA44" s="36">
        <f>IF(Email_TaskV2[[#This Row],[Month]]="",13,MONTH(Email_TaskV2[[#This Row],[Tanggal nodin RFS/RFI]]))</f>
        <v>1</v>
      </c>
    </row>
    <row r="45" spans="1:54" ht="15.75" hidden="1" customHeight="1" x14ac:dyDescent="0.3">
      <c r="A45" s="17">
        <v>44</v>
      </c>
      <c r="B45" s="18" t="s">
        <v>306</v>
      </c>
      <c r="C45" s="19">
        <v>44575</v>
      </c>
      <c r="D45" s="20" t="s">
        <v>307</v>
      </c>
      <c r="E45" s="18" t="s">
        <v>55</v>
      </c>
      <c r="F45" s="21" t="s">
        <v>86</v>
      </c>
      <c r="G45" s="22">
        <v>44578</v>
      </c>
      <c r="H45" s="22">
        <v>44586</v>
      </c>
      <c r="I45" s="18" t="s">
        <v>308</v>
      </c>
      <c r="J45" s="22">
        <v>44586</v>
      </c>
      <c r="K45" s="22"/>
      <c r="L45" s="18">
        <f t="shared" ref="L45:L58" si="6">H45-C45</f>
        <v>11</v>
      </c>
      <c r="M45" s="18">
        <f t="shared" ref="M45:M58" si="7">J45-G45</f>
        <v>8</v>
      </c>
      <c r="N45" s="20" t="s">
        <v>193</v>
      </c>
      <c r="O45" s="20" t="s">
        <v>194</v>
      </c>
      <c r="P45" s="20" t="str">
        <f>VLOOKUP(Email_TaskV2[[#This Row],[PIC Dev]],[1]Organization!C:D,2,FALSE)</f>
        <v>Postpaid, Roaming, and Interconnect</v>
      </c>
      <c r="Q45" s="24" t="s">
        <v>309</v>
      </c>
      <c r="R45" s="18">
        <v>426</v>
      </c>
      <c r="S45" s="18" t="s">
        <v>61</v>
      </c>
      <c r="T45" s="18" t="s">
        <v>310</v>
      </c>
      <c r="U45" s="18"/>
      <c r="V45" s="18"/>
      <c r="W45" s="18"/>
      <c r="X45" s="18"/>
      <c r="Y45" s="18"/>
      <c r="Z45" s="18" t="s">
        <v>63</v>
      </c>
      <c r="AA45" s="18" t="s">
        <v>64</v>
      </c>
      <c r="AB45" s="18" t="s">
        <v>81</v>
      </c>
      <c r="AC45" s="18" t="s">
        <v>66</v>
      </c>
      <c r="AD45" s="23" t="s">
        <v>99</v>
      </c>
      <c r="AE45" s="23" t="s">
        <v>125</v>
      </c>
      <c r="AF45" s="23" t="s">
        <v>126</v>
      </c>
      <c r="AG45" s="23"/>
      <c r="AH45" s="23"/>
      <c r="AI45" s="18" t="s">
        <v>68</v>
      </c>
      <c r="AJ45" s="18" t="s">
        <v>83</v>
      </c>
      <c r="AK45" s="25"/>
      <c r="AL45" s="25"/>
      <c r="AM45" s="25"/>
      <c r="AN45" s="25"/>
      <c r="AO45" s="25"/>
      <c r="AP45" s="26">
        <f ca="1">IF(AND(Email_TaskV2[[#This Row],[Status]]="ON PROGRESS"),TODAY()-Email_TaskV2[[#This Row],[Tanggal nodin RFS/RFI]],0)</f>
        <v>0</v>
      </c>
      <c r="AQ45" s="26">
        <f ca="1">IF(AND(Email_TaskV2[[#This Row],[Status]]="ON PROGRESS",Email_TaskV2[[#This Row],[Type]]="RFI"),TODAY()-Email_TaskV2[[#This Row],[Tanggal nodin RFS/RFI]],0)</f>
        <v>0</v>
      </c>
      <c r="AR45" s="26" t="str">
        <f ca="1">IF(Email_TaskV2[[#This Row],[Aging]]&gt;7,"Warning","")</f>
        <v/>
      </c>
      <c r="AV45" s="16" t="str">
        <f>IF(AND(Email_TaskV2[[#This Row],[Status]]="ON PROGRESS",Email_TaskV2[[#This Row],[Type]]="RFS"),"YES","")</f>
        <v/>
      </c>
      <c r="AW45" s="16" t="str">
        <f>IF(AND(Email_TaskV2[[#This Row],[Status]]="ON PROGRESS",Email_TaskV2[[#This Row],[Type]]="RFI"),"YES","")</f>
        <v/>
      </c>
      <c r="AX45" s="16">
        <f>IF(Email_TaskV2[[#This Row],[Nomor Nodin RFS/RFI]]="","",DAY(Email_TaskV2[[#This Row],[Tanggal nodin RFS/RFI]]))</f>
        <v>14</v>
      </c>
      <c r="AY45" s="28" t="str">
        <f>IF(Email_TaskV2[[#This Row],[Nomor Nodin RFS/RFI]]="","",TEXT(Email_TaskV2[[#This Row],[Tanggal nodin RFS/RFI]],"mmm"))</f>
        <v>Jan</v>
      </c>
      <c r="AZ45" s="28" t="str">
        <f>IF(Email_TaskV2[[#This Row],[Nodin BO]]="","No","Yes")</f>
        <v>Yes</v>
      </c>
      <c r="BA45" s="36">
        <f>IF(Email_TaskV2[[#This Row],[Month]]="",13,MONTH(Email_TaskV2[[#This Row],[Tanggal nodin RFS/RFI]]))</f>
        <v>1</v>
      </c>
    </row>
    <row r="46" spans="1:54" ht="15.75" hidden="1" customHeight="1" x14ac:dyDescent="0.3">
      <c r="A46" s="17">
        <v>45</v>
      </c>
      <c r="B46" s="18" t="s">
        <v>311</v>
      </c>
      <c r="C46" s="19">
        <v>44575</v>
      </c>
      <c r="D46" s="20" t="s">
        <v>312</v>
      </c>
      <c r="E46" s="18" t="s">
        <v>55</v>
      </c>
      <c r="F46" s="21" t="s">
        <v>86</v>
      </c>
      <c r="G46" s="22">
        <v>44579</v>
      </c>
      <c r="H46" s="22">
        <v>44589</v>
      </c>
      <c r="I46" s="18" t="s">
        <v>313</v>
      </c>
      <c r="J46" s="22">
        <v>44589</v>
      </c>
      <c r="K46" s="22"/>
      <c r="L46" s="18">
        <f t="shared" si="6"/>
        <v>14</v>
      </c>
      <c r="M46" s="18">
        <f t="shared" si="7"/>
        <v>10</v>
      </c>
      <c r="N46" s="23" t="s">
        <v>93</v>
      </c>
      <c r="O46" s="20" t="s">
        <v>94</v>
      </c>
      <c r="P46" s="20" t="str">
        <f>VLOOKUP(Email_TaskV2[[#This Row],[PIC Dev]],[1]Organization!C:D,2,FALSE)</f>
        <v>Digital and VAS</v>
      </c>
      <c r="Q46" s="24" t="s">
        <v>314</v>
      </c>
      <c r="R46" s="18">
        <v>20</v>
      </c>
      <c r="S46" s="18" t="s">
        <v>61</v>
      </c>
      <c r="T46" s="18" t="s">
        <v>315</v>
      </c>
      <c r="U46" s="18"/>
      <c r="V46" s="18"/>
      <c r="W46" s="18"/>
      <c r="X46" s="18"/>
      <c r="Y46" s="18"/>
      <c r="Z46" s="18" t="s">
        <v>63</v>
      </c>
      <c r="AA46" s="18" t="s">
        <v>64</v>
      </c>
      <c r="AB46" s="18" t="s">
        <v>81</v>
      </c>
      <c r="AC46" s="18" t="s">
        <v>66</v>
      </c>
      <c r="AD46" s="23" t="s">
        <v>160</v>
      </c>
      <c r="AE46" s="23"/>
      <c r="AF46" s="23"/>
      <c r="AG46" s="23"/>
      <c r="AH46" s="23"/>
      <c r="AI46" s="18" t="s">
        <v>75</v>
      </c>
      <c r="AJ46" s="18"/>
      <c r="AK46" s="25"/>
      <c r="AL46" s="25"/>
      <c r="AM46" s="25"/>
      <c r="AN46" s="25"/>
      <c r="AO46" s="25"/>
      <c r="AP46" s="26">
        <f ca="1">IF(AND(Email_TaskV2[[#This Row],[Status]]="ON PROGRESS"),TODAY()-Email_TaskV2[[#This Row],[Tanggal nodin RFS/RFI]],0)</f>
        <v>0</v>
      </c>
      <c r="AQ46" s="26">
        <f ca="1">IF(AND(Email_TaskV2[[#This Row],[Status]]="ON PROGRESS",Email_TaskV2[[#This Row],[Type]]="RFI"),TODAY()-Email_TaskV2[[#This Row],[Tanggal nodin RFS/RFI]],0)</f>
        <v>0</v>
      </c>
      <c r="AR46" s="26" t="str">
        <f ca="1">IF(Email_TaskV2[[#This Row],[Aging]]&gt;7,"Warning","")</f>
        <v/>
      </c>
      <c r="AV46" s="16" t="str">
        <f>IF(AND(Email_TaskV2[[#This Row],[Status]]="ON PROGRESS",Email_TaskV2[[#This Row],[Type]]="RFS"),"YES","")</f>
        <v/>
      </c>
      <c r="AW46" s="16" t="str">
        <f>IF(AND(Email_TaskV2[[#This Row],[Status]]="ON PROGRESS",Email_TaskV2[[#This Row],[Type]]="RFI"),"YES","")</f>
        <v/>
      </c>
      <c r="AX46" s="16">
        <f>IF(Email_TaskV2[[#This Row],[Nomor Nodin RFS/RFI]]="","",DAY(Email_TaskV2[[#This Row],[Tanggal nodin RFS/RFI]]))</f>
        <v>14</v>
      </c>
      <c r="AY46" s="28" t="str">
        <f>IF(Email_TaskV2[[#This Row],[Nomor Nodin RFS/RFI]]="","",TEXT(Email_TaskV2[[#This Row],[Tanggal nodin RFS/RFI]],"mmm"))</f>
        <v>Jan</v>
      </c>
      <c r="AZ46" s="28" t="str">
        <f>IF(Email_TaskV2[[#This Row],[Nodin BO]]="","No","Yes")</f>
        <v>Yes</v>
      </c>
      <c r="BA46" s="36">
        <f>IF(Email_TaskV2[[#This Row],[Month]]="",13,MONTH(Email_TaskV2[[#This Row],[Tanggal nodin RFS/RFI]]))</f>
        <v>1</v>
      </c>
    </row>
    <row r="47" spans="1:54" ht="15.75" hidden="1" customHeight="1" x14ac:dyDescent="0.3">
      <c r="A47" s="17">
        <v>46</v>
      </c>
      <c r="B47" s="18" t="s">
        <v>316</v>
      </c>
      <c r="C47" s="19">
        <v>44575</v>
      </c>
      <c r="D47" s="20" t="s">
        <v>317</v>
      </c>
      <c r="E47" s="18" t="s">
        <v>55</v>
      </c>
      <c r="F47" s="21" t="s">
        <v>230</v>
      </c>
      <c r="G47" s="22">
        <v>44577</v>
      </c>
      <c r="H47" s="22">
        <v>44606</v>
      </c>
      <c r="I47" s="18" t="s">
        <v>318</v>
      </c>
      <c r="J47" s="22">
        <v>44606</v>
      </c>
      <c r="K47" s="22"/>
      <c r="L47" s="18">
        <f t="shared" si="6"/>
        <v>31</v>
      </c>
      <c r="M47" s="18">
        <f t="shared" si="7"/>
        <v>29</v>
      </c>
      <c r="N47" s="23" t="s">
        <v>93</v>
      </c>
      <c r="O47" s="20" t="s">
        <v>94</v>
      </c>
      <c r="P47" s="20" t="str">
        <f>VLOOKUP(Email_TaskV2[[#This Row],[PIC Dev]],[1]Organization!C:D,2,FALSE)</f>
        <v>Digital and VAS</v>
      </c>
      <c r="Q47" s="24" t="s">
        <v>319</v>
      </c>
      <c r="R47" s="18">
        <v>51</v>
      </c>
      <c r="S47" s="18" t="s">
        <v>106</v>
      </c>
      <c r="T47" s="18" t="s">
        <v>320</v>
      </c>
      <c r="U47" s="18"/>
      <c r="V47" s="18"/>
      <c r="W47" s="18"/>
      <c r="X47" s="18"/>
      <c r="Y47" s="18"/>
      <c r="Z47" s="18" t="s">
        <v>63</v>
      </c>
      <c r="AA47" s="18" t="s">
        <v>64</v>
      </c>
      <c r="AB47" s="18" t="s">
        <v>201</v>
      </c>
      <c r="AC47" s="18" t="s">
        <v>98</v>
      </c>
      <c r="AD47" s="23" t="s">
        <v>151</v>
      </c>
      <c r="AE47" s="23"/>
      <c r="AF47" s="23"/>
      <c r="AG47" s="23"/>
      <c r="AH47" s="23"/>
      <c r="AI47" s="18" t="s">
        <v>68</v>
      </c>
      <c r="AJ47" s="18" t="s">
        <v>152</v>
      </c>
      <c r="AK47" s="25"/>
      <c r="AL47" s="25"/>
      <c r="AM47" s="25"/>
      <c r="AN47" s="25"/>
      <c r="AO47" s="25"/>
      <c r="AP47" s="26">
        <f ca="1">IF(AND(Email_TaskV2[[#This Row],[Status]]="ON PROGRESS"),TODAY()-Email_TaskV2[[#This Row],[Tanggal nodin RFS/RFI]],0)</f>
        <v>0</v>
      </c>
      <c r="AQ47" s="26">
        <f ca="1">IF(AND(Email_TaskV2[[#This Row],[Status]]="ON PROGRESS",Email_TaskV2[[#This Row],[Type]]="RFI"),TODAY()-Email_TaskV2[[#This Row],[Tanggal nodin RFS/RFI]],0)</f>
        <v>0</v>
      </c>
      <c r="AR47" s="26" t="str">
        <f ca="1">IF(Email_TaskV2[[#This Row],[Aging]]&gt;7,"Warning","")</f>
        <v/>
      </c>
      <c r="AV47" s="16" t="str">
        <f>IF(AND(Email_TaskV2[[#This Row],[Status]]="ON PROGRESS",Email_TaskV2[[#This Row],[Type]]="RFS"),"YES","")</f>
        <v/>
      </c>
      <c r="AW47" s="16" t="str">
        <f>IF(AND(Email_TaskV2[[#This Row],[Status]]="ON PROGRESS",Email_TaskV2[[#This Row],[Type]]="RFI"),"YES","")</f>
        <v/>
      </c>
      <c r="AX47" s="16">
        <f>IF(Email_TaskV2[[#This Row],[Nomor Nodin RFS/RFI]]="","",DAY(Email_TaskV2[[#This Row],[Tanggal nodin RFS/RFI]]))</f>
        <v>14</v>
      </c>
      <c r="AY47" s="28" t="str">
        <f>IF(Email_TaskV2[[#This Row],[Nomor Nodin RFS/RFI]]="","",TEXT(Email_TaskV2[[#This Row],[Tanggal nodin RFS/RFI]],"mmm"))</f>
        <v>Jan</v>
      </c>
      <c r="AZ47" s="28" t="str">
        <f>IF(Email_TaskV2[[#This Row],[Nodin BO]]="","No","Yes")</f>
        <v>Yes</v>
      </c>
      <c r="BA47" s="36">
        <f>IF(Email_TaskV2[[#This Row],[Month]]="",13,MONTH(Email_TaskV2[[#This Row],[Tanggal nodin RFS/RFI]]))</f>
        <v>1</v>
      </c>
    </row>
    <row r="48" spans="1:54" ht="15.75" hidden="1" customHeight="1" x14ac:dyDescent="0.3">
      <c r="A48" s="17">
        <v>47</v>
      </c>
      <c r="B48" s="18" t="s">
        <v>321</v>
      </c>
      <c r="C48" s="19">
        <v>44575</v>
      </c>
      <c r="D48" s="20" t="s">
        <v>322</v>
      </c>
      <c r="E48" s="18" t="s">
        <v>55</v>
      </c>
      <c r="F48" s="21" t="s">
        <v>136</v>
      </c>
      <c r="G48" s="22">
        <v>44579</v>
      </c>
      <c r="H48" s="22">
        <v>44587</v>
      </c>
      <c r="I48" s="18" t="s">
        <v>323</v>
      </c>
      <c r="J48" s="22">
        <v>44588</v>
      </c>
      <c r="K48" s="22"/>
      <c r="L48" s="18">
        <f t="shared" si="6"/>
        <v>12</v>
      </c>
      <c r="M48" s="18">
        <f t="shared" si="7"/>
        <v>9</v>
      </c>
      <c r="N48" s="23" t="s">
        <v>93</v>
      </c>
      <c r="O48" s="20" t="s">
        <v>94</v>
      </c>
      <c r="P48" s="20" t="str">
        <f>VLOOKUP(Email_TaskV2[[#This Row],[PIC Dev]],[1]Organization!C:D,2,FALSE)</f>
        <v>Digital and VAS</v>
      </c>
      <c r="Q48" s="24" t="s">
        <v>324</v>
      </c>
      <c r="R48" s="18">
        <v>86</v>
      </c>
      <c r="S48" s="18" t="s">
        <v>106</v>
      </c>
      <c r="T48" s="18" t="s">
        <v>325</v>
      </c>
      <c r="U48" s="18"/>
      <c r="V48" s="18"/>
      <c r="W48" s="18"/>
      <c r="X48" s="18"/>
      <c r="Y48" s="18"/>
      <c r="Z48" s="18" t="s">
        <v>63</v>
      </c>
      <c r="AA48" s="18" t="s">
        <v>64</v>
      </c>
      <c r="AB48" s="18" t="s">
        <v>81</v>
      </c>
      <c r="AC48" s="18" t="s">
        <v>98</v>
      </c>
      <c r="AD48" s="23" t="s">
        <v>186</v>
      </c>
      <c r="AE48" s="23"/>
      <c r="AF48" s="23"/>
      <c r="AG48" s="23"/>
      <c r="AH48" s="23"/>
      <c r="AI48" s="18" t="s">
        <v>75</v>
      </c>
      <c r="AJ48" s="18"/>
      <c r="AK48" s="25"/>
      <c r="AL48" s="25"/>
      <c r="AM48" s="25"/>
      <c r="AN48" s="25"/>
      <c r="AO48" s="25"/>
      <c r="AP48" s="26">
        <f ca="1">IF(AND(Email_TaskV2[[#This Row],[Status]]="ON PROGRESS"),TODAY()-Email_TaskV2[[#This Row],[Tanggal nodin RFS/RFI]],0)</f>
        <v>0</v>
      </c>
      <c r="AQ48" s="26">
        <f ca="1">IF(AND(Email_TaskV2[[#This Row],[Status]]="ON PROGRESS",Email_TaskV2[[#This Row],[Type]]="RFI"),TODAY()-Email_TaskV2[[#This Row],[Tanggal nodin RFS/RFI]],0)</f>
        <v>0</v>
      </c>
      <c r="AR48" s="26" t="str">
        <f ca="1">IF(Email_TaskV2[[#This Row],[Aging]]&gt;7,"Warning","")</f>
        <v/>
      </c>
      <c r="AV48" s="16" t="str">
        <f>IF(AND(Email_TaskV2[[#This Row],[Status]]="ON PROGRESS",Email_TaskV2[[#This Row],[Type]]="RFS"),"YES","")</f>
        <v/>
      </c>
      <c r="AW48" s="16" t="str">
        <f>IF(AND(Email_TaskV2[[#This Row],[Status]]="ON PROGRESS",Email_TaskV2[[#This Row],[Type]]="RFI"),"YES","")</f>
        <v/>
      </c>
      <c r="AX48" s="16">
        <f>IF(Email_TaskV2[[#This Row],[Nomor Nodin RFS/RFI]]="","",DAY(Email_TaskV2[[#This Row],[Tanggal nodin RFS/RFI]]))</f>
        <v>14</v>
      </c>
      <c r="AY48" s="28" t="str">
        <f>IF(Email_TaskV2[[#This Row],[Nomor Nodin RFS/RFI]]="","",TEXT(Email_TaskV2[[#This Row],[Tanggal nodin RFS/RFI]],"mmm"))</f>
        <v>Jan</v>
      </c>
      <c r="AZ48" s="28" t="str">
        <f>IF(Email_TaskV2[[#This Row],[Nodin BO]]="","No","Yes")</f>
        <v>Yes</v>
      </c>
      <c r="BA48" s="36">
        <f>IF(Email_TaskV2[[#This Row],[Month]]="",13,MONTH(Email_TaskV2[[#This Row],[Tanggal nodin RFS/RFI]]))</f>
        <v>1</v>
      </c>
    </row>
    <row r="49" spans="1:53" ht="15.75" hidden="1" customHeight="1" x14ac:dyDescent="0.3">
      <c r="A49" s="17">
        <v>48</v>
      </c>
      <c r="B49" s="18" t="s">
        <v>326</v>
      </c>
      <c r="C49" s="19">
        <v>44575</v>
      </c>
      <c r="D49" s="20" t="s">
        <v>327</v>
      </c>
      <c r="E49" s="18" t="s">
        <v>55</v>
      </c>
      <c r="F49" s="21" t="s">
        <v>230</v>
      </c>
      <c r="G49" s="22">
        <v>44578</v>
      </c>
      <c r="H49" s="22">
        <v>44585</v>
      </c>
      <c r="I49" s="18" t="s">
        <v>328</v>
      </c>
      <c r="J49" s="22">
        <v>44586</v>
      </c>
      <c r="K49" s="22"/>
      <c r="L49" s="18">
        <f t="shared" si="6"/>
        <v>10</v>
      </c>
      <c r="M49" s="18">
        <f t="shared" si="7"/>
        <v>8</v>
      </c>
      <c r="N49" s="23" t="s">
        <v>93</v>
      </c>
      <c r="O49" s="20" t="s">
        <v>94</v>
      </c>
      <c r="P49" s="20" t="str">
        <f>VLOOKUP(Email_TaskV2[[#This Row],[PIC Dev]],[1]Organization!C:D,2,FALSE)</f>
        <v>Digital and VAS</v>
      </c>
      <c r="Q49" s="24" t="s">
        <v>329</v>
      </c>
      <c r="R49" s="18">
        <v>70</v>
      </c>
      <c r="S49" s="18" t="s">
        <v>106</v>
      </c>
      <c r="T49" s="18" t="s">
        <v>325</v>
      </c>
      <c r="U49" s="18"/>
      <c r="V49" s="18"/>
      <c r="W49" s="18"/>
      <c r="X49" s="18"/>
      <c r="Y49" s="18"/>
      <c r="Z49" s="18" t="s">
        <v>63</v>
      </c>
      <c r="AA49" s="18" t="s">
        <v>64</v>
      </c>
      <c r="AB49" s="18" t="s">
        <v>201</v>
      </c>
      <c r="AC49" s="18" t="s">
        <v>124</v>
      </c>
      <c r="AD49" s="23" t="s">
        <v>211</v>
      </c>
      <c r="AE49" s="23"/>
      <c r="AF49" s="23"/>
      <c r="AG49" s="23"/>
      <c r="AH49" s="23"/>
      <c r="AI49" s="18" t="s">
        <v>75</v>
      </c>
      <c r="AJ49" s="18"/>
      <c r="AK49" s="25"/>
      <c r="AL49" s="25"/>
      <c r="AM49" s="25"/>
      <c r="AN49" s="25"/>
      <c r="AO49" s="25"/>
      <c r="AP49" s="26">
        <f ca="1">IF(AND(Email_TaskV2[[#This Row],[Status]]="ON PROGRESS"),TODAY()-Email_TaskV2[[#This Row],[Tanggal nodin RFS/RFI]],0)</f>
        <v>0</v>
      </c>
      <c r="AQ49" s="26">
        <f ca="1">IF(AND(Email_TaskV2[[#This Row],[Status]]="ON PROGRESS",Email_TaskV2[[#This Row],[Type]]="RFI"),TODAY()-Email_TaskV2[[#This Row],[Tanggal nodin RFS/RFI]],0)</f>
        <v>0</v>
      </c>
      <c r="AR49" s="26" t="str">
        <f ca="1">IF(Email_TaskV2[[#This Row],[Aging]]&gt;7,"Warning","")</f>
        <v/>
      </c>
      <c r="AV49" s="16" t="str">
        <f>IF(AND(Email_TaskV2[[#This Row],[Status]]="ON PROGRESS",Email_TaskV2[[#This Row],[Type]]="RFS"),"YES","")</f>
        <v/>
      </c>
      <c r="AW49" s="16" t="str">
        <f>IF(AND(Email_TaskV2[[#This Row],[Status]]="ON PROGRESS",Email_TaskV2[[#This Row],[Type]]="RFI"),"YES","")</f>
        <v/>
      </c>
      <c r="AX49" s="16">
        <f>IF(Email_TaskV2[[#This Row],[Nomor Nodin RFS/RFI]]="","",DAY(Email_TaskV2[[#This Row],[Tanggal nodin RFS/RFI]]))</f>
        <v>14</v>
      </c>
      <c r="AY49" s="28" t="str">
        <f>IF(Email_TaskV2[[#This Row],[Nomor Nodin RFS/RFI]]="","",TEXT(Email_TaskV2[[#This Row],[Tanggal nodin RFS/RFI]],"mmm"))</f>
        <v>Jan</v>
      </c>
      <c r="AZ49" s="28" t="str">
        <f>IF(Email_TaskV2[[#This Row],[Nodin BO]]="","No","Yes")</f>
        <v>Yes</v>
      </c>
      <c r="BA49" s="36">
        <f>IF(Email_TaskV2[[#This Row],[Month]]="",13,MONTH(Email_TaskV2[[#This Row],[Tanggal nodin RFS/RFI]]))</f>
        <v>1</v>
      </c>
    </row>
    <row r="50" spans="1:53" ht="15.75" hidden="1" customHeight="1" x14ac:dyDescent="0.3">
      <c r="A50" s="17">
        <v>49</v>
      </c>
      <c r="B50" s="18" t="s">
        <v>330</v>
      </c>
      <c r="C50" s="19">
        <v>44575</v>
      </c>
      <c r="D50" s="20" t="s">
        <v>331</v>
      </c>
      <c r="E50" s="18" t="s">
        <v>55</v>
      </c>
      <c r="F50" s="21" t="s">
        <v>230</v>
      </c>
      <c r="G50" s="22">
        <v>44579</v>
      </c>
      <c r="H50" s="22">
        <v>44586</v>
      </c>
      <c r="I50" s="18" t="s">
        <v>332</v>
      </c>
      <c r="J50" s="22">
        <v>44586</v>
      </c>
      <c r="K50" s="22"/>
      <c r="L50" s="18">
        <f t="shared" si="6"/>
        <v>11</v>
      </c>
      <c r="M50" s="18">
        <f t="shared" si="7"/>
        <v>7</v>
      </c>
      <c r="N50" s="23" t="s">
        <v>93</v>
      </c>
      <c r="O50" s="20" t="s">
        <v>94</v>
      </c>
      <c r="P50" s="20" t="str">
        <f>VLOOKUP(Email_TaskV2[[#This Row],[PIC Dev]],[1]Organization!C:D,2,FALSE)</f>
        <v>Digital and VAS</v>
      </c>
      <c r="Q50" s="24" t="s">
        <v>333</v>
      </c>
      <c r="R50" s="18">
        <v>150</v>
      </c>
      <c r="S50" s="18" t="s">
        <v>106</v>
      </c>
      <c r="T50" s="18" t="s">
        <v>325</v>
      </c>
      <c r="U50" s="18"/>
      <c r="V50" s="18"/>
      <c r="W50" s="18"/>
      <c r="X50" s="18"/>
      <c r="Y50" s="18"/>
      <c r="Z50" s="18" t="s">
        <v>63</v>
      </c>
      <c r="AA50" s="18" t="s">
        <v>64</v>
      </c>
      <c r="AB50" s="18" t="s">
        <v>180</v>
      </c>
      <c r="AC50" s="18" t="s">
        <v>98</v>
      </c>
      <c r="AD50" s="23" t="s">
        <v>109</v>
      </c>
      <c r="AE50" s="23"/>
      <c r="AF50" s="23"/>
      <c r="AG50" s="23"/>
      <c r="AH50" s="23"/>
      <c r="AI50" s="18" t="s">
        <v>75</v>
      </c>
      <c r="AJ50" s="18"/>
      <c r="AK50" s="25"/>
      <c r="AL50" s="25"/>
      <c r="AM50" s="25"/>
      <c r="AN50" s="25"/>
      <c r="AO50" s="25"/>
      <c r="AP50" s="26">
        <f ca="1">IF(AND(Email_TaskV2[[#This Row],[Status]]="ON PROGRESS"),TODAY()-Email_TaskV2[[#This Row],[Tanggal nodin RFS/RFI]],0)</f>
        <v>0</v>
      </c>
      <c r="AQ50" s="26">
        <f ca="1">IF(AND(Email_TaskV2[[#This Row],[Status]]="ON PROGRESS",Email_TaskV2[[#This Row],[Type]]="RFI"),TODAY()-Email_TaskV2[[#This Row],[Tanggal nodin RFS/RFI]],0)</f>
        <v>0</v>
      </c>
      <c r="AR50" s="26" t="str">
        <f ca="1">IF(Email_TaskV2[[#This Row],[Aging]]&gt;7,"Warning","")</f>
        <v/>
      </c>
      <c r="AV50" s="16" t="str">
        <f>IF(AND(Email_TaskV2[[#This Row],[Status]]="ON PROGRESS",Email_TaskV2[[#This Row],[Type]]="RFS"),"YES","")</f>
        <v/>
      </c>
      <c r="AW50" s="16" t="str">
        <f>IF(AND(Email_TaskV2[[#This Row],[Status]]="ON PROGRESS",Email_TaskV2[[#This Row],[Type]]="RFI"),"YES","")</f>
        <v/>
      </c>
      <c r="AX50" s="16">
        <f>IF(Email_TaskV2[[#This Row],[Nomor Nodin RFS/RFI]]="","",DAY(Email_TaskV2[[#This Row],[Tanggal nodin RFS/RFI]]))</f>
        <v>14</v>
      </c>
      <c r="AY50" s="28" t="str">
        <f>IF(Email_TaskV2[[#This Row],[Nomor Nodin RFS/RFI]]="","",TEXT(Email_TaskV2[[#This Row],[Tanggal nodin RFS/RFI]],"mmm"))</f>
        <v>Jan</v>
      </c>
      <c r="AZ50" s="28" t="str">
        <f>IF(Email_TaskV2[[#This Row],[Nodin BO]]="","No","Yes")</f>
        <v>Yes</v>
      </c>
      <c r="BA50" s="36">
        <f>IF(Email_TaskV2[[#This Row],[Month]]="",13,MONTH(Email_TaskV2[[#This Row],[Tanggal nodin RFS/RFI]]))</f>
        <v>1</v>
      </c>
    </row>
    <row r="51" spans="1:53" ht="15.75" hidden="1" customHeight="1" x14ac:dyDescent="0.3">
      <c r="A51" s="17">
        <v>50</v>
      </c>
      <c r="B51" s="18" t="s">
        <v>334</v>
      </c>
      <c r="C51" s="19">
        <v>44575</v>
      </c>
      <c r="D51" s="20" t="s">
        <v>335</v>
      </c>
      <c r="E51" s="18" t="s">
        <v>55</v>
      </c>
      <c r="F51" s="21" t="s">
        <v>230</v>
      </c>
      <c r="G51" s="22">
        <v>44579</v>
      </c>
      <c r="H51" s="22">
        <v>44585</v>
      </c>
      <c r="I51" s="18" t="s">
        <v>336</v>
      </c>
      <c r="J51" s="22">
        <v>44588</v>
      </c>
      <c r="K51" s="22"/>
      <c r="L51" s="18">
        <f t="shared" si="6"/>
        <v>10</v>
      </c>
      <c r="M51" s="18">
        <f t="shared" si="7"/>
        <v>9</v>
      </c>
      <c r="N51" s="23" t="s">
        <v>93</v>
      </c>
      <c r="O51" s="20" t="s">
        <v>94</v>
      </c>
      <c r="P51" s="20" t="str">
        <f>VLOOKUP(Email_TaskV2[[#This Row],[PIC Dev]],[1]Organization!C:D,2,FALSE)</f>
        <v>Digital and VAS</v>
      </c>
      <c r="Q51" s="24" t="s">
        <v>337</v>
      </c>
      <c r="R51" s="18">
        <v>135</v>
      </c>
      <c r="S51" s="18" t="s">
        <v>106</v>
      </c>
      <c r="T51" s="18" t="s">
        <v>325</v>
      </c>
      <c r="U51" s="18"/>
      <c r="V51" s="18"/>
      <c r="W51" s="18"/>
      <c r="X51" s="18"/>
      <c r="Y51" s="18"/>
      <c r="Z51" s="18" t="s">
        <v>63</v>
      </c>
      <c r="AA51" s="18" t="s">
        <v>64</v>
      </c>
      <c r="AB51" s="18" t="s">
        <v>97</v>
      </c>
      <c r="AC51" s="18" t="s">
        <v>98</v>
      </c>
      <c r="AD51" s="23" t="s">
        <v>115</v>
      </c>
      <c r="AE51" s="23" t="s">
        <v>150</v>
      </c>
      <c r="AF51" s="23"/>
      <c r="AG51" s="23"/>
      <c r="AH51" s="23"/>
      <c r="AI51" s="18" t="s">
        <v>68</v>
      </c>
      <c r="AJ51" s="18" t="s">
        <v>152</v>
      </c>
      <c r="AK51" s="25"/>
      <c r="AL51" s="25"/>
      <c r="AM51" s="25"/>
      <c r="AN51" s="25"/>
      <c r="AO51" s="25"/>
      <c r="AP51" s="26">
        <f ca="1">IF(AND(Email_TaskV2[[#This Row],[Status]]="ON PROGRESS"),TODAY()-Email_TaskV2[[#This Row],[Tanggal nodin RFS/RFI]],0)</f>
        <v>0</v>
      </c>
      <c r="AQ51" s="26">
        <f ca="1">IF(AND(Email_TaskV2[[#This Row],[Status]]="ON PROGRESS",Email_TaskV2[[#This Row],[Type]]="RFI"),TODAY()-Email_TaskV2[[#This Row],[Tanggal nodin RFS/RFI]],0)</f>
        <v>0</v>
      </c>
      <c r="AR51" s="26" t="str">
        <f ca="1">IF(Email_TaskV2[[#This Row],[Aging]]&gt;7,"Warning","")</f>
        <v/>
      </c>
      <c r="AV51" s="16" t="str">
        <f>IF(AND(Email_TaskV2[[#This Row],[Status]]="ON PROGRESS",Email_TaskV2[[#This Row],[Type]]="RFS"),"YES","")</f>
        <v/>
      </c>
      <c r="AW51" s="16" t="str">
        <f>IF(AND(Email_TaskV2[[#This Row],[Status]]="ON PROGRESS",Email_TaskV2[[#This Row],[Type]]="RFI"),"YES","")</f>
        <v/>
      </c>
      <c r="AX51" s="16">
        <f>IF(Email_TaskV2[[#This Row],[Nomor Nodin RFS/RFI]]="","",DAY(Email_TaskV2[[#This Row],[Tanggal nodin RFS/RFI]]))</f>
        <v>14</v>
      </c>
      <c r="AY51" s="28" t="str">
        <f>IF(Email_TaskV2[[#This Row],[Nomor Nodin RFS/RFI]]="","",TEXT(Email_TaskV2[[#This Row],[Tanggal nodin RFS/RFI]],"mmm"))</f>
        <v>Jan</v>
      </c>
      <c r="AZ51" s="28" t="str">
        <f>IF(Email_TaskV2[[#This Row],[Nodin BO]]="","No","Yes")</f>
        <v>Yes</v>
      </c>
      <c r="BA51" s="36">
        <f>IF(Email_TaskV2[[#This Row],[Month]]="",13,MONTH(Email_TaskV2[[#This Row],[Tanggal nodin RFS/RFI]]))</f>
        <v>1</v>
      </c>
    </row>
    <row r="52" spans="1:53" ht="15.75" hidden="1" customHeight="1" x14ac:dyDescent="0.3">
      <c r="A52" s="17">
        <v>51</v>
      </c>
      <c r="B52" s="18" t="s">
        <v>338</v>
      </c>
      <c r="C52" s="19">
        <v>44578</v>
      </c>
      <c r="D52" s="20" t="s">
        <v>339</v>
      </c>
      <c r="E52" s="18" t="s">
        <v>55</v>
      </c>
      <c r="F52" s="21" t="s">
        <v>147</v>
      </c>
      <c r="G52" s="22">
        <v>44581</v>
      </c>
      <c r="H52" s="22">
        <v>44582</v>
      </c>
      <c r="I52" s="18" t="s">
        <v>340</v>
      </c>
      <c r="J52" s="22">
        <v>44585</v>
      </c>
      <c r="K52" s="22"/>
      <c r="L52" s="18">
        <f t="shared" si="6"/>
        <v>4</v>
      </c>
      <c r="M52" s="18">
        <f t="shared" si="7"/>
        <v>4</v>
      </c>
      <c r="N52" s="20" t="s">
        <v>341</v>
      </c>
      <c r="O52" s="20" t="s">
        <v>342</v>
      </c>
      <c r="P52" s="20" t="str">
        <f>VLOOKUP(Email_TaskV2[[#This Row],[PIC Dev]],[1]Organization!C:D,2,FALSE)</f>
        <v>Digital and VAS</v>
      </c>
      <c r="Q52" s="20"/>
      <c r="R52" s="18">
        <v>58</v>
      </c>
      <c r="S52" s="18" t="s">
        <v>106</v>
      </c>
      <c r="T52" s="18" t="s">
        <v>343</v>
      </c>
      <c r="U52" s="18"/>
      <c r="V52" s="18"/>
      <c r="W52" s="18"/>
      <c r="X52" s="18"/>
      <c r="Y52" s="18"/>
      <c r="Z52" s="18" t="s">
        <v>63</v>
      </c>
      <c r="AA52" s="18" t="s">
        <v>64</v>
      </c>
      <c r="AB52" s="18" t="s">
        <v>344</v>
      </c>
      <c r="AC52" s="18" t="s">
        <v>98</v>
      </c>
      <c r="AD52" s="23" t="s">
        <v>275</v>
      </c>
      <c r="AE52" s="23"/>
      <c r="AF52" s="23"/>
      <c r="AG52" s="23"/>
      <c r="AH52" s="23"/>
      <c r="AI52" s="18" t="s">
        <v>276</v>
      </c>
      <c r="AJ52" s="18" t="s">
        <v>277</v>
      </c>
      <c r="AK52" s="25"/>
      <c r="AL52" s="25"/>
      <c r="AM52" s="25"/>
      <c r="AN52" s="25"/>
      <c r="AO52" s="25"/>
      <c r="AP52" s="26">
        <f ca="1">IF(AND(Email_TaskV2[[#This Row],[Status]]="ON PROGRESS"),TODAY()-Email_TaskV2[[#This Row],[Tanggal nodin RFS/RFI]],0)</f>
        <v>0</v>
      </c>
      <c r="AQ52" s="26">
        <f ca="1">IF(AND(Email_TaskV2[[#This Row],[Status]]="ON PROGRESS",Email_TaskV2[[#This Row],[Type]]="RFI"),TODAY()-Email_TaskV2[[#This Row],[Tanggal nodin RFS/RFI]],0)</f>
        <v>0</v>
      </c>
      <c r="AR52" s="26" t="str">
        <f ca="1">IF(Email_TaskV2[[#This Row],[Aging]]&gt;7,"Warning","")</f>
        <v/>
      </c>
      <c r="AV52" s="16" t="str">
        <f>IF(AND(Email_TaskV2[[#This Row],[Status]]="ON PROGRESS",Email_TaskV2[[#This Row],[Type]]="RFS"),"YES","")</f>
        <v/>
      </c>
      <c r="AW52" s="16" t="str">
        <f>IF(AND(Email_TaskV2[[#This Row],[Status]]="ON PROGRESS",Email_TaskV2[[#This Row],[Type]]="RFI"),"YES","")</f>
        <v/>
      </c>
      <c r="AX52" s="16">
        <f>IF(Email_TaskV2[[#This Row],[Nomor Nodin RFS/RFI]]="","",DAY(Email_TaskV2[[#This Row],[Tanggal nodin RFS/RFI]]))</f>
        <v>17</v>
      </c>
      <c r="AY52" s="28" t="str">
        <f>IF(Email_TaskV2[[#This Row],[Nomor Nodin RFS/RFI]]="","",TEXT(Email_TaskV2[[#This Row],[Tanggal nodin RFS/RFI]],"mmm"))</f>
        <v>Jan</v>
      </c>
      <c r="AZ52" s="28" t="str">
        <f>IF(Email_TaskV2[[#This Row],[Nodin BO]]="","No","Yes")</f>
        <v>Yes</v>
      </c>
      <c r="BA52" s="36">
        <f>IF(Email_TaskV2[[#This Row],[Month]]="",13,MONTH(Email_TaskV2[[#This Row],[Tanggal nodin RFS/RFI]]))</f>
        <v>1</v>
      </c>
    </row>
    <row r="53" spans="1:53" ht="15.75" hidden="1" customHeight="1" x14ac:dyDescent="0.3">
      <c r="A53" s="17">
        <v>52</v>
      </c>
      <c r="B53" s="18" t="s">
        <v>345</v>
      </c>
      <c r="C53" s="19">
        <v>44578</v>
      </c>
      <c r="D53" s="20" t="s">
        <v>346</v>
      </c>
      <c r="E53" s="18" t="s">
        <v>55</v>
      </c>
      <c r="F53" s="21" t="s">
        <v>230</v>
      </c>
      <c r="G53" s="22">
        <v>44585</v>
      </c>
      <c r="H53" s="22">
        <v>44588</v>
      </c>
      <c r="I53" s="18" t="s">
        <v>347</v>
      </c>
      <c r="J53" s="22">
        <v>44588</v>
      </c>
      <c r="K53" s="22"/>
      <c r="L53" s="18">
        <f t="shared" si="6"/>
        <v>10</v>
      </c>
      <c r="M53" s="18">
        <f t="shared" si="7"/>
        <v>3</v>
      </c>
      <c r="N53" s="20" t="s">
        <v>341</v>
      </c>
      <c r="O53" s="20" t="s">
        <v>342</v>
      </c>
      <c r="P53" s="20" t="str">
        <f>VLOOKUP(Email_TaskV2[[#This Row],[PIC Dev]],[1]Organization!C:D,2,FALSE)</f>
        <v>Digital and VAS</v>
      </c>
      <c r="Q53" s="24" t="s">
        <v>348</v>
      </c>
      <c r="R53" s="18">
        <v>332</v>
      </c>
      <c r="S53" s="18" t="s">
        <v>106</v>
      </c>
      <c r="T53" s="18" t="s">
        <v>349</v>
      </c>
      <c r="U53" s="18"/>
      <c r="V53" s="18"/>
      <c r="W53" s="18"/>
      <c r="X53" s="18"/>
      <c r="Y53" s="18"/>
      <c r="Z53" s="18" t="s">
        <v>63</v>
      </c>
      <c r="AA53" s="18" t="s">
        <v>64</v>
      </c>
      <c r="AB53" s="18" t="s">
        <v>344</v>
      </c>
      <c r="AC53" s="18" t="s">
        <v>98</v>
      </c>
      <c r="AD53" s="23" t="s">
        <v>275</v>
      </c>
      <c r="AE53" s="23"/>
      <c r="AF53" s="23"/>
      <c r="AG53" s="23"/>
      <c r="AH53" s="23"/>
      <c r="AI53" s="18" t="s">
        <v>276</v>
      </c>
      <c r="AJ53" s="18" t="s">
        <v>277</v>
      </c>
      <c r="AK53" s="25"/>
      <c r="AL53" s="25"/>
      <c r="AM53" s="25"/>
      <c r="AN53" s="25"/>
      <c r="AO53" s="25"/>
      <c r="AP53" s="26">
        <f ca="1">IF(AND(Email_TaskV2[[#This Row],[Status]]="ON PROGRESS"),TODAY()-Email_TaskV2[[#This Row],[Tanggal nodin RFS/RFI]],0)</f>
        <v>0</v>
      </c>
      <c r="AQ53" s="26">
        <f ca="1">IF(AND(Email_TaskV2[[#This Row],[Status]]="ON PROGRESS",Email_TaskV2[[#This Row],[Type]]="RFI"),TODAY()-Email_TaskV2[[#This Row],[Tanggal nodin RFS/RFI]],0)</f>
        <v>0</v>
      </c>
      <c r="AR53" s="26" t="str">
        <f ca="1">IF(Email_TaskV2[[#This Row],[Aging]]&gt;7,"Warning","")</f>
        <v/>
      </c>
      <c r="AV53" s="16" t="str">
        <f>IF(AND(Email_TaskV2[[#This Row],[Status]]="ON PROGRESS",Email_TaskV2[[#This Row],[Type]]="RFS"),"YES","")</f>
        <v/>
      </c>
      <c r="AW53" s="16" t="str">
        <f>IF(AND(Email_TaskV2[[#This Row],[Status]]="ON PROGRESS",Email_TaskV2[[#This Row],[Type]]="RFI"),"YES","")</f>
        <v/>
      </c>
      <c r="AX53" s="16">
        <f>IF(Email_TaskV2[[#This Row],[Nomor Nodin RFS/RFI]]="","",DAY(Email_TaskV2[[#This Row],[Tanggal nodin RFS/RFI]]))</f>
        <v>17</v>
      </c>
      <c r="AY53" s="28" t="str">
        <f>IF(Email_TaskV2[[#This Row],[Nomor Nodin RFS/RFI]]="","",TEXT(Email_TaskV2[[#This Row],[Tanggal nodin RFS/RFI]],"mmm"))</f>
        <v>Jan</v>
      </c>
      <c r="AZ53" s="28" t="str">
        <f>IF(Email_TaskV2[[#This Row],[Nodin BO]]="","No","Yes")</f>
        <v>Yes</v>
      </c>
      <c r="BA53" s="36">
        <f>IF(Email_TaskV2[[#This Row],[Month]]="",13,MONTH(Email_TaskV2[[#This Row],[Tanggal nodin RFS/RFI]]))</f>
        <v>1</v>
      </c>
    </row>
    <row r="54" spans="1:53" ht="15.75" hidden="1" customHeight="1" x14ac:dyDescent="0.3">
      <c r="A54" s="17">
        <v>53</v>
      </c>
      <c r="B54" s="18" t="s">
        <v>350</v>
      </c>
      <c r="C54" s="19">
        <v>44578</v>
      </c>
      <c r="D54" s="20" t="s">
        <v>351</v>
      </c>
      <c r="E54" s="18" t="s">
        <v>55</v>
      </c>
      <c r="F54" s="21" t="s">
        <v>112</v>
      </c>
      <c r="G54" s="22">
        <v>44578</v>
      </c>
      <c r="H54" s="22">
        <v>44579</v>
      </c>
      <c r="I54" s="18" t="s">
        <v>352</v>
      </c>
      <c r="J54" s="22">
        <v>44580</v>
      </c>
      <c r="K54" s="22"/>
      <c r="L54" s="18">
        <f t="shared" si="6"/>
        <v>1</v>
      </c>
      <c r="M54" s="18">
        <f t="shared" si="7"/>
        <v>2</v>
      </c>
      <c r="N54" s="20" t="s">
        <v>353</v>
      </c>
      <c r="O54" s="20" t="s">
        <v>354</v>
      </c>
      <c r="P54" s="20" t="str">
        <f>VLOOKUP(Email_TaskV2[[#This Row],[PIC Dev]],[1]Organization!C:D,2,FALSE)</f>
        <v>BSM Prepaid</v>
      </c>
      <c r="Q54" s="20"/>
      <c r="R54" s="18">
        <v>162</v>
      </c>
      <c r="S54" s="18" t="s">
        <v>106</v>
      </c>
      <c r="T54" s="18" t="s">
        <v>355</v>
      </c>
      <c r="U54" s="18"/>
      <c r="V54" s="18"/>
      <c r="W54" s="18"/>
      <c r="X54" s="18"/>
      <c r="Y54" s="18"/>
      <c r="Z54" s="18" t="s">
        <v>63</v>
      </c>
      <c r="AA54" s="18" t="s">
        <v>64</v>
      </c>
      <c r="AB54" s="18" t="s">
        <v>356</v>
      </c>
      <c r="AC54" s="18" t="s">
        <v>98</v>
      </c>
      <c r="AD54" s="23" t="s">
        <v>115</v>
      </c>
      <c r="AE54" s="23"/>
      <c r="AF54" s="23"/>
      <c r="AG54" s="23"/>
      <c r="AH54" s="23"/>
      <c r="AI54" s="18" t="s">
        <v>75</v>
      </c>
      <c r="AJ54" s="18"/>
      <c r="AK54" s="25"/>
      <c r="AL54" s="25"/>
      <c r="AM54" s="25"/>
      <c r="AN54" s="25"/>
      <c r="AO54" s="25"/>
      <c r="AP54" s="26">
        <f ca="1">IF(AND(Email_TaskV2[[#This Row],[Status]]="ON PROGRESS"),TODAY()-Email_TaskV2[[#This Row],[Tanggal nodin RFS/RFI]],0)</f>
        <v>0</v>
      </c>
      <c r="AQ54" s="26">
        <f ca="1">IF(AND(Email_TaskV2[[#This Row],[Status]]="ON PROGRESS",Email_TaskV2[[#This Row],[Type]]="RFI"),TODAY()-Email_TaskV2[[#This Row],[Tanggal nodin RFS/RFI]],0)</f>
        <v>0</v>
      </c>
      <c r="AR54" s="26" t="str">
        <f ca="1">IF(Email_TaskV2[[#This Row],[Aging]]&gt;7,"Warning","")</f>
        <v/>
      </c>
      <c r="AV54" s="16" t="str">
        <f>IF(AND(Email_TaskV2[[#This Row],[Status]]="ON PROGRESS",Email_TaskV2[[#This Row],[Type]]="RFS"),"YES","")</f>
        <v/>
      </c>
      <c r="AW54" s="16" t="str">
        <f>IF(AND(Email_TaskV2[[#This Row],[Status]]="ON PROGRESS",Email_TaskV2[[#This Row],[Type]]="RFI"),"YES","")</f>
        <v/>
      </c>
      <c r="AX54" s="16">
        <f>IF(Email_TaskV2[[#This Row],[Nomor Nodin RFS/RFI]]="","",DAY(Email_TaskV2[[#This Row],[Tanggal nodin RFS/RFI]]))</f>
        <v>17</v>
      </c>
      <c r="AY54" s="28" t="str">
        <f>IF(Email_TaskV2[[#This Row],[Nomor Nodin RFS/RFI]]="","",TEXT(Email_TaskV2[[#This Row],[Tanggal nodin RFS/RFI]],"mmm"))</f>
        <v>Jan</v>
      </c>
      <c r="AZ54" s="28" t="str">
        <f>IF(Email_TaskV2[[#This Row],[Nodin BO]]="","No","Yes")</f>
        <v>Yes</v>
      </c>
      <c r="BA54" s="36">
        <f>IF(Email_TaskV2[[#This Row],[Month]]="",13,MONTH(Email_TaskV2[[#This Row],[Tanggal nodin RFS/RFI]]))</f>
        <v>1</v>
      </c>
    </row>
    <row r="55" spans="1:53" ht="15.75" hidden="1" customHeight="1" x14ac:dyDescent="0.3">
      <c r="A55" s="17">
        <v>54</v>
      </c>
      <c r="B55" s="18" t="s">
        <v>357</v>
      </c>
      <c r="C55" s="19">
        <v>44578</v>
      </c>
      <c r="D55" s="20" t="s">
        <v>358</v>
      </c>
      <c r="E55" s="18" t="s">
        <v>55</v>
      </c>
      <c r="F55" s="21" t="s">
        <v>147</v>
      </c>
      <c r="G55" s="22">
        <v>44587</v>
      </c>
      <c r="H55" s="22">
        <v>44588</v>
      </c>
      <c r="I55" s="18" t="s">
        <v>359</v>
      </c>
      <c r="J55" s="22">
        <v>44588</v>
      </c>
      <c r="K55" s="22"/>
      <c r="L55" s="18">
        <f t="shared" si="6"/>
        <v>10</v>
      </c>
      <c r="M55" s="18">
        <f t="shared" si="7"/>
        <v>1</v>
      </c>
      <c r="N55" s="20" t="s">
        <v>58</v>
      </c>
      <c r="O55" s="20" t="s">
        <v>59</v>
      </c>
      <c r="P55" s="20" t="str">
        <f>VLOOKUP(Email_TaskV2[[#This Row],[PIC Dev]],[1]Organization!C:D,2,FALSE)</f>
        <v>BSM Prepaid</v>
      </c>
      <c r="Q55" s="20"/>
      <c r="R55" s="18">
        <v>27</v>
      </c>
      <c r="S55" s="18" t="s">
        <v>106</v>
      </c>
      <c r="T55" s="18" t="s">
        <v>360</v>
      </c>
      <c r="U55" s="18"/>
      <c r="V55" s="18"/>
      <c r="W55" s="18"/>
      <c r="X55" s="18"/>
      <c r="Y55" s="18"/>
      <c r="Z55" s="18" t="s">
        <v>63</v>
      </c>
      <c r="AA55" s="18" t="s">
        <v>64</v>
      </c>
      <c r="AB55" s="18" t="s">
        <v>65</v>
      </c>
      <c r="AC55" s="18" t="s">
        <v>66</v>
      </c>
      <c r="AD55" s="23" t="s">
        <v>115</v>
      </c>
      <c r="AE55" s="23"/>
      <c r="AF55" s="23"/>
      <c r="AG55" s="23"/>
      <c r="AH55" s="23"/>
      <c r="AI55" s="18" t="s">
        <v>75</v>
      </c>
      <c r="AJ55" s="18"/>
      <c r="AK55" s="25"/>
      <c r="AL55" s="25"/>
      <c r="AM55" s="25"/>
      <c r="AN55" s="25"/>
      <c r="AO55" s="25"/>
      <c r="AP55" s="26">
        <f ca="1">IF(AND(Email_TaskV2[[#This Row],[Status]]="ON PROGRESS"),TODAY()-Email_TaskV2[[#This Row],[Tanggal nodin RFS/RFI]],0)</f>
        <v>0</v>
      </c>
      <c r="AQ55" s="26">
        <f ca="1">IF(AND(Email_TaskV2[[#This Row],[Status]]="ON PROGRESS",Email_TaskV2[[#This Row],[Type]]="RFI"),TODAY()-Email_TaskV2[[#This Row],[Tanggal nodin RFS/RFI]],0)</f>
        <v>0</v>
      </c>
      <c r="AR55" s="26" t="str">
        <f ca="1">IF(Email_TaskV2[[#This Row],[Aging]]&gt;7,"Warning","")</f>
        <v/>
      </c>
      <c r="AV55" s="16" t="str">
        <f>IF(AND(Email_TaskV2[[#This Row],[Status]]="ON PROGRESS",Email_TaskV2[[#This Row],[Type]]="RFS"),"YES","")</f>
        <v/>
      </c>
      <c r="AW55" s="16" t="str">
        <f>IF(AND(Email_TaskV2[[#This Row],[Status]]="ON PROGRESS",Email_TaskV2[[#This Row],[Type]]="RFI"),"YES","")</f>
        <v/>
      </c>
      <c r="AX55" s="16">
        <f>IF(Email_TaskV2[[#This Row],[Nomor Nodin RFS/RFI]]="","",DAY(Email_TaskV2[[#This Row],[Tanggal nodin RFS/RFI]]))</f>
        <v>17</v>
      </c>
      <c r="AY55" s="28" t="str">
        <f>IF(Email_TaskV2[[#This Row],[Nomor Nodin RFS/RFI]]="","",TEXT(Email_TaskV2[[#This Row],[Tanggal nodin RFS/RFI]],"mmm"))</f>
        <v>Jan</v>
      </c>
      <c r="AZ55" s="28" t="str">
        <f>IF(Email_TaskV2[[#This Row],[Nodin BO]]="","No","Yes")</f>
        <v>Yes</v>
      </c>
      <c r="BA55" s="36">
        <f>IF(Email_TaskV2[[#This Row],[Month]]="",13,MONTH(Email_TaskV2[[#This Row],[Tanggal nodin RFS/RFI]]))</f>
        <v>1</v>
      </c>
    </row>
    <row r="56" spans="1:53" ht="15.75" hidden="1" customHeight="1" x14ac:dyDescent="0.3">
      <c r="A56" s="17">
        <v>55</v>
      </c>
      <c r="B56" s="18" t="s">
        <v>361</v>
      </c>
      <c r="C56" s="19">
        <v>44578</v>
      </c>
      <c r="D56" s="20" t="s">
        <v>362</v>
      </c>
      <c r="E56" s="18" t="s">
        <v>55</v>
      </c>
      <c r="F56" s="21" t="s">
        <v>112</v>
      </c>
      <c r="G56" s="22">
        <v>44585</v>
      </c>
      <c r="H56" s="22">
        <v>44586</v>
      </c>
      <c r="I56" s="18" t="s">
        <v>363</v>
      </c>
      <c r="J56" s="22">
        <v>44586</v>
      </c>
      <c r="K56" s="22"/>
      <c r="L56" s="18">
        <f t="shared" si="6"/>
        <v>8</v>
      </c>
      <c r="M56" s="18">
        <f t="shared" si="7"/>
        <v>1</v>
      </c>
      <c r="N56" s="23" t="s">
        <v>104</v>
      </c>
      <c r="O56" s="20" t="s">
        <v>105</v>
      </c>
      <c r="P56" s="20" t="str">
        <f>VLOOKUP(Email_TaskV2[[#This Row],[PIC Dev]],[1]Organization!C:D,2,FALSE)</f>
        <v>Digital and VAS</v>
      </c>
      <c r="Q56" s="20"/>
      <c r="R56" s="18">
        <v>88</v>
      </c>
      <c r="S56" s="18" t="s">
        <v>106</v>
      </c>
      <c r="T56" s="18"/>
      <c r="U56" s="18"/>
      <c r="V56" s="18"/>
      <c r="W56" s="18"/>
      <c r="X56" s="18"/>
      <c r="Y56" s="18"/>
      <c r="Z56" s="18" t="s">
        <v>63</v>
      </c>
      <c r="AA56" s="18" t="s">
        <v>64</v>
      </c>
      <c r="AB56" s="18" t="s">
        <v>108</v>
      </c>
      <c r="AC56" s="18" t="s">
        <v>98</v>
      </c>
      <c r="AD56" s="23" t="s">
        <v>186</v>
      </c>
      <c r="AE56" s="23"/>
      <c r="AF56" s="23"/>
      <c r="AG56" s="23"/>
      <c r="AH56" s="23"/>
      <c r="AI56" s="18" t="s">
        <v>75</v>
      </c>
      <c r="AJ56" s="18"/>
      <c r="AK56" s="25"/>
      <c r="AL56" s="25"/>
      <c r="AM56" s="25"/>
      <c r="AN56" s="25"/>
      <c r="AO56" s="25"/>
      <c r="AP56" s="26">
        <f ca="1">IF(AND(Email_TaskV2[[#This Row],[Status]]="ON PROGRESS"),TODAY()-Email_TaskV2[[#This Row],[Tanggal nodin RFS/RFI]],0)</f>
        <v>0</v>
      </c>
      <c r="AQ56" s="26">
        <f ca="1">IF(AND(Email_TaskV2[[#This Row],[Status]]="ON PROGRESS",Email_TaskV2[[#This Row],[Type]]="RFI"),TODAY()-Email_TaskV2[[#This Row],[Tanggal nodin RFS/RFI]],0)</f>
        <v>0</v>
      </c>
      <c r="AR56" s="26" t="str">
        <f ca="1">IF(Email_TaskV2[[#This Row],[Aging]]&gt;7,"Warning","")</f>
        <v/>
      </c>
      <c r="AV56" s="16" t="str">
        <f>IF(AND(Email_TaskV2[[#This Row],[Status]]="ON PROGRESS",Email_TaskV2[[#This Row],[Type]]="RFS"),"YES","")</f>
        <v/>
      </c>
      <c r="AW56" s="16" t="str">
        <f>IF(AND(Email_TaskV2[[#This Row],[Status]]="ON PROGRESS",Email_TaskV2[[#This Row],[Type]]="RFI"),"YES","")</f>
        <v/>
      </c>
      <c r="AX56" s="16">
        <f>IF(Email_TaskV2[[#This Row],[Nomor Nodin RFS/RFI]]="","",DAY(Email_TaskV2[[#This Row],[Tanggal nodin RFS/RFI]]))</f>
        <v>17</v>
      </c>
      <c r="AY56" s="28" t="str">
        <f>IF(Email_TaskV2[[#This Row],[Nomor Nodin RFS/RFI]]="","",TEXT(Email_TaskV2[[#This Row],[Tanggal nodin RFS/RFI]],"mmm"))</f>
        <v>Jan</v>
      </c>
      <c r="AZ56" s="28" t="str">
        <f>IF(Email_TaskV2[[#This Row],[Nodin BO]]="","No","Yes")</f>
        <v>No</v>
      </c>
      <c r="BA56" s="36">
        <f>IF(Email_TaskV2[[#This Row],[Month]]="",13,MONTH(Email_TaskV2[[#This Row],[Tanggal nodin RFS/RFI]]))</f>
        <v>1</v>
      </c>
    </row>
    <row r="57" spans="1:53" ht="15.75" hidden="1" customHeight="1" x14ac:dyDescent="0.3">
      <c r="A57" s="17">
        <v>56</v>
      </c>
      <c r="B57" s="18" t="s">
        <v>364</v>
      </c>
      <c r="C57" s="19">
        <v>44579</v>
      </c>
      <c r="D57" s="20" t="s">
        <v>365</v>
      </c>
      <c r="E57" s="18" t="s">
        <v>55</v>
      </c>
      <c r="F57" s="21" t="s">
        <v>136</v>
      </c>
      <c r="G57" s="22">
        <v>44579</v>
      </c>
      <c r="H57" s="22">
        <v>44580</v>
      </c>
      <c r="I57" s="18" t="s">
        <v>366</v>
      </c>
      <c r="J57" s="22">
        <v>44579</v>
      </c>
      <c r="K57" s="22"/>
      <c r="L57" s="18">
        <f t="shared" si="6"/>
        <v>1</v>
      </c>
      <c r="M57" s="18">
        <f t="shared" si="7"/>
        <v>0</v>
      </c>
      <c r="N57" s="20" t="s">
        <v>58</v>
      </c>
      <c r="O57" s="20" t="s">
        <v>59</v>
      </c>
      <c r="P57" s="20" t="str">
        <f>VLOOKUP(Email_TaskV2[[#This Row],[PIC Dev]],[1]Organization!C:D,2,FALSE)</f>
        <v>BSM Prepaid</v>
      </c>
      <c r="Q57" s="24" t="s">
        <v>367</v>
      </c>
      <c r="R57" s="18">
        <v>65</v>
      </c>
      <c r="S57" s="18" t="s">
        <v>61</v>
      </c>
      <c r="T57" s="18" t="s">
        <v>368</v>
      </c>
      <c r="U57" s="18"/>
      <c r="V57" s="18"/>
      <c r="W57" s="18"/>
      <c r="X57" s="18"/>
      <c r="Y57" s="18"/>
      <c r="Z57" s="18" t="s">
        <v>63</v>
      </c>
      <c r="AA57" s="18" t="s">
        <v>64</v>
      </c>
      <c r="AB57" s="18" t="s">
        <v>65</v>
      </c>
      <c r="AC57" s="18" t="s">
        <v>66</v>
      </c>
      <c r="AD57" s="23" t="s">
        <v>82</v>
      </c>
      <c r="AE57" s="23"/>
      <c r="AF57" s="23"/>
      <c r="AG57" s="23"/>
      <c r="AH57" s="23"/>
      <c r="AI57" s="18" t="s">
        <v>75</v>
      </c>
      <c r="AJ57" s="18"/>
      <c r="AK57" s="25"/>
      <c r="AL57" s="25"/>
      <c r="AM57" s="25"/>
      <c r="AN57" s="25"/>
      <c r="AO57" s="25"/>
      <c r="AP57" s="26">
        <f ca="1">IF(AND(Email_TaskV2[[#This Row],[Status]]="ON PROGRESS"),TODAY()-Email_TaskV2[[#This Row],[Tanggal nodin RFS/RFI]],0)</f>
        <v>0</v>
      </c>
      <c r="AQ57" s="26">
        <f ca="1">IF(AND(Email_TaskV2[[#This Row],[Status]]="ON PROGRESS",Email_TaskV2[[#This Row],[Type]]="RFI"),TODAY()-Email_TaskV2[[#This Row],[Tanggal nodin RFS/RFI]],0)</f>
        <v>0</v>
      </c>
      <c r="AR57" s="26" t="str">
        <f ca="1">IF(Email_TaskV2[[#This Row],[Aging]]&gt;7,"Warning","")</f>
        <v/>
      </c>
      <c r="AV57" s="16" t="str">
        <f>IF(AND(Email_TaskV2[[#This Row],[Status]]="ON PROGRESS",Email_TaskV2[[#This Row],[Type]]="RFS"),"YES","")</f>
        <v/>
      </c>
      <c r="AW57" s="16" t="str">
        <f>IF(AND(Email_TaskV2[[#This Row],[Status]]="ON PROGRESS",Email_TaskV2[[#This Row],[Type]]="RFI"),"YES","")</f>
        <v/>
      </c>
      <c r="AX57" s="16">
        <f>IF(Email_TaskV2[[#This Row],[Nomor Nodin RFS/RFI]]="","",DAY(Email_TaskV2[[#This Row],[Tanggal nodin RFS/RFI]]))</f>
        <v>18</v>
      </c>
      <c r="AY57" s="28" t="str">
        <f>IF(Email_TaskV2[[#This Row],[Nomor Nodin RFS/RFI]]="","",TEXT(Email_TaskV2[[#This Row],[Tanggal nodin RFS/RFI]],"mmm"))</f>
        <v>Jan</v>
      </c>
      <c r="AZ57" s="28" t="str">
        <f>IF(Email_TaskV2[[#This Row],[Nodin BO]]="","No","Yes")</f>
        <v>Yes</v>
      </c>
      <c r="BA57" s="36">
        <f>IF(Email_TaskV2[[#This Row],[Month]]="",13,MONTH(Email_TaskV2[[#This Row],[Tanggal nodin RFS/RFI]]))</f>
        <v>1</v>
      </c>
    </row>
    <row r="58" spans="1:53" ht="15.75" hidden="1" customHeight="1" x14ac:dyDescent="0.3">
      <c r="A58" s="17">
        <v>57</v>
      </c>
      <c r="B58" s="18" t="s">
        <v>369</v>
      </c>
      <c r="C58" s="19">
        <v>44579</v>
      </c>
      <c r="D58" s="20" t="s">
        <v>370</v>
      </c>
      <c r="E58" s="18" t="s">
        <v>55</v>
      </c>
      <c r="F58" s="18" t="s">
        <v>86</v>
      </c>
      <c r="G58" s="22">
        <v>44580</v>
      </c>
      <c r="H58" s="22">
        <v>44582</v>
      </c>
      <c r="I58" s="18" t="s">
        <v>371</v>
      </c>
      <c r="J58" s="22">
        <v>44582</v>
      </c>
      <c r="K58" s="22"/>
      <c r="L58" s="18">
        <f t="shared" si="6"/>
        <v>3</v>
      </c>
      <c r="M58" s="18">
        <f t="shared" si="7"/>
        <v>2</v>
      </c>
      <c r="N58" s="20" t="s">
        <v>58</v>
      </c>
      <c r="O58" s="20" t="s">
        <v>59</v>
      </c>
      <c r="P58" s="20" t="str">
        <f>VLOOKUP(Email_TaskV2[[#This Row],[PIC Dev]],[1]Organization!C:D,2,FALSE)</f>
        <v>BSM Prepaid</v>
      </c>
      <c r="Q58" s="24" t="s">
        <v>372</v>
      </c>
      <c r="R58" s="18">
        <v>60</v>
      </c>
      <c r="S58" s="18" t="s">
        <v>61</v>
      </c>
      <c r="T58" s="18"/>
      <c r="U58" s="18"/>
      <c r="V58" s="18"/>
      <c r="W58" s="18"/>
      <c r="X58" s="18"/>
      <c r="Y58" s="18"/>
      <c r="Z58" s="18" t="s">
        <v>63</v>
      </c>
      <c r="AA58" s="18" t="s">
        <v>64</v>
      </c>
      <c r="AB58" s="18" t="s">
        <v>373</v>
      </c>
      <c r="AC58" s="18" t="s">
        <v>66</v>
      </c>
      <c r="AD58" s="23" t="s">
        <v>67</v>
      </c>
      <c r="AE58" s="23"/>
      <c r="AF58" s="23"/>
      <c r="AG58" s="23"/>
      <c r="AH58" s="23"/>
      <c r="AI58" s="18" t="s">
        <v>75</v>
      </c>
      <c r="AJ58" s="18"/>
      <c r="AK58" s="25"/>
      <c r="AL58" s="25"/>
      <c r="AM58" s="25"/>
      <c r="AN58" s="25"/>
      <c r="AO58" s="25"/>
      <c r="AP58" s="26">
        <f ca="1">IF(AND(Email_TaskV2[[#This Row],[Status]]="ON PROGRESS"),TODAY()-Email_TaskV2[[#This Row],[Tanggal nodin RFS/RFI]],0)</f>
        <v>0</v>
      </c>
      <c r="AQ58" s="26">
        <f ca="1">IF(AND(Email_TaskV2[[#This Row],[Status]]="ON PROGRESS",Email_TaskV2[[#This Row],[Type]]="RFI"),TODAY()-Email_TaskV2[[#This Row],[Tanggal nodin RFS/RFI]],0)</f>
        <v>0</v>
      </c>
      <c r="AR58" s="26" t="str">
        <f ca="1">IF(Email_TaskV2[[#This Row],[Aging]]&gt;7,"Warning","")</f>
        <v/>
      </c>
      <c r="AV58" s="16" t="str">
        <f>IF(AND(Email_TaskV2[[#This Row],[Status]]="ON PROGRESS",Email_TaskV2[[#This Row],[Type]]="RFS"),"YES","")</f>
        <v/>
      </c>
      <c r="AW58" s="16" t="str">
        <f>IF(AND(Email_TaskV2[[#This Row],[Status]]="ON PROGRESS",Email_TaskV2[[#This Row],[Type]]="RFI"),"YES","")</f>
        <v/>
      </c>
      <c r="AX58" s="16">
        <f>IF(Email_TaskV2[[#This Row],[Nomor Nodin RFS/RFI]]="","",DAY(Email_TaskV2[[#This Row],[Tanggal nodin RFS/RFI]]))</f>
        <v>18</v>
      </c>
      <c r="AY58" s="28" t="str">
        <f>IF(Email_TaskV2[[#This Row],[Nomor Nodin RFS/RFI]]="","",TEXT(Email_TaskV2[[#This Row],[Tanggal nodin RFS/RFI]],"mmm"))</f>
        <v>Jan</v>
      </c>
      <c r="AZ58" s="28" t="str">
        <f>IF(Email_TaskV2[[#This Row],[Nodin BO]]="","No","Yes")</f>
        <v>No</v>
      </c>
      <c r="BA58" s="36">
        <f>IF(Email_TaskV2[[#This Row],[Month]]="",13,MONTH(Email_TaskV2[[#This Row],[Tanggal nodin RFS/RFI]]))</f>
        <v>1</v>
      </c>
    </row>
    <row r="59" spans="1:53" ht="15.75" hidden="1" customHeight="1" x14ac:dyDescent="0.3">
      <c r="A59" s="17">
        <v>58</v>
      </c>
      <c r="B59" s="18" t="s">
        <v>374</v>
      </c>
      <c r="C59" s="19">
        <v>44579</v>
      </c>
      <c r="D59" s="20" t="s">
        <v>375</v>
      </c>
      <c r="E59" s="32" t="s">
        <v>118</v>
      </c>
      <c r="F59" s="32" t="s">
        <v>163</v>
      </c>
      <c r="G59" s="18"/>
      <c r="H59" s="18"/>
      <c r="I59" s="18"/>
      <c r="J59" s="18"/>
      <c r="K59" s="18"/>
      <c r="L59" s="18"/>
      <c r="M59" s="18"/>
      <c r="N59" s="20" t="s">
        <v>58</v>
      </c>
      <c r="O59" s="20" t="s">
        <v>59</v>
      </c>
      <c r="P59" s="20" t="str">
        <f>VLOOKUP(Email_TaskV2[[#This Row],[PIC Dev]],[1]Organization!C:D,2,FALSE)</f>
        <v>BSM Prepaid</v>
      </c>
      <c r="Q59" s="20"/>
      <c r="R59" s="18"/>
      <c r="S59" s="18" t="s">
        <v>61</v>
      </c>
      <c r="T59" s="18" t="s">
        <v>376</v>
      </c>
      <c r="U59" s="18"/>
      <c r="V59" s="18"/>
      <c r="W59" s="18"/>
      <c r="X59" s="18"/>
      <c r="Y59" s="18"/>
      <c r="Z59" s="18" t="s">
        <v>63</v>
      </c>
      <c r="AA59" s="18" t="s">
        <v>64</v>
      </c>
      <c r="AB59" s="18" t="s">
        <v>65</v>
      </c>
      <c r="AC59" s="18" t="s">
        <v>66</v>
      </c>
      <c r="AD59" s="23" t="s">
        <v>266</v>
      </c>
      <c r="AE59" s="23"/>
      <c r="AF59" s="23"/>
      <c r="AG59" s="23"/>
      <c r="AH59" s="23"/>
      <c r="AI59" s="32" t="s">
        <v>68</v>
      </c>
      <c r="AJ59" s="32"/>
      <c r="AK59" s="25"/>
      <c r="AL59" s="25"/>
      <c r="AM59" s="25"/>
      <c r="AN59" s="25"/>
      <c r="AO59" s="25"/>
      <c r="AP59" s="26">
        <f ca="1">IF(AND(Email_TaskV2[[#This Row],[Status]]="ON PROGRESS"),TODAY()-Email_TaskV2[[#This Row],[Tanggal nodin RFS/RFI]],0)</f>
        <v>0</v>
      </c>
      <c r="AQ59" s="26">
        <f ca="1">IF(AND(Email_TaskV2[[#This Row],[Status]]="ON PROGRESS",Email_TaskV2[[#This Row],[Type]]="RFI"),TODAY()-Email_TaskV2[[#This Row],[Tanggal nodin RFS/RFI]],0)</f>
        <v>0</v>
      </c>
      <c r="AR59" s="26" t="str">
        <f ca="1">IF(Email_TaskV2[[#This Row],[Aging]]&gt;7,"Warning","")</f>
        <v/>
      </c>
      <c r="AV59" s="16" t="str">
        <f>IF(AND(Email_TaskV2[[#This Row],[Status]]="ON PROGRESS",Email_TaskV2[[#This Row],[Type]]="RFS"),"YES","")</f>
        <v/>
      </c>
      <c r="AW59" s="16" t="str">
        <f>IF(AND(Email_TaskV2[[#This Row],[Status]]="ON PROGRESS",Email_TaskV2[[#This Row],[Type]]="RFI"),"YES","")</f>
        <v/>
      </c>
      <c r="AX59" s="16">
        <f>IF(Email_TaskV2[[#This Row],[Nomor Nodin RFS/RFI]]="","",DAY(Email_TaskV2[[#This Row],[Tanggal nodin RFS/RFI]]))</f>
        <v>18</v>
      </c>
      <c r="AY59" s="28" t="str">
        <f>IF(Email_TaskV2[[#This Row],[Nomor Nodin RFS/RFI]]="","",TEXT(Email_TaskV2[[#This Row],[Tanggal nodin RFS/RFI]],"mmm"))</f>
        <v>Jan</v>
      </c>
      <c r="AZ59" s="28" t="str">
        <f>IF(Email_TaskV2[[#This Row],[Nodin BO]]="","No","Yes")</f>
        <v>Yes</v>
      </c>
      <c r="BA59" s="36">
        <f>IF(Email_TaskV2[[#This Row],[Month]]="",13,MONTH(Email_TaskV2[[#This Row],[Tanggal nodin RFS/RFI]]))</f>
        <v>1</v>
      </c>
    </row>
    <row r="60" spans="1:53" ht="15.75" hidden="1" customHeight="1" x14ac:dyDescent="0.3">
      <c r="A60" s="17">
        <v>59</v>
      </c>
      <c r="B60" s="18" t="s">
        <v>377</v>
      </c>
      <c r="C60" s="19">
        <v>44579</v>
      </c>
      <c r="D60" s="20" t="s">
        <v>378</v>
      </c>
      <c r="E60" s="18" t="s">
        <v>55</v>
      </c>
      <c r="F60" s="18" t="s">
        <v>86</v>
      </c>
      <c r="G60" s="22">
        <v>44582</v>
      </c>
      <c r="H60" s="22">
        <v>44588</v>
      </c>
      <c r="I60" s="18" t="s">
        <v>379</v>
      </c>
      <c r="J60" s="22">
        <v>44588</v>
      </c>
      <c r="K60" s="22"/>
      <c r="L60" s="18">
        <f t="shared" ref="L60:L67" si="8">H60-C60</f>
        <v>9</v>
      </c>
      <c r="M60" s="18">
        <f t="shared" ref="M60:M67" si="9">J60-G60</f>
        <v>6</v>
      </c>
      <c r="N60" s="23" t="s">
        <v>58</v>
      </c>
      <c r="O60" s="20" t="s">
        <v>59</v>
      </c>
      <c r="P60" s="20" t="str">
        <f>VLOOKUP(Email_TaskV2[[#This Row],[PIC Dev]],[1]Organization!C:D,2,FALSE)</f>
        <v>BSM Prepaid</v>
      </c>
      <c r="Q60" s="24" t="s">
        <v>380</v>
      </c>
      <c r="R60" s="18">
        <v>192</v>
      </c>
      <c r="S60" s="18" t="s">
        <v>61</v>
      </c>
      <c r="T60" s="18" t="s">
        <v>381</v>
      </c>
      <c r="U60" s="18"/>
      <c r="V60" s="18"/>
      <c r="W60" s="18"/>
      <c r="X60" s="18"/>
      <c r="Y60" s="18"/>
      <c r="Z60" s="18" t="s">
        <v>63</v>
      </c>
      <c r="AA60" s="18" t="s">
        <v>64</v>
      </c>
      <c r="AB60" s="18" t="s">
        <v>65</v>
      </c>
      <c r="AC60" s="18" t="s">
        <v>66</v>
      </c>
      <c r="AD60" s="23" t="s">
        <v>74</v>
      </c>
      <c r="AE60" s="23"/>
      <c r="AF60" s="23"/>
      <c r="AG60" s="23"/>
      <c r="AH60" s="23"/>
      <c r="AI60" s="18" t="s">
        <v>68</v>
      </c>
      <c r="AJ60" s="18"/>
      <c r="AK60" s="25"/>
      <c r="AL60" s="25"/>
      <c r="AM60" s="25"/>
      <c r="AN60" s="25"/>
      <c r="AO60" s="25"/>
      <c r="AP60" s="26">
        <f ca="1">IF(AND(Email_TaskV2[[#This Row],[Status]]="ON PROGRESS"),TODAY()-Email_TaskV2[[#This Row],[Tanggal nodin RFS/RFI]],0)</f>
        <v>0</v>
      </c>
      <c r="AQ60" s="26">
        <f ca="1">IF(AND(Email_TaskV2[[#This Row],[Status]]="ON PROGRESS",Email_TaskV2[[#This Row],[Type]]="RFI"),TODAY()-Email_TaskV2[[#This Row],[Tanggal nodin RFS/RFI]],0)</f>
        <v>0</v>
      </c>
      <c r="AR60" s="26" t="str">
        <f ca="1">IF(Email_TaskV2[[#This Row],[Aging]]&gt;7,"Warning","")</f>
        <v/>
      </c>
      <c r="AV60" s="16" t="str">
        <f>IF(AND(Email_TaskV2[[#This Row],[Status]]="ON PROGRESS",Email_TaskV2[[#This Row],[Type]]="RFS"),"YES","")</f>
        <v/>
      </c>
      <c r="AW60" s="16" t="str">
        <f>IF(AND(Email_TaskV2[[#This Row],[Status]]="ON PROGRESS",Email_TaskV2[[#This Row],[Type]]="RFI"),"YES","")</f>
        <v/>
      </c>
      <c r="AX60" s="16">
        <f>IF(Email_TaskV2[[#This Row],[Nomor Nodin RFS/RFI]]="","",DAY(Email_TaskV2[[#This Row],[Tanggal nodin RFS/RFI]]))</f>
        <v>18</v>
      </c>
      <c r="AY60" s="28" t="str">
        <f>IF(Email_TaskV2[[#This Row],[Nomor Nodin RFS/RFI]]="","",TEXT(Email_TaskV2[[#This Row],[Tanggal nodin RFS/RFI]],"mmm"))</f>
        <v>Jan</v>
      </c>
      <c r="AZ60" s="28" t="str">
        <f>IF(Email_TaskV2[[#This Row],[Nodin BO]]="","No","Yes")</f>
        <v>Yes</v>
      </c>
      <c r="BA60" s="36">
        <f>IF(Email_TaskV2[[#This Row],[Month]]="",13,MONTH(Email_TaskV2[[#This Row],[Tanggal nodin RFS/RFI]]))</f>
        <v>1</v>
      </c>
    </row>
    <row r="61" spans="1:53" ht="15.75" hidden="1" customHeight="1" x14ac:dyDescent="0.3">
      <c r="A61" s="17">
        <v>60</v>
      </c>
      <c r="B61" s="18" t="s">
        <v>382</v>
      </c>
      <c r="C61" s="19">
        <v>44579</v>
      </c>
      <c r="D61" s="20" t="s">
        <v>383</v>
      </c>
      <c r="E61" s="18" t="s">
        <v>55</v>
      </c>
      <c r="F61" s="21" t="s">
        <v>136</v>
      </c>
      <c r="G61" s="22">
        <v>44581</v>
      </c>
      <c r="H61" s="22">
        <v>44589</v>
      </c>
      <c r="I61" s="18" t="s">
        <v>384</v>
      </c>
      <c r="J61" s="22">
        <v>44589</v>
      </c>
      <c r="K61" s="22"/>
      <c r="L61" s="18">
        <f t="shared" si="8"/>
        <v>10</v>
      </c>
      <c r="M61" s="18">
        <f t="shared" si="9"/>
        <v>8</v>
      </c>
      <c r="N61" s="34" t="s">
        <v>220</v>
      </c>
      <c r="O61" s="20" t="s">
        <v>221</v>
      </c>
      <c r="P61" s="20" t="str">
        <f>VLOOKUP(Email_TaskV2[[#This Row],[PIC Dev]],[1]Organization!C:D,2,FALSE)</f>
        <v>Digital and VAS</v>
      </c>
      <c r="Q61" s="24" t="s">
        <v>385</v>
      </c>
      <c r="R61" s="18">
        <v>95</v>
      </c>
      <c r="S61" s="18" t="s">
        <v>61</v>
      </c>
      <c r="T61" s="18" t="s">
        <v>386</v>
      </c>
      <c r="U61" s="18"/>
      <c r="V61" s="18"/>
      <c r="W61" s="18"/>
      <c r="X61" s="18"/>
      <c r="Y61" s="18"/>
      <c r="Z61" s="18" t="s">
        <v>63</v>
      </c>
      <c r="AA61" s="18" t="s">
        <v>64</v>
      </c>
      <c r="AB61" s="18" t="s">
        <v>97</v>
      </c>
      <c r="AC61" s="18" t="s">
        <v>98</v>
      </c>
      <c r="AD61" s="23" t="s">
        <v>126</v>
      </c>
      <c r="AE61" s="23"/>
      <c r="AF61" s="23"/>
      <c r="AG61" s="23"/>
      <c r="AH61" s="23"/>
      <c r="AI61" s="18" t="s">
        <v>75</v>
      </c>
      <c r="AJ61" s="18"/>
      <c r="AK61" s="25"/>
      <c r="AL61" s="25"/>
      <c r="AM61" s="25"/>
      <c r="AN61" s="25"/>
      <c r="AO61" s="25"/>
      <c r="AP61" s="26">
        <f ca="1">IF(AND(Email_TaskV2[[#This Row],[Status]]="ON PROGRESS"),TODAY()-Email_TaskV2[[#This Row],[Tanggal nodin RFS/RFI]],0)</f>
        <v>0</v>
      </c>
      <c r="AQ61" s="26">
        <f ca="1">IF(AND(Email_TaskV2[[#This Row],[Status]]="ON PROGRESS",Email_TaskV2[[#This Row],[Type]]="RFI"),TODAY()-Email_TaskV2[[#This Row],[Tanggal nodin RFS/RFI]],0)</f>
        <v>0</v>
      </c>
      <c r="AR61" s="26" t="str">
        <f ca="1">IF(Email_TaskV2[[#This Row],[Aging]]&gt;7,"Warning","")</f>
        <v/>
      </c>
      <c r="AV61" s="16" t="str">
        <f>IF(AND(Email_TaskV2[[#This Row],[Status]]="ON PROGRESS",Email_TaskV2[[#This Row],[Type]]="RFS"),"YES","")</f>
        <v/>
      </c>
      <c r="AW61" s="16" t="str">
        <f>IF(AND(Email_TaskV2[[#This Row],[Status]]="ON PROGRESS",Email_TaskV2[[#This Row],[Type]]="RFI"),"YES","")</f>
        <v/>
      </c>
      <c r="AX61" s="16">
        <f>IF(Email_TaskV2[[#This Row],[Nomor Nodin RFS/RFI]]="","",DAY(Email_TaskV2[[#This Row],[Tanggal nodin RFS/RFI]]))</f>
        <v>18</v>
      </c>
      <c r="AY61" s="28" t="str">
        <f>IF(Email_TaskV2[[#This Row],[Nomor Nodin RFS/RFI]]="","",TEXT(Email_TaskV2[[#This Row],[Tanggal nodin RFS/RFI]],"mmm"))</f>
        <v>Jan</v>
      </c>
      <c r="AZ61" s="28" t="str">
        <f>IF(Email_TaskV2[[#This Row],[Nodin BO]]="","No","Yes")</f>
        <v>Yes</v>
      </c>
      <c r="BA61" s="36">
        <f>IF(Email_TaskV2[[#This Row],[Month]]="",13,MONTH(Email_TaskV2[[#This Row],[Tanggal nodin RFS/RFI]]))</f>
        <v>1</v>
      </c>
    </row>
    <row r="62" spans="1:53" ht="15.75" hidden="1" customHeight="1" x14ac:dyDescent="0.3">
      <c r="A62" s="17">
        <v>61</v>
      </c>
      <c r="B62" s="18" t="s">
        <v>387</v>
      </c>
      <c r="C62" s="19">
        <v>44579</v>
      </c>
      <c r="D62" s="20" t="s">
        <v>388</v>
      </c>
      <c r="E62" s="18" t="s">
        <v>55</v>
      </c>
      <c r="F62" s="18" t="s">
        <v>86</v>
      </c>
      <c r="G62" s="22">
        <v>44579</v>
      </c>
      <c r="H62" s="22">
        <v>44582</v>
      </c>
      <c r="I62" s="18" t="s">
        <v>389</v>
      </c>
      <c r="J62" s="22">
        <v>44582</v>
      </c>
      <c r="K62" s="22"/>
      <c r="L62" s="18">
        <f t="shared" si="8"/>
        <v>3</v>
      </c>
      <c r="M62" s="18">
        <f t="shared" si="9"/>
        <v>3</v>
      </c>
      <c r="N62" s="34" t="s">
        <v>220</v>
      </c>
      <c r="O62" s="20" t="s">
        <v>221</v>
      </c>
      <c r="P62" s="20" t="str">
        <f>VLOOKUP(Email_TaskV2[[#This Row],[PIC Dev]],[1]Organization!C:D,2,FALSE)</f>
        <v>Digital and VAS</v>
      </c>
      <c r="Q62" s="24" t="s">
        <v>390</v>
      </c>
      <c r="R62" s="18">
        <v>88</v>
      </c>
      <c r="S62" s="18" t="s">
        <v>61</v>
      </c>
      <c r="T62" s="18" t="s">
        <v>391</v>
      </c>
      <c r="U62" s="18"/>
      <c r="V62" s="18"/>
      <c r="W62" s="18"/>
      <c r="X62" s="18"/>
      <c r="Y62" s="18"/>
      <c r="Z62" s="18" t="s">
        <v>63</v>
      </c>
      <c r="AA62" s="18" t="s">
        <v>64</v>
      </c>
      <c r="AB62" s="18" t="s">
        <v>159</v>
      </c>
      <c r="AC62" s="18" t="s">
        <v>98</v>
      </c>
      <c r="AD62" s="23" t="s">
        <v>160</v>
      </c>
      <c r="AE62" s="23"/>
      <c r="AF62" s="23"/>
      <c r="AG62" s="23"/>
      <c r="AH62" s="23"/>
      <c r="AI62" s="18" t="s">
        <v>75</v>
      </c>
      <c r="AJ62" s="18"/>
      <c r="AK62" s="25"/>
      <c r="AL62" s="25"/>
      <c r="AM62" s="25"/>
      <c r="AN62" s="25"/>
      <c r="AO62" s="25"/>
      <c r="AP62" s="26">
        <f ca="1">IF(AND(Email_TaskV2[[#This Row],[Status]]="ON PROGRESS"),TODAY()-Email_TaskV2[[#This Row],[Tanggal nodin RFS/RFI]],0)</f>
        <v>0</v>
      </c>
      <c r="AQ62" s="26">
        <f ca="1">IF(AND(Email_TaskV2[[#This Row],[Status]]="ON PROGRESS",Email_TaskV2[[#This Row],[Type]]="RFI"),TODAY()-Email_TaskV2[[#This Row],[Tanggal nodin RFS/RFI]],0)</f>
        <v>0</v>
      </c>
      <c r="AR62" s="26" t="str">
        <f ca="1">IF(Email_TaskV2[[#This Row],[Aging]]&gt;7,"Warning","")</f>
        <v/>
      </c>
      <c r="AV62" s="16" t="str">
        <f>IF(AND(Email_TaskV2[[#This Row],[Status]]="ON PROGRESS",Email_TaskV2[[#This Row],[Type]]="RFS"),"YES","")</f>
        <v/>
      </c>
      <c r="AW62" s="16" t="str">
        <f>IF(AND(Email_TaskV2[[#This Row],[Status]]="ON PROGRESS",Email_TaskV2[[#This Row],[Type]]="RFI"),"YES","")</f>
        <v/>
      </c>
      <c r="AX62" s="16">
        <f>IF(Email_TaskV2[[#This Row],[Nomor Nodin RFS/RFI]]="","",DAY(Email_TaskV2[[#This Row],[Tanggal nodin RFS/RFI]]))</f>
        <v>18</v>
      </c>
      <c r="AY62" s="28" t="str">
        <f>IF(Email_TaskV2[[#This Row],[Nomor Nodin RFS/RFI]]="","",TEXT(Email_TaskV2[[#This Row],[Tanggal nodin RFS/RFI]],"mmm"))</f>
        <v>Jan</v>
      </c>
      <c r="AZ62" s="28" t="str">
        <f>IF(Email_TaskV2[[#This Row],[Nodin BO]]="","No","Yes")</f>
        <v>Yes</v>
      </c>
      <c r="BA62" s="36">
        <f>IF(Email_TaskV2[[#This Row],[Month]]="",13,MONTH(Email_TaskV2[[#This Row],[Tanggal nodin RFS/RFI]]))</f>
        <v>1</v>
      </c>
    </row>
    <row r="63" spans="1:53" ht="15.75" hidden="1" customHeight="1" x14ac:dyDescent="0.3">
      <c r="A63" s="17">
        <v>62</v>
      </c>
      <c r="B63" s="18" t="s">
        <v>392</v>
      </c>
      <c r="C63" s="19">
        <v>44579</v>
      </c>
      <c r="D63" s="20" t="s">
        <v>393</v>
      </c>
      <c r="E63" s="18" t="s">
        <v>55</v>
      </c>
      <c r="F63" s="21" t="s">
        <v>147</v>
      </c>
      <c r="G63" s="22">
        <v>44582</v>
      </c>
      <c r="H63" s="22">
        <v>44582</v>
      </c>
      <c r="I63" s="18" t="s">
        <v>394</v>
      </c>
      <c r="J63" s="22">
        <v>44582</v>
      </c>
      <c r="K63" s="22"/>
      <c r="L63" s="18">
        <f t="shared" si="8"/>
        <v>3</v>
      </c>
      <c r="M63" s="18">
        <f t="shared" si="9"/>
        <v>0</v>
      </c>
      <c r="N63" s="20" t="s">
        <v>353</v>
      </c>
      <c r="O63" s="20" t="s">
        <v>354</v>
      </c>
      <c r="P63" s="20" t="str">
        <f>VLOOKUP(Email_TaskV2[[#This Row],[PIC Dev]],[1]Organization!C:D,2,FALSE)</f>
        <v>BSM Prepaid</v>
      </c>
      <c r="Q63" s="20"/>
      <c r="R63" s="18">
        <v>40</v>
      </c>
      <c r="S63" s="18" t="s">
        <v>106</v>
      </c>
      <c r="T63" s="18" t="s">
        <v>395</v>
      </c>
      <c r="U63" s="18"/>
      <c r="V63" s="18"/>
      <c r="W63" s="18"/>
      <c r="X63" s="18"/>
      <c r="Y63" s="18"/>
      <c r="Z63" s="18" t="s">
        <v>63</v>
      </c>
      <c r="AA63" s="18" t="s">
        <v>64</v>
      </c>
      <c r="AB63" s="18" t="s">
        <v>396</v>
      </c>
      <c r="AC63" s="18" t="s">
        <v>66</v>
      </c>
      <c r="AD63" s="23" t="s">
        <v>174</v>
      </c>
      <c r="AE63" s="23"/>
      <c r="AF63" s="23"/>
      <c r="AG63" s="23"/>
      <c r="AH63" s="23"/>
      <c r="AI63" s="18" t="s">
        <v>75</v>
      </c>
      <c r="AJ63" s="18"/>
      <c r="AK63" s="25"/>
      <c r="AL63" s="25"/>
      <c r="AM63" s="25"/>
      <c r="AN63" s="25"/>
      <c r="AO63" s="25"/>
      <c r="AP63" s="26">
        <f ca="1">IF(AND(Email_TaskV2[[#This Row],[Status]]="ON PROGRESS"),TODAY()-Email_TaskV2[[#This Row],[Tanggal nodin RFS/RFI]],0)</f>
        <v>0</v>
      </c>
      <c r="AQ63" s="26">
        <f ca="1">IF(AND(Email_TaskV2[[#This Row],[Status]]="ON PROGRESS",Email_TaskV2[[#This Row],[Type]]="RFI"),TODAY()-Email_TaskV2[[#This Row],[Tanggal nodin RFS/RFI]],0)</f>
        <v>0</v>
      </c>
      <c r="AR63" s="26" t="str">
        <f ca="1">IF(Email_TaskV2[[#This Row],[Aging]]&gt;7,"Warning","")</f>
        <v/>
      </c>
      <c r="AV63" s="16" t="str">
        <f>IF(AND(Email_TaskV2[[#This Row],[Status]]="ON PROGRESS",Email_TaskV2[[#This Row],[Type]]="RFS"),"YES","")</f>
        <v/>
      </c>
      <c r="AW63" s="16" t="str">
        <f>IF(AND(Email_TaskV2[[#This Row],[Status]]="ON PROGRESS",Email_TaskV2[[#This Row],[Type]]="RFI"),"YES","")</f>
        <v/>
      </c>
      <c r="AX63" s="16">
        <f>IF(Email_TaskV2[[#This Row],[Nomor Nodin RFS/RFI]]="","",DAY(Email_TaskV2[[#This Row],[Tanggal nodin RFS/RFI]]))</f>
        <v>18</v>
      </c>
      <c r="AY63" s="28" t="str">
        <f>IF(Email_TaskV2[[#This Row],[Nomor Nodin RFS/RFI]]="","",TEXT(Email_TaskV2[[#This Row],[Tanggal nodin RFS/RFI]],"mmm"))</f>
        <v>Jan</v>
      </c>
      <c r="AZ63" s="28" t="str">
        <f>IF(Email_TaskV2[[#This Row],[Nodin BO]]="","No","Yes")</f>
        <v>Yes</v>
      </c>
      <c r="BA63" s="36">
        <f>IF(Email_TaskV2[[#This Row],[Month]]="",13,MONTH(Email_TaskV2[[#This Row],[Tanggal nodin RFS/RFI]]))</f>
        <v>1</v>
      </c>
    </row>
    <row r="64" spans="1:53" ht="15.75" hidden="1" customHeight="1" x14ac:dyDescent="0.3">
      <c r="A64" s="17">
        <v>63</v>
      </c>
      <c r="B64" s="18" t="s">
        <v>397</v>
      </c>
      <c r="C64" s="19">
        <v>44579</v>
      </c>
      <c r="D64" s="20" t="s">
        <v>398</v>
      </c>
      <c r="E64" s="18" t="s">
        <v>55</v>
      </c>
      <c r="F64" s="21" t="s">
        <v>147</v>
      </c>
      <c r="G64" s="22">
        <v>44581</v>
      </c>
      <c r="H64" s="22">
        <v>44581</v>
      </c>
      <c r="I64" s="18" t="s">
        <v>399</v>
      </c>
      <c r="J64" s="22">
        <v>44582</v>
      </c>
      <c r="K64" s="22"/>
      <c r="L64" s="18">
        <f t="shared" si="8"/>
        <v>2</v>
      </c>
      <c r="M64" s="18">
        <f t="shared" si="9"/>
        <v>1</v>
      </c>
      <c r="N64" s="23" t="s">
        <v>58</v>
      </c>
      <c r="O64" s="20" t="s">
        <v>59</v>
      </c>
      <c r="P64" s="20" t="str">
        <f>VLOOKUP(Email_TaskV2[[#This Row],[PIC Dev]],[1]Organization!C:D,2,FALSE)</f>
        <v>BSM Prepaid</v>
      </c>
      <c r="Q64" s="20"/>
      <c r="R64" s="18">
        <v>26</v>
      </c>
      <c r="S64" s="18" t="s">
        <v>106</v>
      </c>
      <c r="T64" s="18" t="s">
        <v>400</v>
      </c>
      <c r="U64" s="18"/>
      <c r="V64" s="18"/>
      <c r="W64" s="18"/>
      <c r="X64" s="18"/>
      <c r="Y64" s="18"/>
      <c r="Z64" s="18" t="s">
        <v>63</v>
      </c>
      <c r="AA64" s="18" t="s">
        <v>64</v>
      </c>
      <c r="AB64" s="18" t="s">
        <v>401</v>
      </c>
      <c r="AC64" s="18" t="s">
        <v>66</v>
      </c>
      <c r="AD64" s="23" t="s">
        <v>211</v>
      </c>
      <c r="AE64" s="23"/>
      <c r="AF64" s="23"/>
      <c r="AG64" s="23"/>
      <c r="AH64" s="23"/>
      <c r="AI64" s="18" t="s">
        <v>75</v>
      </c>
      <c r="AJ64" s="18"/>
      <c r="AK64" s="25"/>
      <c r="AL64" s="25"/>
      <c r="AM64" s="25"/>
      <c r="AN64" s="25"/>
      <c r="AO64" s="25"/>
      <c r="AP64" s="26">
        <f ca="1">IF(AND(Email_TaskV2[[#This Row],[Status]]="ON PROGRESS"),TODAY()-Email_TaskV2[[#This Row],[Tanggal nodin RFS/RFI]],0)</f>
        <v>0</v>
      </c>
      <c r="AQ64" s="26">
        <f ca="1">IF(AND(Email_TaskV2[[#This Row],[Status]]="ON PROGRESS",Email_TaskV2[[#This Row],[Type]]="RFI"),TODAY()-Email_TaskV2[[#This Row],[Tanggal nodin RFS/RFI]],0)</f>
        <v>0</v>
      </c>
      <c r="AR64" s="26" t="str">
        <f ca="1">IF(Email_TaskV2[[#This Row],[Aging]]&gt;7,"Warning","")</f>
        <v/>
      </c>
      <c r="AV64" s="16" t="str">
        <f>IF(AND(Email_TaskV2[[#This Row],[Status]]="ON PROGRESS",Email_TaskV2[[#This Row],[Type]]="RFS"),"YES","")</f>
        <v/>
      </c>
      <c r="AW64" s="16" t="str">
        <f>IF(AND(Email_TaskV2[[#This Row],[Status]]="ON PROGRESS",Email_TaskV2[[#This Row],[Type]]="RFI"),"YES","")</f>
        <v/>
      </c>
      <c r="AX64" s="16">
        <f>IF(Email_TaskV2[[#This Row],[Nomor Nodin RFS/RFI]]="","",DAY(Email_TaskV2[[#This Row],[Tanggal nodin RFS/RFI]]))</f>
        <v>18</v>
      </c>
      <c r="AY64" s="28" t="str">
        <f>IF(Email_TaskV2[[#This Row],[Nomor Nodin RFS/RFI]]="","",TEXT(Email_TaskV2[[#This Row],[Tanggal nodin RFS/RFI]],"mmm"))</f>
        <v>Jan</v>
      </c>
      <c r="AZ64" s="28" t="str">
        <f>IF(Email_TaskV2[[#This Row],[Nodin BO]]="","No","Yes")</f>
        <v>Yes</v>
      </c>
      <c r="BA64" s="36">
        <f>IF(Email_TaskV2[[#This Row],[Month]]="",13,MONTH(Email_TaskV2[[#This Row],[Tanggal nodin RFS/RFI]]))</f>
        <v>1</v>
      </c>
    </row>
    <row r="65" spans="1:54" ht="18" hidden="1" customHeight="1" x14ac:dyDescent="0.3">
      <c r="A65" s="17">
        <v>64</v>
      </c>
      <c r="B65" s="18" t="s">
        <v>402</v>
      </c>
      <c r="C65" s="19">
        <v>44579</v>
      </c>
      <c r="D65" s="20" t="s">
        <v>403</v>
      </c>
      <c r="E65" s="18" t="s">
        <v>55</v>
      </c>
      <c r="F65" s="18" t="s">
        <v>86</v>
      </c>
      <c r="G65" s="22">
        <v>44580</v>
      </c>
      <c r="H65" s="22">
        <v>44580</v>
      </c>
      <c r="I65" s="18" t="s">
        <v>404</v>
      </c>
      <c r="J65" s="22">
        <v>44581</v>
      </c>
      <c r="K65" s="22"/>
      <c r="L65" s="18">
        <f t="shared" si="8"/>
        <v>1</v>
      </c>
      <c r="M65" s="18">
        <f t="shared" si="9"/>
        <v>1</v>
      </c>
      <c r="N65" s="23" t="s">
        <v>405</v>
      </c>
      <c r="O65" s="20" t="s">
        <v>406</v>
      </c>
      <c r="P65" s="20" t="str">
        <f>VLOOKUP(Email_TaskV2[[#This Row],[PIC Dev]],[1]Organization!C:D,2,FALSE)</f>
        <v>Business Architecture</v>
      </c>
      <c r="Q65" s="24" t="s">
        <v>407</v>
      </c>
      <c r="R65" s="18">
        <v>38</v>
      </c>
      <c r="S65" s="18" t="s">
        <v>61</v>
      </c>
      <c r="T65" s="18" t="s">
        <v>408</v>
      </c>
      <c r="U65" s="18"/>
      <c r="V65" s="18"/>
      <c r="W65" s="18"/>
      <c r="X65" s="18"/>
      <c r="Y65" s="18"/>
      <c r="Z65" s="18" t="s">
        <v>63</v>
      </c>
      <c r="AA65" s="18" t="s">
        <v>64</v>
      </c>
      <c r="AB65" s="18" t="s">
        <v>373</v>
      </c>
      <c r="AC65" s="18" t="s">
        <v>66</v>
      </c>
      <c r="AD65" s="23" t="s">
        <v>160</v>
      </c>
      <c r="AE65" s="23"/>
      <c r="AF65" s="23"/>
      <c r="AG65" s="23"/>
      <c r="AH65" s="23"/>
      <c r="AI65" s="18" t="s">
        <v>75</v>
      </c>
      <c r="AJ65" s="18"/>
      <c r="AK65" s="25"/>
      <c r="AL65" s="25"/>
      <c r="AM65" s="25"/>
      <c r="AN65" s="25"/>
      <c r="AO65" s="25"/>
      <c r="AP65" s="26">
        <f ca="1">IF(AND(Email_TaskV2[[#This Row],[Status]]="ON PROGRESS"),TODAY()-Email_TaskV2[[#This Row],[Tanggal nodin RFS/RFI]],0)</f>
        <v>0</v>
      </c>
      <c r="AQ65" s="26">
        <f ca="1">IF(AND(Email_TaskV2[[#This Row],[Status]]="ON PROGRESS",Email_TaskV2[[#This Row],[Type]]="RFI"),TODAY()-Email_TaskV2[[#This Row],[Tanggal nodin RFS/RFI]],0)</f>
        <v>0</v>
      </c>
      <c r="AR65" s="26" t="str">
        <f ca="1">IF(Email_TaskV2[[#This Row],[Aging]]&gt;7,"Warning","")</f>
        <v/>
      </c>
      <c r="AV65" s="16" t="str">
        <f>IF(AND(Email_TaskV2[[#This Row],[Status]]="ON PROGRESS",Email_TaskV2[[#This Row],[Type]]="RFS"),"YES","")</f>
        <v/>
      </c>
      <c r="AW65" s="16" t="str">
        <f>IF(AND(Email_TaskV2[[#This Row],[Status]]="ON PROGRESS",Email_TaskV2[[#This Row],[Type]]="RFI"),"YES","")</f>
        <v/>
      </c>
      <c r="AX65" s="16">
        <f>IF(Email_TaskV2[[#This Row],[Nomor Nodin RFS/RFI]]="","",DAY(Email_TaskV2[[#This Row],[Tanggal nodin RFS/RFI]]))</f>
        <v>18</v>
      </c>
      <c r="AY65" s="28" t="str">
        <f>IF(Email_TaskV2[[#This Row],[Nomor Nodin RFS/RFI]]="","",TEXT(Email_TaskV2[[#This Row],[Tanggal nodin RFS/RFI]],"mmm"))</f>
        <v>Jan</v>
      </c>
      <c r="AZ65" s="28" t="str">
        <f>IF(Email_TaskV2[[#This Row],[Nodin BO]]="","No","Yes")</f>
        <v>Yes</v>
      </c>
      <c r="BA65" s="36">
        <f>IF(Email_TaskV2[[#This Row],[Month]]="",13,MONTH(Email_TaskV2[[#This Row],[Tanggal nodin RFS/RFI]]))</f>
        <v>1</v>
      </c>
    </row>
    <row r="66" spans="1:54" ht="15.75" hidden="1" customHeight="1" x14ac:dyDescent="0.3">
      <c r="A66" s="17">
        <v>65</v>
      </c>
      <c r="B66" s="18" t="s">
        <v>409</v>
      </c>
      <c r="C66" s="19">
        <v>44579</v>
      </c>
      <c r="D66" s="20" t="s">
        <v>410</v>
      </c>
      <c r="E66" s="18" t="s">
        <v>55</v>
      </c>
      <c r="F66" s="21" t="s">
        <v>147</v>
      </c>
      <c r="G66" s="22">
        <v>44586</v>
      </c>
      <c r="H66" s="22">
        <v>44594</v>
      </c>
      <c r="I66" s="18" t="s">
        <v>411</v>
      </c>
      <c r="J66" s="22">
        <v>44594</v>
      </c>
      <c r="K66" s="22"/>
      <c r="L66" s="18">
        <f t="shared" si="8"/>
        <v>15</v>
      </c>
      <c r="M66" s="18">
        <f t="shared" si="9"/>
        <v>8</v>
      </c>
      <c r="N66" s="23" t="s">
        <v>58</v>
      </c>
      <c r="O66" s="20" t="s">
        <v>59</v>
      </c>
      <c r="P66" s="20" t="str">
        <f>VLOOKUP(Email_TaskV2[[#This Row],[PIC Dev]],[1]Organization!C:D,2,FALSE)</f>
        <v>BSM Prepaid</v>
      </c>
      <c r="Q66" s="20"/>
      <c r="R66" s="18">
        <v>150</v>
      </c>
      <c r="S66" s="18" t="s">
        <v>106</v>
      </c>
      <c r="T66" s="18" t="s">
        <v>400</v>
      </c>
      <c r="U66" s="18"/>
      <c r="V66" s="18"/>
      <c r="W66" s="18"/>
      <c r="X66" s="18"/>
      <c r="Y66" s="18"/>
      <c r="Z66" s="18" t="s">
        <v>63</v>
      </c>
      <c r="AA66" s="18" t="s">
        <v>64</v>
      </c>
      <c r="AB66" s="18" t="s">
        <v>81</v>
      </c>
      <c r="AC66" s="18" t="s">
        <v>66</v>
      </c>
      <c r="AD66" s="23" t="s">
        <v>109</v>
      </c>
      <c r="AE66" s="23"/>
      <c r="AF66" s="23"/>
      <c r="AG66" s="23"/>
      <c r="AH66" s="23"/>
      <c r="AI66" s="18" t="s">
        <v>75</v>
      </c>
      <c r="AJ66" s="18"/>
      <c r="AK66" s="25"/>
      <c r="AL66" s="25"/>
      <c r="AM66" s="25"/>
      <c r="AN66" s="25"/>
      <c r="AO66" s="25"/>
      <c r="AP66" s="26">
        <f ca="1">IF(AND(Email_TaskV2[[#This Row],[Status]]="ON PROGRESS"),TODAY()-Email_TaskV2[[#This Row],[Tanggal nodin RFS/RFI]],0)</f>
        <v>0</v>
      </c>
      <c r="AQ66" s="26">
        <f ca="1">IF(AND(Email_TaskV2[[#This Row],[Status]]="ON PROGRESS",Email_TaskV2[[#This Row],[Type]]="RFI"),TODAY()-Email_TaskV2[[#This Row],[Tanggal nodin RFS/RFI]],0)</f>
        <v>0</v>
      </c>
      <c r="AR66" s="26" t="str">
        <f ca="1">IF(Email_TaskV2[[#This Row],[Aging]]&gt;7,"Warning","")</f>
        <v/>
      </c>
      <c r="AV66" s="16" t="str">
        <f>IF(AND(Email_TaskV2[[#This Row],[Status]]="ON PROGRESS",Email_TaskV2[[#This Row],[Type]]="RFS"),"YES","")</f>
        <v/>
      </c>
      <c r="AW66" s="16" t="str">
        <f>IF(AND(Email_TaskV2[[#This Row],[Status]]="ON PROGRESS",Email_TaskV2[[#This Row],[Type]]="RFI"),"YES","")</f>
        <v/>
      </c>
      <c r="AX66" s="16">
        <f>IF(Email_TaskV2[[#This Row],[Nomor Nodin RFS/RFI]]="","",DAY(Email_TaskV2[[#This Row],[Tanggal nodin RFS/RFI]]))</f>
        <v>18</v>
      </c>
      <c r="AY66" s="28" t="str">
        <f>IF(Email_TaskV2[[#This Row],[Nomor Nodin RFS/RFI]]="","",TEXT(Email_TaskV2[[#This Row],[Tanggal nodin RFS/RFI]],"mmm"))</f>
        <v>Jan</v>
      </c>
      <c r="AZ66" s="28" t="str">
        <f>IF(Email_TaskV2[[#This Row],[Nodin BO]]="","No","Yes")</f>
        <v>Yes</v>
      </c>
      <c r="BA66" s="36">
        <f>IF(Email_TaskV2[[#This Row],[Month]]="",13,MONTH(Email_TaskV2[[#This Row],[Tanggal nodin RFS/RFI]]))</f>
        <v>1</v>
      </c>
    </row>
    <row r="67" spans="1:54" ht="15.75" hidden="1" customHeight="1" x14ac:dyDescent="0.3">
      <c r="A67" s="17">
        <v>66</v>
      </c>
      <c r="B67" s="18" t="s">
        <v>412</v>
      </c>
      <c r="C67" s="19">
        <v>44580</v>
      </c>
      <c r="D67" s="20" t="s">
        <v>413</v>
      </c>
      <c r="E67" s="18" t="s">
        <v>55</v>
      </c>
      <c r="F67" s="18" t="s">
        <v>86</v>
      </c>
      <c r="G67" s="22">
        <v>44581</v>
      </c>
      <c r="H67" s="22">
        <v>44588</v>
      </c>
      <c r="I67" s="18" t="s">
        <v>414</v>
      </c>
      <c r="J67" s="22">
        <v>44585</v>
      </c>
      <c r="K67" s="22"/>
      <c r="L67" s="18">
        <f t="shared" si="8"/>
        <v>8</v>
      </c>
      <c r="M67" s="18">
        <f t="shared" si="9"/>
        <v>4</v>
      </c>
      <c r="N67" s="23" t="s">
        <v>58</v>
      </c>
      <c r="O67" s="20" t="s">
        <v>59</v>
      </c>
      <c r="P67" s="20" t="str">
        <f>VLOOKUP(Email_TaskV2[[#This Row],[PIC Dev]],[1]Organization!C:D,2,FALSE)</f>
        <v>BSM Prepaid</v>
      </c>
      <c r="Q67" s="24" t="s">
        <v>415</v>
      </c>
      <c r="R67" s="18">
        <v>334</v>
      </c>
      <c r="S67" s="18" t="s">
        <v>61</v>
      </c>
      <c r="T67" s="18" t="s">
        <v>381</v>
      </c>
      <c r="U67" s="18"/>
      <c r="V67" s="18"/>
      <c r="W67" s="18"/>
      <c r="X67" s="18"/>
      <c r="Y67" s="18"/>
      <c r="Z67" s="18" t="s">
        <v>63</v>
      </c>
      <c r="AA67" s="18" t="s">
        <v>64</v>
      </c>
      <c r="AB67" s="18" t="s">
        <v>65</v>
      </c>
      <c r="AC67" s="18" t="s">
        <v>66</v>
      </c>
      <c r="AD67" s="23" t="s">
        <v>82</v>
      </c>
      <c r="AE67" s="23" t="s">
        <v>89</v>
      </c>
      <c r="AF67" s="23"/>
      <c r="AG67" s="23"/>
      <c r="AH67" s="23"/>
      <c r="AI67" s="18" t="s">
        <v>68</v>
      </c>
      <c r="AJ67" s="18"/>
      <c r="AK67" s="25"/>
      <c r="AL67" s="25"/>
      <c r="AM67" s="25"/>
      <c r="AN67" s="25"/>
      <c r="AO67" s="25"/>
      <c r="AP67" s="26">
        <f ca="1">IF(AND(Email_TaskV2[[#This Row],[Status]]="ON PROGRESS"),TODAY()-Email_TaskV2[[#This Row],[Tanggal nodin RFS/RFI]],0)</f>
        <v>0</v>
      </c>
      <c r="AQ67" s="26">
        <f ca="1">IF(AND(Email_TaskV2[[#This Row],[Status]]="ON PROGRESS",Email_TaskV2[[#This Row],[Type]]="RFI"),TODAY()-Email_TaskV2[[#This Row],[Tanggal nodin RFS/RFI]],0)</f>
        <v>0</v>
      </c>
      <c r="AR67" s="26" t="str">
        <f ca="1">IF(Email_TaskV2[[#This Row],[Aging]]&gt;7,"Warning","")</f>
        <v/>
      </c>
      <c r="AV67" s="16" t="str">
        <f>IF(AND(Email_TaskV2[[#This Row],[Status]]="ON PROGRESS",Email_TaskV2[[#This Row],[Type]]="RFS"),"YES","")</f>
        <v/>
      </c>
      <c r="AW67" s="16" t="str">
        <f>IF(AND(Email_TaskV2[[#This Row],[Status]]="ON PROGRESS",Email_TaskV2[[#This Row],[Type]]="RFI"),"YES","")</f>
        <v/>
      </c>
      <c r="AX67" s="16">
        <f>IF(Email_TaskV2[[#This Row],[Nomor Nodin RFS/RFI]]="","",DAY(Email_TaskV2[[#This Row],[Tanggal nodin RFS/RFI]]))</f>
        <v>19</v>
      </c>
      <c r="AY67" s="28" t="str">
        <f>IF(Email_TaskV2[[#This Row],[Nomor Nodin RFS/RFI]]="","",TEXT(Email_TaskV2[[#This Row],[Tanggal nodin RFS/RFI]],"mmm"))</f>
        <v>Jan</v>
      </c>
      <c r="AZ67" s="28" t="str">
        <f>IF(Email_TaskV2[[#This Row],[Nodin BO]]="","No","Yes")</f>
        <v>Yes</v>
      </c>
      <c r="BA67" s="36">
        <f>IF(Email_TaskV2[[#This Row],[Month]]="",13,MONTH(Email_TaskV2[[#This Row],[Tanggal nodin RFS/RFI]]))</f>
        <v>1</v>
      </c>
    </row>
    <row r="68" spans="1:54" ht="15.75" hidden="1" customHeight="1" x14ac:dyDescent="0.3">
      <c r="A68" s="17">
        <v>67</v>
      </c>
      <c r="B68" s="18" t="s">
        <v>416</v>
      </c>
      <c r="C68" s="19">
        <v>44580</v>
      </c>
      <c r="D68" s="20" t="s">
        <v>417</v>
      </c>
      <c r="E68" s="32" t="s">
        <v>118</v>
      </c>
      <c r="F68" s="32" t="s">
        <v>119</v>
      </c>
      <c r="G68" s="18"/>
      <c r="H68" s="18"/>
      <c r="I68" s="18"/>
      <c r="J68" s="18"/>
      <c r="K68" s="18"/>
      <c r="L68" s="18"/>
      <c r="M68" s="18"/>
      <c r="N68" s="23" t="s">
        <v>58</v>
      </c>
      <c r="O68" s="20" t="s">
        <v>59</v>
      </c>
      <c r="P68" s="20" t="str">
        <f>VLOOKUP(Email_TaskV2[[#This Row],[PIC Dev]],[1]Organization!C:D,2,FALSE)</f>
        <v>BSM Prepaid</v>
      </c>
      <c r="Q68" s="20"/>
      <c r="R68" s="18"/>
      <c r="S68" s="18" t="s">
        <v>61</v>
      </c>
      <c r="T68" s="18" t="s">
        <v>418</v>
      </c>
      <c r="U68" s="18"/>
      <c r="V68" s="18"/>
      <c r="W68" s="18"/>
      <c r="X68" s="18"/>
      <c r="Y68" s="18"/>
      <c r="Z68" s="18" t="s">
        <v>63</v>
      </c>
      <c r="AA68" s="18" t="s">
        <v>64</v>
      </c>
      <c r="AB68" s="18" t="s">
        <v>65</v>
      </c>
      <c r="AC68" s="18" t="s">
        <v>66</v>
      </c>
      <c r="AD68" s="23" t="s">
        <v>266</v>
      </c>
      <c r="AE68" s="23"/>
      <c r="AF68" s="23"/>
      <c r="AG68" s="23"/>
      <c r="AH68" s="23"/>
      <c r="AI68" s="32" t="s">
        <v>68</v>
      </c>
      <c r="AJ68" s="32"/>
      <c r="AK68" s="25"/>
      <c r="AL68" s="25"/>
      <c r="AM68" s="25"/>
      <c r="AN68" s="25"/>
      <c r="AO68" s="25"/>
      <c r="AP68" s="26">
        <f ca="1">IF(AND(Email_TaskV2[[#This Row],[Status]]="ON PROGRESS"),TODAY()-Email_TaskV2[[#This Row],[Tanggal nodin RFS/RFI]],0)</f>
        <v>0</v>
      </c>
      <c r="AQ68" s="26">
        <f ca="1">IF(AND(Email_TaskV2[[#This Row],[Status]]="ON PROGRESS",Email_TaskV2[[#This Row],[Type]]="RFI"),TODAY()-Email_TaskV2[[#This Row],[Tanggal nodin RFS/RFI]],0)</f>
        <v>0</v>
      </c>
      <c r="AR68" s="26" t="str">
        <f ca="1">IF(Email_TaskV2[[#This Row],[Aging]]&gt;7,"Warning","")</f>
        <v/>
      </c>
      <c r="AV68" s="16" t="str">
        <f>IF(AND(Email_TaskV2[[#This Row],[Status]]="ON PROGRESS",Email_TaskV2[[#This Row],[Type]]="RFS"),"YES","")</f>
        <v/>
      </c>
      <c r="AW68" s="16" t="str">
        <f>IF(AND(Email_TaskV2[[#This Row],[Status]]="ON PROGRESS",Email_TaskV2[[#This Row],[Type]]="RFI"),"YES","")</f>
        <v/>
      </c>
      <c r="AX68" s="16">
        <f>IF(Email_TaskV2[[#This Row],[Nomor Nodin RFS/RFI]]="","",DAY(Email_TaskV2[[#This Row],[Tanggal nodin RFS/RFI]]))</f>
        <v>19</v>
      </c>
      <c r="AY68" s="28" t="str">
        <f>IF(Email_TaskV2[[#This Row],[Nomor Nodin RFS/RFI]]="","",TEXT(Email_TaskV2[[#This Row],[Tanggal nodin RFS/RFI]],"mmm"))</f>
        <v>Jan</v>
      </c>
      <c r="AZ68" s="28" t="str">
        <f>IF(Email_TaskV2[[#This Row],[Nodin BO]]="","No","Yes")</f>
        <v>Yes</v>
      </c>
      <c r="BA68" s="36">
        <f>IF(Email_TaskV2[[#This Row],[Month]]="",13,MONTH(Email_TaskV2[[#This Row],[Tanggal nodin RFS/RFI]]))</f>
        <v>1</v>
      </c>
    </row>
    <row r="69" spans="1:54" ht="15.75" hidden="1" customHeight="1" x14ac:dyDescent="0.3">
      <c r="A69" s="17">
        <v>68</v>
      </c>
      <c r="B69" s="18" t="s">
        <v>419</v>
      </c>
      <c r="C69" s="19">
        <v>44580</v>
      </c>
      <c r="D69" s="20" t="s">
        <v>420</v>
      </c>
      <c r="E69" s="18" t="s">
        <v>55</v>
      </c>
      <c r="F69" s="18" t="s">
        <v>86</v>
      </c>
      <c r="G69" s="22">
        <v>44580</v>
      </c>
      <c r="H69" s="22">
        <v>44588</v>
      </c>
      <c r="I69" s="18" t="s">
        <v>421</v>
      </c>
      <c r="J69" s="22">
        <v>44589</v>
      </c>
      <c r="K69" s="22"/>
      <c r="L69" s="18">
        <f t="shared" ref="L69:L86" si="10">H69-C69</f>
        <v>8</v>
      </c>
      <c r="M69" s="18">
        <f t="shared" ref="M69:M80" si="11">J69-G69</f>
        <v>9</v>
      </c>
      <c r="N69" s="23" t="s">
        <v>171</v>
      </c>
      <c r="O69" s="20" t="s">
        <v>172</v>
      </c>
      <c r="P69" s="20" t="str">
        <f>VLOOKUP(Email_TaskV2[[#This Row],[PIC Dev]],[1]Organization!C:D,2,FALSE)</f>
        <v>Postpaid, Roaming, and Interconnect</v>
      </c>
      <c r="Q69" s="24" t="s">
        <v>422</v>
      </c>
      <c r="R69" s="18">
        <v>320</v>
      </c>
      <c r="S69" s="18" t="s">
        <v>61</v>
      </c>
      <c r="T69" s="18"/>
      <c r="U69" s="18"/>
      <c r="V69" s="18"/>
      <c r="W69" s="18"/>
      <c r="X69" s="18"/>
      <c r="Y69" s="18"/>
      <c r="Z69" s="18" t="s">
        <v>166</v>
      </c>
      <c r="AA69" s="18" t="s">
        <v>423</v>
      </c>
      <c r="AB69" s="18" t="s">
        <v>65</v>
      </c>
      <c r="AC69" s="18" t="s">
        <v>124</v>
      </c>
      <c r="AD69" s="23" t="s">
        <v>181</v>
      </c>
      <c r="AE69" s="23" t="s">
        <v>99</v>
      </c>
      <c r="AF69" s="23" t="s">
        <v>125</v>
      </c>
      <c r="AG69" s="23"/>
      <c r="AH69" s="23"/>
      <c r="AI69" s="18" t="s">
        <v>75</v>
      </c>
      <c r="AJ69" s="18"/>
      <c r="AK69" s="25"/>
      <c r="AL69" s="25"/>
      <c r="AM69" s="25"/>
      <c r="AN69" s="25"/>
      <c r="AO69" s="25"/>
      <c r="AP69" s="26">
        <f ca="1">IF(AND(Email_TaskV2[[#This Row],[Status]]="ON PROGRESS"),TODAY()-Email_TaskV2[[#This Row],[Tanggal nodin RFS/RFI]],0)</f>
        <v>0</v>
      </c>
      <c r="AQ69" s="26">
        <f ca="1">IF(AND(Email_TaskV2[[#This Row],[Status]]="ON PROGRESS",Email_TaskV2[[#This Row],[Type]]="RFI"),TODAY()-Email_TaskV2[[#This Row],[Tanggal nodin RFS/RFI]],0)</f>
        <v>0</v>
      </c>
      <c r="AR69" s="26" t="str">
        <f ca="1">IF(Email_TaskV2[[#This Row],[Aging]]&gt;7,"Warning","")</f>
        <v/>
      </c>
      <c r="AV69" s="16" t="str">
        <f>IF(AND(Email_TaskV2[[#This Row],[Status]]="ON PROGRESS",Email_TaskV2[[#This Row],[Type]]="RFS"),"YES","")</f>
        <v/>
      </c>
      <c r="AW69" s="16" t="str">
        <f>IF(AND(Email_TaskV2[[#This Row],[Status]]="ON PROGRESS",Email_TaskV2[[#This Row],[Type]]="RFI"),"YES","")</f>
        <v/>
      </c>
      <c r="AX69" s="16">
        <f>IF(Email_TaskV2[[#This Row],[Nomor Nodin RFS/RFI]]="","",DAY(Email_TaskV2[[#This Row],[Tanggal nodin RFS/RFI]]))</f>
        <v>19</v>
      </c>
      <c r="AY69" s="28" t="str">
        <f>IF(Email_TaskV2[[#This Row],[Nomor Nodin RFS/RFI]]="","",TEXT(Email_TaskV2[[#This Row],[Tanggal nodin RFS/RFI]],"mmm"))</f>
        <v>Jan</v>
      </c>
      <c r="AZ69" s="28" t="str">
        <f>IF(Email_TaskV2[[#This Row],[Nodin BO]]="","No","Yes")</f>
        <v>No</v>
      </c>
      <c r="BA69" s="36">
        <f>IF(Email_TaskV2[[#This Row],[Month]]="",13,MONTH(Email_TaskV2[[#This Row],[Tanggal nodin RFS/RFI]]))</f>
        <v>1</v>
      </c>
    </row>
    <row r="70" spans="1:54" ht="15.75" hidden="1" customHeight="1" x14ac:dyDescent="0.3">
      <c r="A70" s="17">
        <v>69</v>
      </c>
      <c r="B70" s="18" t="s">
        <v>424</v>
      </c>
      <c r="C70" s="19">
        <v>44580</v>
      </c>
      <c r="D70" s="20" t="s">
        <v>425</v>
      </c>
      <c r="E70" s="18" t="s">
        <v>55</v>
      </c>
      <c r="F70" s="21" t="s">
        <v>136</v>
      </c>
      <c r="G70" s="22">
        <v>44585</v>
      </c>
      <c r="H70" s="22">
        <v>44610</v>
      </c>
      <c r="I70" s="18" t="s">
        <v>426</v>
      </c>
      <c r="J70" s="22">
        <v>44610</v>
      </c>
      <c r="K70" s="22"/>
      <c r="L70" s="18">
        <f t="shared" si="10"/>
        <v>30</v>
      </c>
      <c r="M70" s="18">
        <f t="shared" si="11"/>
        <v>25</v>
      </c>
      <c r="N70" s="23" t="s">
        <v>93</v>
      </c>
      <c r="O70" s="20" t="s">
        <v>94</v>
      </c>
      <c r="P70" s="20" t="str">
        <f>VLOOKUP(Email_TaskV2[[#This Row],[PIC Dev]],[1]Organization!C:D,2,FALSE)</f>
        <v>Digital and VAS</v>
      </c>
      <c r="Q70" s="24" t="s">
        <v>427</v>
      </c>
      <c r="R70" s="18">
        <v>116</v>
      </c>
      <c r="S70" s="18" t="s">
        <v>106</v>
      </c>
      <c r="T70" s="18" t="s">
        <v>428</v>
      </c>
      <c r="U70" s="18"/>
      <c r="V70" s="18"/>
      <c r="W70" s="18"/>
      <c r="X70" s="18"/>
      <c r="Y70" s="18"/>
      <c r="Z70" s="18" t="s">
        <v>63</v>
      </c>
      <c r="AA70" s="18" t="s">
        <v>64</v>
      </c>
      <c r="AB70" s="18" t="s">
        <v>201</v>
      </c>
      <c r="AC70" s="18" t="s">
        <v>98</v>
      </c>
      <c r="AD70" s="23" t="s">
        <v>186</v>
      </c>
      <c r="AE70" s="23"/>
      <c r="AF70" s="23"/>
      <c r="AG70" s="23"/>
      <c r="AH70" s="23"/>
      <c r="AI70" s="18" t="s">
        <v>75</v>
      </c>
      <c r="AJ70" s="18"/>
      <c r="AK70" s="25"/>
      <c r="AL70" s="25"/>
      <c r="AM70" s="25"/>
      <c r="AN70" s="25"/>
      <c r="AO70" s="25"/>
      <c r="AP70" s="26">
        <f ca="1">IF(AND(Email_TaskV2[[#This Row],[Status]]="ON PROGRESS"),TODAY()-Email_TaskV2[[#This Row],[Tanggal nodin RFS/RFI]],0)</f>
        <v>0</v>
      </c>
      <c r="AQ70" s="26">
        <f ca="1">IF(AND(Email_TaskV2[[#This Row],[Status]]="ON PROGRESS",Email_TaskV2[[#This Row],[Type]]="RFI"),TODAY()-Email_TaskV2[[#This Row],[Tanggal nodin RFS/RFI]],0)</f>
        <v>0</v>
      </c>
      <c r="AR70" s="26" t="str">
        <f ca="1">IF(Email_TaskV2[[#This Row],[Aging]]&gt;7,"Warning","")</f>
        <v/>
      </c>
      <c r="AV70" s="16" t="str">
        <f>IF(AND(Email_TaskV2[[#This Row],[Status]]="ON PROGRESS",Email_TaskV2[[#This Row],[Type]]="RFS"),"YES","")</f>
        <v/>
      </c>
      <c r="AW70" s="16" t="str">
        <f>IF(AND(Email_TaskV2[[#This Row],[Status]]="ON PROGRESS",Email_TaskV2[[#This Row],[Type]]="RFI"),"YES","")</f>
        <v/>
      </c>
      <c r="AX70" s="16">
        <f>IF(Email_TaskV2[[#This Row],[Nomor Nodin RFS/RFI]]="","",DAY(Email_TaskV2[[#This Row],[Tanggal nodin RFS/RFI]]))</f>
        <v>19</v>
      </c>
      <c r="AY70" s="28" t="str">
        <f>IF(Email_TaskV2[[#This Row],[Nomor Nodin RFS/RFI]]="","",TEXT(Email_TaskV2[[#This Row],[Tanggal nodin RFS/RFI]],"mmm"))</f>
        <v>Jan</v>
      </c>
      <c r="AZ70" s="28" t="str">
        <f>IF(Email_TaskV2[[#This Row],[Nodin BO]]="","No","Yes")</f>
        <v>Yes</v>
      </c>
      <c r="BA70" s="36">
        <f>IF(Email_TaskV2[[#This Row],[Month]]="",13,MONTH(Email_TaskV2[[#This Row],[Tanggal nodin RFS/RFI]]))</f>
        <v>1</v>
      </c>
      <c r="BB70" s="37"/>
    </row>
    <row r="71" spans="1:54" ht="15.75" hidden="1" customHeight="1" x14ac:dyDescent="0.3">
      <c r="A71" s="17">
        <v>70</v>
      </c>
      <c r="B71" s="22" t="s">
        <v>429</v>
      </c>
      <c r="C71" s="19">
        <v>44580</v>
      </c>
      <c r="D71" s="20" t="s">
        <v>430</v>
      </c>
      <c r="E71" s="18" t="s">
        <v>55</v>
      </c>
      <c r="F71" s="21" t="s">
        <v>86</v>
      </c>
      <c r="G71" s="22">
        <v>44581</v>
      </c>
      <c r="H71" s="22">
        <v>44589</v>
      </c>
      <c r="I71" s="18" t="s">
        <v>431</v>
      </c>
      <c r="J71" s="22">
        <v>44589</v>
      </c>
      <c r="K71" s="22"/>
      <c r="L71" s="18">
        <f t="shared" si="10"/>
        <v>9</v>
      </c>
      <c r="M71" s="18">
        <f t="shared" si="11"/>
        <v>8</v>
      </c>
      <c r="N71" s="23" t="s">
        <v>104</v>
      </c>
      <c r="O71" s="20" t="s">
        <v>105</v>
      </c>
      <c r="P71" s="20" t="str">
        <f>VLOOKUP(Email_TaskV2[[#This Row],[PIC Dev]],[1]Organization!C:D,2,FALSE)</f>
        <v>Digital and VAS</v>
      </c>
      <c r="Q71" s="24" t="s">
        <v>432</v>
      </c>
      <c r="R71" s="18">
        <v>33</v>
      </c>
      <c r="S71" s="18" t="s">
        <v>61</v>
      </c>
      <c r="T71" s="18" t="s">
        <v>433</v>
      </c>
      <c r="U71" s="18"/>
      <c r="V71" s="18"/>
      <c r="W71" s="18"/>
      <c r="X71" s="18"/>
      <c r="Y71" s="18"/>
      <c r="Z71" s="18" t="s">
        <v>63</v>
      </c>
      <c r="AA71" s="18" t="s">
        <v>64</v>
      </c>
      <c r="AB71" s="18" t="s">
        <v>108</v>
      </c>
      <c r="AC71" s="18" t="s">
        <v>98</v>
      </c>
      <c r="AD71" s="23" t="s">
        <v>126</v>
      </c>
      <c r="AE71" s="23"/>
      <c r="AF71" s="23"/>
      <c r="AG71" s="23"/>
      <c r="AH71" s="23"/>
      <c r="AI71" s="18" t="s">
        <v>75</v>
      </c>
      <c r="AJ71" s="18"/>
      <c r="AK71" s="25"/>
      <c r="AL71" s="25"/>
      <c r="AM71" s="25"/>
      <c r="AN71" s="25"/>
      <c r="AO71" s="25"/>
      <c r="AP71" s="26">
        <f ca="1">IF(AND(Email_TaskV2[[#This Row],[Status]]="ON PROGRESS"),TODAY()-Email_TaskV2[[#This Row],[Tanggal nodin RFS/RFI]],0)</f>
        <v>0</v>
      </c>
      <c r="AQ71" s="26">
        <f ca="1">IF(AND(Email_TaskV2[[#This Row],[Status]]="ON PROGRESS",Email_TaskV2[[#This Row],[Type]]="RFI"),TODAY()-Email_TaskV2[[#This Row],[Tanggal nodin RFS/RFI]],0)</f>
        <v>0</v>
      </c>
      <c r="AR71" s="26" t="str">
        <f ca="1">IF(Email_TaskV2[[#This Row],[Aging]]&gt;7,"Warning","")</f>
        <v/>
      </c>
      <c r="AV71" s="16" t="str">
        <f>IF(AND(Email_TaskV2[[#This Row],[Status]]="ON PROGRESS",Email_TaskV2[[#This Row],[Type]]="RFS"),"YES","")</f>
        <v/>
      </c>
      <c r="AW71" s="16" t="str">
        <f>IF(AND(Email_TaskV2[[#This Row],[Status]]="ON PROGRESS",Email_TaskV2[[#This Row],[Type]]="RFI"),"YES","")</f>
        <v/>
      </c>
      <c r="AX71" s="16">
        <f>IF(Email_TaskV2[[#This Row],[Nomor Nodin RFS/RFI]]="","",DAY(Email_TaskV2[[#This Row],[Tanggal nodin RFS/RFI]]))</f>
        <v>19</v>
      </c>
      <c r="AY71" s="28" t="str">
        <f>IF(Email_TaskV2[[#This Row],[Nomor Nodin RFS/RFI]]="","",TEXT(Email_TaskV2[[#This Row],[Tanggal nodin RFS/RFI]],"mmm"))</f>
        <v>Jan</v>
      </c>
      <c r="AZ71" s="28" t="str">
        <f>IF(Email_TaskV2[[#This Row],[Nodin BO]]="","No","Yes")</f>
        <v>Yes</v>
      </c>
      <c r="BA71" s="36">
        <f>IF(Email_TaskV2[[#This Row],[Month]]="",13,MONTH(Email_TaskV2[[#This Row],[Tanggal nodin RFS/RFI]]))</f>
        <v>1</v>
      </c>
    </row>
    <row r="72" spans="1:54" ht="15.75" hidden="1" customHeight="1" x14ac:dyDescent="0.3">
      <c r="A72" s="17">
        <v>71</v>
      </c>
      <c r="B72" s="18" t="s">
        <v>434</v>
      </c>
      <c r="C72" s="19">
        <v>44581</v>
      </c>
      <c r="D72" s="20" t="s">
        <v>435</v>
      </c>
      <c r="E72" s="18" t="s">
        <v>55</v>
      </c>
      <c r="F72" s="21" t="s">
        <v>147</v>
      </c>
      <c r="G72" s="22">
        <v>44581</v>
      </c>
      <c r="H72" s="22">
        <v>44581</v>
      </c>
      <c r="I72" s="18" t="s">
        <v>436</v>
      </c>
      <c r="J72" s="22">
        <v>44581</v>
      </c>
      <c r="K72" s="22"/>
      <c r="L72" s="18">
        <f t="shared" si="10"/>
        <v>0</v>
      </c>
      <c r="M72" s="18">
        <f t="shared" si="11"/>
        <v>0</v>
      </c>
      <c r="N72" s="23" t="s">
        <v>93</v>
      </c>
      <c r="O72" s="20" t="s">
        <v>94</v>
      </c>
      <c r="P72" s="20" t="str">
        <f>VLOOKUP(Email_TaskV2[[#This Row],[PIC Dev]],[1]Organization!C:D,2,FALSE)</f>
        <v>Digital and VAS</v>
      </c>
      <c r="Q72" s="20"/>
      <c r="R72" s="18">
        <v>100</v>
      </c>
      <c r="S72" s="18" t="s">
        <v>106</v>
      </c>
      <c r="T72" s="30" t="s">
        <v>437</v>
      </c>
      <c r="U72" s="30"/>
      <c r="V72" s="30"/>
      <c r="W72" s="30"/>
      <c r="X72" s="30"/>
      <c r="Y72" s="30"/>
      <c r="Z72" s="18" t="s">
        <v>63</v>
      </c>
      <c r="AA72" s="18" t="s">
        <v>64</v>
      </c>
      <c r="AB72" s="18" t="s">
        <v>201</v>
      </c>
      <c r="AC72" s="18" t="s">
        <v>98</v>
      </c>
      <c r="AD72" s="23" t="s">
        <v>109</v>
      </c>
      <c r="AE72" s="23"/>
      <c r="AF72" s="23"/>
      <c r="AG72" s="23"/>
      <c r="AH72" s="23"/>
      <c r="AI72" s="18" t="s">
        <v>75</v>
      </c>
      <c r="AJ72" s="31"/>
      <c r="AK72" s="25"/>
      <c r="AL72" s="25"/>
      <c r="AM72" s="25"/>
      <c r="AN72" s="25"/>
      <c r="AO72" s="25"/>
      <c r="AP72" s="26">
        <f ca="1">IF(AND(Email_TaskV2[[#This Row],[Status]]="ON PROGRESS"),TODAY()-Email_TaskV2[[#This Row],[Tanggal nodin RFS/RFI]],0)</f>
        <v>0</v>
      </c>
      <c r="AQ72" s="26">
        <f ca="1">IF(AND(Email_TaskV2[[#This Row],[Status]]="ON PROGRESS",Email_TaskV2[[#This Row],[Type]]="RFI"),TODAY()-Email_TaskV2[[#This Row],[Tanggal nodin RFS/RFI]],0)</f>
        <v>0</v>
      </c>
      <c r="AR72" s="26" t="str">
        <f ca="1">IF(Email_TaskV2[[#This Row],[Aging]]&gt;7,"Warning","")</f>
        <v/>
      </c>
      <c r="AV72" s="16" t="str">
        <f>IF(AND(Email_TaskV2[[#This Row],[Status]]="ON PROGRESS",Email_TaskV2[[#This Row],[Type]]="RFS"),"YES","")</f>
        <v/>
      </c>
      <c r="AW72" s="16" t="str">
        <f>IF(AND(Email_TaskV2[[#This Row],[Status]]="ON PROGRESS",Email_TaskV2[[#This Row],[Type]]="RFI"),"YES","")</f>
        <v/>
      </c>
      <c r="AX72" s="16">
        <f>IF(Email_TaskV2[[#This Row],[Nomor Nodin RFS/RFI]]="","",DAY(Email_TaskV2[[#This Row],[Tanggal nodin RFS/RFI]]))</f>
        <v>20</v>
      </c>
      <c r="AY72" s="28" t="str">
        <f>IF(Email_TaskV2[[#This Row],[Nomor Nodin RFS/RFI]]="","",TEXT(Email_TaskV2[[#This Row],[Tanggal nodin RFS/RFI]],"mmm"))</f>
        <v>Jan</v>
      </c>
      <c r="AZ72" s="28" t="str">
        <f>IF(Email_TaskV2[[#This Row],[Nodin BO]]="","No","Yes")</f>
        <v>Yes</v>
      </c>
      <c r="BA72" s="36">
        <f>IF(Email_TaskV2[[#This Row],[Month]]="",13,MONTH(Email_TaskV2[[#This Row],[Tanggal nodin RFS/RFI]]))</f>
        <v>1</v>
      </c>
    </row>
    <row r="73" spans="1:54" ht="15.75" hidden="1" customHeight="1" x14ac:dyDescent="0.3">
      <c r="A73" s="17">
        <v>72</v>
      </c>
      <c r="B73" s="18" t="s">
        <v>438</v>
      </c>
      <c r="C73" s="19">
        <v>44581</v>
      </c>
      <c r="D73" s="20" t="s">
        <v>439</v>
      </c>
      <c r="E73" s="18" t="s">
        <v>55</v>
      </c>
      <c r="F73" s="18" t="s">
        <v>86</v>
      </c>
      <c r="G73" s="22">
        <v>44581</v>
      </c>
      <c r="H73" s="22">
        <v>44581</v>
      </c>
      <c r="I73" s="18" t="s">
        <v>440</v>
      </c>
      <c r="J73" s="22">
        <v>44581</v>
      </c>
      <c r="K73" s="22"/>
      <c r="L73" s="18">
        <f t="shared" si="10"/>
        <v>0</v>
      </c>
      <c r="M73" s="18">
        <f t="shared" si="11"/>
        <v>0</v>
      </c>
      <c r="N73" s="23" t="s">
        <v>130</v>
      </c>
      <c r="O73" s="20" t="s">
        <v>131</v>
      </c>
      <c r="P73" s="20" t="str">
        <f>VLOOKUP(Email_TaskV2[[#This Row],[PIC Dev]],[1]Organization!C:D,2,FALSE)</f>
        <v>BSM Prepaid</v>
      </c>
      <c r="Q73" s="20" t="s">
        <v>441</v>
      </c>
      <c r="R73" s="18">
        <v>11</v>
      </c>
      <c r="S73" s="18" t="s">
        <v>61</v>
      </c>
      <c r="T73" s="18" t="s">
        <v>442</v>
      </c>
      <c r="U73" s="18"/>
      <c r="V73" s="18"/>
      <c r="W73" s="18"/>
      <c r="X73" s="18"/>
      <c r="Y73" s="18"/>
      <c r="Z73" s="18" t="s">
        <v>63</v>
      </c>
      <c r="AA73" s="18" t="s">
        <v>64</v>
      </c>
      <c r="AB73" s="18" t="s">
        <v>65</v>
      </c>
      <c r="AC73" s="18" t="s">
        <v>66</v>
      </c>
      <c r="AD73" s="23" t="s">
        <v>67</v>
      </c>
      <c r="AE73" s="23"/>
      <c r="AF73" s="23"/>
      <c r="AG73" s="23"/>
      <c r="AH73" s="23"/>
      <c r="AI73" s="18" t="s">
        <v>68</v>
      </c>
      <c r="AJ73" s="18"/>
      <c r="AK73" s="25"/>
      <c r="AL73" s="25"/>
      <c r="AM73" s="25"/>
      <c r="AN73" s="25"/>
      <c r="AO73" s="25"/>
      <c r="AP73" s="26">
        <f ca="1">IF(AND(Email_TaskV2[[#This Row],[Status]]="ON PROGRESS"),TODAY()-Email_TaskV2[[#This Row],[Tanggal nodin RFS/RFI]],0)</f>
        <v>0</v>
      </c>
      <c r="AQ73" s="26">
        <f ca="1">IF(AND(Email_TaskV2[[#This Row],[Status]]="ON PROGRESS",Email_TaskV2[[#This Row],[Type]]="RFI"),TODAY()-Email_TaskV2[[#This Row],[Tanggal nodin RFS/RFI]],0)</f>
        <v>0</v>
      </c>
      <c r="AR73" s="26" t="str">
        <f ca="1">IF(Email_TaskV2[[#This Row],[Aging]]&gt;7,"Warning","")</f>
        <v/>
      </c>
      <c r="AV73" s="16" t="str">
        <f>IF(AND(Email_TaskV2[[#This Row],[Status]]="ON PROGRESS",Email_TaskV2[[#This Row],[Type]]="RFS"),"YES","")</f>
        <v/>
      </c>
      <c r="AW73" s="16" t="str">
        <f>IF(AND(Email_TaskV2[[#This Row],[Status]]="ON PROGRESS",Email_TaskV2[[#This Row],[Type]]="RFI"),"YES","")</f>
        <v/>
      </c>
      <c r="AX73" s="16">
        <f>IF(Email_TaskV2[[#This Row],[Nomor Nodin RFS/RFI]]="","",DAY(Email_TaskV2[[#This Row],[Tanggal nodin RFS/RFI]]))</f>
        <v>20</v>
      </c>
      <c r="AY73" s="28" t="str">
        <f>IF(Email_TaskV2[[#This Row],[Nomor Nodin RFS/RFI]]="","",TEXT(Email_TaskV2[[#This Row],[Tanggal nodin RFS/RFI]],"mmm"))</f>
        <v>Jan</v>
      </c>
      <c r="AZ73" s="28" t="str">
        <f>IF(Email_TaskV2[[#This Row],[Nodin BO]]="","No","Yes")</f>
        <v>Yes</v>
      </c>
      <c r="BA73" s="36">
        <f>IF(Email_TaskV2[[#This Row],[Month]]="",13,MONTH(Email_TaskV2[[#This Row],[Tanggal nodin RFS/RFI]]))</f>
        <v>1</v>
      </c>
    </row>
    <row r="74" spans="1:54" ht="15.75" hidden="1" customHeight="1" x14ac:dyDescent="0.3">
      <c r="A74" s="17">
        <v>73</v>
      </c>
      <c r="B74" s="18" t="s">
        <v>443</v>
      </c>
      <c r="C74" s="19">
        <v>44581</v>
      </c>
      <c r="D74" s="20" t="s">
        <v>444</v>
      </c>
      <c r="E74" s="18" t="s">
        <v>55</v>
      </c>
      <c r="F74" s="18" t="s">
        <v>86</v>
      </c>
      <c r="G74" s="22">
        <v>44582</v>
      </c>
      <c r="H74" s="22">
        <v>44582</v>
      </c>
      <c r="I74" s="18" t="s">
        <v>445</v>
      </c>
      <c r="J74" s="22">
        <v>44582</v>
      </c>
      <c r="K74" s="22"/>
      <c r="L74" s="18">
        <f t="shared" si="10"/>
        <v>1</v>
      </c>
      <c r="M74" s="18">
        <f t="shared" si="11"/>
        <v>0</v>
      </c>
      <c r="N74" s="23" t="s">
        <v>130</v>
      </c>
      <c r="O74" s="20" t="s">
        <v>131</v>
      </c>
      <c r="P74" s="20" t="str">
        <f>VLOOKUP(Email_TaskV2[[#This Row],[PIC Dev]],[1]Organization!C:D,2,FALSE)</f>
        <v>BSM Prepaid</v>
      </c>
      <c r="Q74" s="20" t="s">
        <v>441</v>
      </c>
      <c r="R74" s="18">
        <v>26</v>
      </c>
      <c r="S74" s="18" t="s">
        <v>61</v>
      </c>
      <c r="T74" s="18" t="s">
        <v>446</v>
      </c>
      <c r="U74" s="18"/>
      <c r="V74" s="18"/>
      <c r="W74" s="18"/>
      <c r="X74" s="18"/>
      <c r="Y74" s="18"/>
      <c r="Z74" s="18" t="s">
        <v>63</v>
      </c>
      <c r="AA74" s="18" t="s">
        <v>64</v>
      </c>
      <c r="AB74" s="18" t="s">
        <v>447</v>
      </c>
      <c r="AC74" s="18" t="s">
        <v>66</v>
      </c>
      <c r="AD74" s="23" t="s">
        <v>67</v>
      </c>
      <c r="AE74" s="23"/>
      <c r="AF74" s="23"/>
      <c r="AG74" s="23"/>
      <c r="AH74" s="23"/>
      <c r="AI74" s="18" t="s">
        <v>75</v>
      </c>
      <c r="AJ74" s="18"/>
      <c r="AK74" s="25"/>
      <c r="AL74" s="25"/>
      <c r="AM74" s="25"/>
      <c r="AN74" s="25"/>
      <c r="AO74" s="25"/>
      <c r="AP74" s="26">
        <f ca="1">IF(AND(Email_TaskV2[[#This Row],[Status]]="ON PROGRESS"),TODAY()-Email_TaskV2[[#This Row],[Tanggal nodin RFS/RFI]],0)</f>
        <v>0</v>
      </c>
      <c r="AQ74" s="26">
        <f ca="1">IF(AND(Email_TaskV2[[#This Row],[Status]]="ON PROGRESS",Email_TaskV2[[#This Row],[Type]]="RFI"),TODAY()-Email_TaskV2[[#This Row],[Tanggal nodin RFS/RFI]],0)</f>
        <v>0</v>
      </c>
      <c r="AR74" s="26" t="str">
        <f ca="1">IF(Email_TaskV2[[#This Row],[Aging]]&gt;7,"Warning","")</f>
        <v/>
      </c>
      <c r="AV74" s="16" t="str">
        <f>IF(AND(Email_TaskV2[[#This Row],[Status]]="ON PROGRESS",Email_TaskV2[[#This Row],[Type]]="RFS"),"YES","")</f>
        <v/>
      </c>
      <c r="AW74" s="16" t="str">
        <f>IF(AND(Email_TaskV2[[#This Row],[Status]]="ON PROGRESS",Email_TaskV2[[#This Row],[Type]]="RFI"),"YES","")</f>
        <v/>
      </c>
      <c r="AX74" s="16">
        <f>IF(Email_TaskV2[[#This Row],[Nomor Nodin RFS/RFI]]="","",DAY(Email_TaskV2[[#This Row],[Tanggal nodin RFS/RFI]]))</f>
        <v>20</v>
      </c>
      <c r="AY74" s="28" t="str">
        <f>IF(Email_TaskV2[[#This Row],[Nomor Nodin RFS/RFI]]="","",TEXT(Email_TaskV2[[#This Row],[Tanggal nodin RFS/RFI]],"mmm"))</f>
        <v>Jan</v>
      </c>
      <c r="AZ74" s="28" t="str">
        <f>IF(Email_TaskV2[[#This Row],[Nodin BO]]="","No","Yes")</f>
        <v>Yes</v>
      </c>
      <c r="BA74" s="36">
        <f>IF(Email_TaskV2[[#This Row],[Month]]="",13,MONTH(Email_TaskV2[[#This Row],[Tanggal nodin RFS/RFI]]))</f>
        <v>1</v>
      </c>
    </row>
    <row r="75" spans="1:54" ht="15.75" hidden="1" customHeight="1" x14ac:dyDescent="0.3">
      <c r="A75" s="17">
        <v>74</v>
      </c>
      <c r="B75" s="18" t="s">
        <v>448</v>
      </c>
      <c r="C75" s="19">
        <v>44581</v>
      </c>
      <c r="D75" s="20" t="s">
        <v>449</v>
      </c>
      <c r="E75" s="18" t="s">
        <v>55</v>
      </c>
      <c r="F75" s="21" t="s">
        <v>147</v>
      </c>
      <c r="G75" s="22">
        <v>44587</v>
      </c>
      <c r="H75" s="22">
        <v>44588</v>
      </c>
      <c r="I75" s="18" t="s">
        <v>450</v>
      </c>
      <c r="J75" s="22">
        <v>44589</v>
      </c>
      <c r="K75" s="22"/>
      <c r="L75" s="18">
        <f t="shared" si="10"/>
        <v>7</v>
      </c>
      <c r="M75" s="18">
        <f t="shared" si="11"/>
        <v>2</v>
      </c>
      <c r="N75" s="23" t="s">
        <v>104</v>
      </c>
      <c r="O75" s="20" t="s">
        <v>105</v>
      </c>
      <c r="P75" s="20" t="str">
        <f>VLOOKUP(Email_TaskV2[[#This Row],[PIC Dev]],[1]Organization!C:D,2,FALSE)</f>
        <v>Digital and VAS</v>
      </c>
      <c r="Q75" s="20"/>
      <c r="R75" s="18">
        <v>24</v>
      </c>
      <c r="S75" s="18" t="s">
        <v>106</v>
      </c>
      <c r="T75" s="30" t="s">
        <v>451</v>
      </c>
      <c r="U75" s="30"/>
      <c r="V75" s="30"/>
      <c r="W75" s="30"/>
      <c r="X75" s="30"/>
      <c r="Y75" s="30"/>
      <c r="Z75" s="18" t="s">
        <v>63</v>
      </c>
      <c r="AA75" s="18" t="s">
        <v>64</v>
      </c>
      <c r="AB75" s="18" t="s">
        <v>108</v>
      </c>
      <c r="AC75" s="18" t="s">
        <v>124</v>
      </c>
      <c r="AD75" s="23" t="s">
        <v>109</v>
      </c>
      <c r="AE75" s="23" t="s">
        <v>150</v>
      </c>
      <c r="AF75" s="23"/>
      <c r="AG75" s="23"/>
      <c r="AH75" s="23"/>
      <c r="AI75" s="18" t="s">
        <v>68</v>
      </c>
      <c r="AJ75" s="18" t="s">
        <v>152</v>
      </c>
      <c r="AK75" s="25"/>
      <c r="AL75" s="25"/>
      <c r="AM75" s="25"/>
      <c r="AN75" s="25"/>
      <c r="AO75" s="25"/>
      <c r="AP75" s="26">
        <f ca="1">IF(AND(Email_TaskV2[[#This Row],[Status]]="ON PROGRESS"),TODAY()-Email_TaskV2[[#This Row],[Tanggal nodin RFS/RFI]],0)</f>
        <v>0</v>
      </c>
      <c r="AQ75" s="26">
        <f ca="1">IF(AND(Email_TaskV2[[#This Row],[Status]]="ON PROGRESS",Email_TaskV2[[#This Row],[Type]]="RFI"),TODAY()-Email_TaskV2[[#This Row],[Tanggal nodin RFS/RFI]],0)</f>
        <v>0</v>
      </c>
      <c r="AR75" s="26" t="str">
        <f ca="1">IF(Email_TaskV2[[#This Row],[Aging]]&gt;7,"Warning","")</f>
        <v/>
      </c>
      <c r="AV75" s="16" t="str">
        <f>IF(AND(Email_TaskV2[[#This Row],[Status]]="ON PROGRESS",Email_TaskV2[[#This Row],[Type]]="RFS"),"YES","")</f>
        <v/>
      </c>
      <c r="AW75" s="16" t="str">
        <f>IF(AND(Email_TaskV2[[#This Row],[Status]]="ON PROGRESS",Email_TaskV2[[#This Row],[Type]]="RFI"),"YES","")</f>
        <v/>
      </c>
      <c r="AX75" s="16">
        <f>IF(Email_TaskV2[[#This Row],[Nomor Nodin RFS/RFI]]="","",DAY(Email_TaskV2[[#This Row],[Tanggal nodin RFS/RFI]]))</f>
        <v>20</v>
      </c>
      <c r="AY75" s="28" t="str">
        <f>IF(Email_TaskV2[[#This Row],[Nomor Nodin RFS/RFI]]="","",TEXT(Email_TaskV2[[#This Row],[Tanggal nodin RFS/RFI]],"mmm"))</f>
        <v>Jan</v>
      </c>
      <c r="AZ75" s="28" t="str">
        <f>IF(Email_TaskV2[[#This Row],[Nodin BO]]="","No","Yes")</f>
        <v>Yes</v>
      </c>
      <c r="BA75" s="36">
        <f>IF(Email_TaskV2[[#This Row],[Month]]="",13,MONTH(Email_TaskV2[[#This Row],[Tanggal nodin RFS/RFI]]))</f>
        <v>1</v>
      </c>
    </row>
    <row r="76" spans="1:54" ht="15.75" hidden="1" customHeight="1" x14ac:dyDescent="0.3">
      <c r="A76" s="17">
        <v>75</v>
      </c>
      <c r="B76" s="18" t="s">
        <v>452</v>
      </c>
      <c r="C76" s="19">
        <v>44582</v>
      </c>
      <c r="D76" s="20" t="s">
        <v>453</v>
      </c>
      <c r="E76" s="18" t="s">
        <v>55</v>
      </c>
      <c r="F76" s="21" t="s">
        <v>86</v>
      </c>
      <c r="G76" s="22">
        <v>44585</v>
      </c>
      <c r="H76" s="22">
        <v>44596</v>
      </c>
      <c r="I76" s="18" t="s">
        <v>454</v>
      </c>
      <c r="J76" s="22">
        <v>44599</v>
      </c>
      <c r="K76" s="22"/>
      <c r="L76" s="18">
        <f t="shared" si="10"/>
        <v>14</v>
      </c>
      <c r="M76" s="18">
        <f t="shared" si="11"/>
        <v>14</v>
      </c>
      <c r="N76" s="23" t="s">
        <v>58</v>
      </c>
      <c r="O76" s="20" t="s">
        <v>59</v>
      </c>
      <c r="P76" s="20" t="str">
        <f>VLOOKUP(Email_TaskV2[[#This Row],[PIC Dev]],[1]Organization!C:D,2,FALSE)</f>
        <v>BSM Prepaid</v>
      </c>
      <c r="Q76" s="24" t="s">
        <v>455</v>
      </c>
      <c r="R76" s="18">
        <v>42</v>
      </c>
      <c r="S76" s="18" t="s">
        <v>61</v>
      </c>
      <c r="T76" s="18"/>
      <c r="U76" s="18"/>
      <c r="V76" s="18"/>
      <c r="W76" s="18"/>
      <c r="X76" s="18"/>
      <c r="Y76" s="18"/>
      <c r="Z76" s="18" t="s">
        <v>63</v>
      </c>
      <c r="AA76" s="18" t="s">
        <v>64</v>
      </c>
      <c r="AB76" s="18" t="s">
        <v>401</v>
      </c>
      <c r="AC76" s="18" t="s">
        <v>66</v>
      </c>
      <c r="AD76" s="23" t="s">
        <v>67</v>
      </c>
      <c r="AE76" s="23"/>
      <c r="AF76" s="23"/>
      <c r="AG76" s="23"/>
      <c r="AH76" s="23"/>
      <c r="AI76" s="18" t="s">
        <v>75</v>
      </c>
      <c r="AJ76" s="31"/>
      <c r="AK76" s="25"/>
      <c r="AL76" s="25"/>
      <c r="AM76" s="25"/>
      <c r="AN76" s="25"/>
      <c r="AO76" s="25"/>
      <c r="AP76" s="26">
        <f ca="1">IF(AND(Email_TaskV2[[#This Row],[Status]]="ON PROGRESS"),TODAY()-Email_TaskV2[[#This Row],[Tanggal nodin RFS/RFI]],0)</f>
        <v>0</v>
      </c>
      <c r="AQ76" s="26">
        <f ca="1">IF(AND(Email_TaskV2[[#This Row],[Status]]="ON PROGRESS",Email_TaskV2[[#This Row],[Type]]="RFI"),TODAY()-Email_TaskV2[[#This Row],[Tanggal nodin RFS/RFI]],0)</f>
        <v>0</v>
      </c>
      <c r="AR76" s="26" t="str">
        <f ca="1">IF(Email_TaskV2[[#This Row],[Aging]]&gt;7,"Warning","")</f>
        <v/>
      </c>
      <c r="AV76" s="16" t="str">
        <f>IF(AND(Email_TaskV2[[#This Row],[Status]]="ON PROGRESS",Email_TaskV2[[#This Row],[Type]]="RFS"),"YES","")</f>
        <v/>
      </c>
      <c r="AW76" s="16" t="str">
        <f>IF(AND(Email_TaskV2[[#This Row],[Status]]="ON PROGRESS",Email_TaskV2[[#This Row],[Type]]="RFI"),"YES","")</f>
        <v/>
      </c>
      <c r="AX76" s="16">
        <f>IF(Email_TaskV2[[#This Row],[Nomor Nodin RFS/RFI]]="","",DAY(Email_TaskV2[[#This Row],[Tanggal nodin RFS/RFI]]))</f>
        <v>21</v>
      </c>
      <c r="AY76" s="28" t="str">
        <f>IF(Email_TaskV2[[#This Row],[Nomor Nodin RFS/RFI]]="","",TEXT(Email_TaskV2[[#This Row],[Tanggal nodin RFS/RFI]],"mmm"))</f>
        <v>Jan</v>
      </c>
      <c r="AZ76" s="28" t="str">
        <f>IF(Email_TaskV2[[#This Row],[Nodin BO]]="","No","Yes")</f>
        <v>No</v>
      </c>
      <c r="BA76" s="36">
        <f>IF(Email_TaskV2[[#This Row],[Month]]="",13,MONTH(Email_TaskV2[[#This Row],[Tanggal nodin RFS/RFI]]))</f>
        <v>1</v>
      </c>
    </row>
    <row r="77" spans="1:54" ht="15.75" hidden="1" customHeight="1" x14ac:dyDescent="0.3">
      <c r="A77" s="17">
        <v>76</v>
      </c>
      <c r="B77" s="18" t="s">
        <v>456</v>
      </c>
      <c r="C77" s="19">
        <v>44582</v>
      </c>
      <c r="D77" s="20" t="s">
        <v>457</v>
      </c>
      <c r="E77" s="18" t="s">
        <v>55</v>
      </c>
      <c r="F77" s="18" t="s">
        <v>56</v>
      </c>
      <c r="G77" s="22">
        <v>44585</v>
      </c>
      <c r="H77" s="22">
        <v>44595</v>
      </c>
      <c r="I77" s="18" t="s">
        <v>458</v>
      </c>
      <c r="J77" s="22">
        <v>44595</v>
      </c>
      <c r="K77" s="22"/>
      <c r="L77" s="18">
        <f t="shared" si="10"/>
        <v>13</v>
      </c>
      <c r="M77" s="18">
        <f t="shared" si="11"/>
        <v>10</v>
      </c>
      <c r="N77" s="23" t="s">
        <v>58</v>
      </c>
      <c r="O77" s="20" t="s">
        <v>59</v>
      </c>
      <c r="P77" s="20" t="str">
        <f>VLOOKUP(Email_TaskV2[[#This Row],[PIC Dev]],[1]Organization!C:D,2,FALSE)</f>
        <v>BSM Prepaid</v>
      </c>
      <c r="Q77" s="24" t="s">
        <v>459</v>
      </c>
      <c r="R77" s="18">
        <v>56</v>
      </c>
      <c r="S77" s="18" t="s">
        <v>61</v>
      </c>
      <c r="T77" s="18"/>
      <c r="U77" s="18"/>
      <c r="V77" s="18"/>
      <c r="W77" s="18"/>
      <c r="X77" s="18"/>
      <c r="Y77" s="18"/>
      <c r="Z77" s="18" t="s">
        <v>63</v>
      </c>
      <c r="AA77" s="18" t="s">
        <v>64</v>
      </c>
      <c r="AB77" s="18" t="s">
        <v>65</v>
      </c>
      <c r="AC77" s="18" t="s">
        <v>66</v>
      </c>
      <c r="AD77" s="23" t="s">
        <v>266</v>
      </c>
      <c r="AE77" s="23"/>
      <c r="AF77" s="23"/>
      <c r="AG77" s="23"/>
      <c r="AH77" s="23"/>
      <c r="AI77" s="18" t="s">
        <v>75</v>
      </c>
      <c r="AJ77" s="18"/>
      <c r="AK77" s="25"/>
      <c r="AL77" s="25"/>
      <c r="AM77" s="25"/>
      <c r="AN77" s="25"/>
      <c r="AO77" s="25"/>
      <c r="AP77" s="26">
        <f ca="1">IF(AND(Email_TaskV2[[#This Row],[Status]]="ON PROGRESS"),TODAY()-Email_TaskV2[[#This Row],[Tanggal nodin RFS/RFI]],0)</f>
        <v>0</v>
      </c>
      <c r="AQ77" s="26">
        <f ca="1">IF(AND(Email_TaskV2[[#This Row],[Status]]="ON PROGRESS",Email_TaskV2[[#This Row],[Type]]="RFI"),TODAY()-Email_TaskV2[[#This Row],[Tanggal nodin RFS/RFI]],0)</f>
        <v>0</v>
      </c>
      <c r="AR77" s="26" t="str">
        <f ca="1">IF(Email_TaskV2[[#This Row],[Aging]]&gt;7,"Warning","")</f>
        <v/>
      </c>
      <c r="AV77" s="16" t="str">
        <f>IF(AND(Email_TaskV2[[#This Row],[Status]]="ON PROGRESS",Email_TaskV2[[#This Row],[Type]]="RFS"),"YES","")</f>
        <v/>
      </c>
      <c r="AW77" s="16" t="str">
        <f>IF(AND(Email_TaskV2[[#This Row],[Status]]="ON PROGRESS",Email_TaskV2[[#This Row],[Type]]="RFI"),"YES","")</f>
        <v/>
      </c>
      <c r="AX77" s="16">
        <f>IF(Email_TaskV2[[#This Row],[Nomor Nodin RFS/RFI]]="","",DAY(Email_TaskV2[[#This Row],[Tanggal nodin RFS/RFI]]))</f>
        <v>21</v>
      </c>
      <c r="AY77" s="28" t="str">
        <f>IF(Email_TaskV2[[#This Row],[Nomor Nodin RFS/RFI]]="","",TEXT(Email_TaskV2[[#This Row],[Tanggal nodin RFS/RFI]],"mmm"))</f>
        <v>Jan</v>
      </c>
      <c r="AZ77" s="28" t="str">
        <f>IF(Email_TaskV2[[#This Row],[Nodin BO]]="","No","Yes")</f>
        <v>No</v>
      </c>
      <c r="BA77" s="36">
        <f>IF(Email_TaskV2[[#This Row],[Month]]="",13,MONTH(Email_TaskV2[[#This Row],[Tanggal nodin RFS/RFI]]))</f>
        <v>1</v>
      </c>
    </row>
    <row r="78" spans="1:54" ht="15.75" hidden="1" customHeight="1" x14ac:dyDescent="0.3">
      <c r="A78" s="17">
        <v>77</v>
      </c>
      <c r="B78" s="18" t="s">
        <v>460</v>
      </c>
      <c r="C78" s="19">
        <v>44582</v>
      </c>
      <c r="D78" s="20" t="s">
        <v>461</v>
      </c>
      <c r="E78" s="18" t="s">
        <v>55</v>
      </c>
      <c r="F78" s="18" t="s">
        <v>86</v>
      </c>
      <c r="G78" s="22">
        <v>44585</v>
      </c>
      <c r="H78" s="22">
        <v>44588</v>
      </c>
      <c r="I78" s="18" t="s">
        <v>462</v>
      </c>
      <c r="J78" s="22">
        <v>44588</v>
      </c>
      <c r="K78" s="22"/>
      <c r="L78" s="18">
        <f t="shared" si="10"/>
        <v>6</v>
      </c>
      <c r="M78" s="18">
        <f t="shared" si="11"/>
        <v>3</v>
      </c>
      <c r="N78" s="23" t="s">
        <v>130</v>
      </c>
      <c r="O78" s="20" t="s">
        <v>131</v>
      </c>
      <c r="P78" s="20" t="str">
        <f>VLOOKUP(Email_TaskV2[[#This Row],[PIC Dev]],[1]Organization!C:D,2,FALSE)</f>
        <v>BSM Prepaid</v>
      </c>
      <c r="Q78" s="24" t="s">
        <v>463</v>
      </c>
      <c r="R78" s="18">
        <v>390</v>
      </c>
      <c r="S78" s="18" t="s">
        <v>61</v>
      </c>
      <c r="T78" s="18" t="s">
        <v>144</v>
      </c>
      <c r="U78" s="18"/>
      <c r="V78" s="18"/>
      <c r="W78" s="18"/>
      <c r="X78" s="18"/>
      <c r="Y78" s="18"/>
      <c r="Z78" s="18" t="s">
        <v>63</v>
      </c>
      <c r="AA78" s="18" t="s">
        <v>64</v>
      </c>
      <c r="AB78" s="18" t="s">
        <v>65</v>
      </c>
      <c r="AC78" s="18" t="s">
        <v>66</v>
      </c>
      <c r="AD78" s="23" t="s">
        <v>82</v>
      </c>
      <c r="AE78" s="23" t="s">
        <v>67</v>
      </c>
      <c r="AF78" s="23" t="s">
        <v>89</v>
      </c>
      <c r="AG78" s="23"/>
      <c r="AH78" s="23"/>
      <c r="AI78" s="18" t="s">
        <v>75</v>
      </c>
      <c r="AJ78" s="31"/>
      <c r="AK78" s="25"/>
      <c r="AL78" s="25"/>
      <c r="AM78" s="25"/>
      <c r="AN78" s="25"/>
      <c r="AO78" s="25"/>
      <c r="AP78" s="26">
        <f ca="1">IF(AND(Email_TaskV2[[#This Row],[Status]]="ON PROGRESS"),TODAY()-Email_TaskV2[[#This Row],[Tanggal nodin RFS/RFI]],0)</f>
        <v>0</v>
      </c>
      <c r="AQ78" s="26">
        <f ca="1">IF(AND(Email_TaskV2[[#This Row],[Status]]="ON PROGRESS",Email_TaskV2[[#This Row],[Type]]="RFI"),TODAY()-Email_TaskV2[[#This Row],[Tanggal nodin RFS/RFI]],0)</f>
        <v>0</v>
      </c>
      <c r="AR78" s="26" t="str">
        <f ca="1">IF(Email_TaskV2[[#This Row],[Aging]]&gt;7,"Warning","")</f>
        <v/>
      </c>
      <c r="AV78" s="16" t="str">
        <f>IF(AND(Email_TaskV2[[#This Row],[Status]]="ON PROGRESS",Email_TaskV2[[#This Row],[Type]]="RFS"),"YES","")</f>
        <v/>
      </c>
      <c r="AW78" s="16" t="str">
        <f>IF(AND(Email_TaskV2[[#This Row],[Status]]="ON PROGRESS",Email_TaskV2[[#This Row],[Type]]="RFI"),"YES","")</f>
        <v/>
      </c>
      <c r="AX78" s="16">
        <f>IF(Email_TaskV2[[#This Row],[Nomor Nodin RFS/RFI]]="","",DAY(Email_TaskV2[[#This Row],[Tanggal nodin RFS/RFI]]))</f>
        <v>21</v>
      </c>
      <c r="AY78" s="28" t="str">
        <f>IF(Email_TaskV2[[#This Row],[Nomor Nodin RFS/RFI]]="","",TEXT(Email_TaskV2[[#This Row],[Tanggal nodin RFS/RFI]],"mmm"))</f>
        <v>Jan</v>
      </c>
      <c r="AZ78" s="28" t="str">
        <f>IF(Email_TaskV2[[#This Row],[Nodin BO]]="","No","Yes")</f>
        <v>Yes</v>
      </c>
      <c r="BA78" s="36">
        <f>IF(Email_TaskV2[[#This Row],[Month]]="",13,MONTH(Email_TaskV2[[#This Row],[Tanggal nodin RFS/RFI]]))</f>
        <v>1</v>
      </c>
    </row>
    <row r="79" spans="1:54" ht="15.75" hidden="1" customHeight="1" x14ac:dyDescent="0.3">
      <c r="A79" s="17">
        <v>78</v>
      </c>
      <c r="B79" s="18" t="s">
        <v>464</v>
      </c>
      <c r="C79" s="19">
        <v>44582</v>
      </c>
      <c r="D79" s="20" t="s">
        <v>465</v>
      </c>
      <c r="E79" s="18" t="s">
        <v>55</v>
      </c>
      <c r="F79" s="21" t="s">
        <v>230</v>
      </c>
      <c r="G79" s="22">
        <v>44585</v>
      </c>
      <c r="H79" s="22">
        <v>44588</v>
      </c>
      <c r="I79" s="18" t="s">
        <v>466</v>
      </c>
      <c r="J79" s="22">
        <v>44589</v>
      </c>
      <c r="K79" s="22"/>
      <c r="L79" s="18">
        <f t="shared" si="10"/>
        <v>6</v>
      </c>
      <c r="M79" s="18">
        <f t="shared" si="11"/>
        <v>4</v>
      </c>
      <c r="N79" s="23" t="s">
        <v>58</v>
      </c>
      <c r="O79" s="20" t="s">
        <v>59</v>
      </c>
      <c r="P79" s="20" t="str">
        <f>VLOOKUP(Email_TaskV2[[#This Row],[PIC Dev]],[1]Organization!C:D,2,FALSE)</f>
        <v>BSM Prepaid</v>
      </c>
      <c r="Q79" s="20" t="s">
        <v>467</v>
      </c>
      <c r="R79" s="18">
        <v>30</v>
      </c>
      <c r="S79" s="18" t="s">
        <v>106</v>
      </c>
      <c r="T79" s="18" t="s">
        <v>368</v>
      </c>
      <c r="U79" s="18"/>
      <c r="V79" s="18"/>
      <c r="W79" s="18"/>
      <c r="X79" s="18"/>
      <c r="Y79" s="18"/>
      <c r="Z79" s="18" t="s">
        <v>63</v>
      </c>
      <c r="AA79" s="18" t="s">
        <v>64</v>
      </c>
      <c r="AB79" s="18" t="s">
        <v>65</v>
      </c>
      <c r="AC79" s="18" t="s">
        <v>66</v>
      </c>
      <c r="AD79" s="23" t="s">
        <v>211</v>
      </c>
      <c r="AE79" s="23"/>
      <c r="AF79" s="23"/>
      <c r="AG79" s="23"/>
      <c r="AH79" s="23"/>
      <c r="AI79" s="18" t="s">
        <v>75</v>
      </c>
      <c r="AJ79" s="18"/>
      <c r="AK79" s="25"/>
      <c r="AL79" s="25"/>
      <c r="AM79" s="25"/>
      <c r="AN79" s="25"/>
      <c r="AO79" s="25"/>
      <c r="AP79" s="26">
        <f ca="1">IF(AND(Email_TaskV2[[#This Row],[Status]]="ON PROGRESS"),TODAY()-Email_TaskV2[[#This Row],[Tanggal nodin RFS/RFI]],0)</f>
        <v>0</v>
      </c>
      <c r="AQ79" s="26">
        <f ca="1">IF(AND(Email_TaskV2[[#This Row],[Status]]="ON PROGRESS",Email_TaskV2[[#This Row],[Type]]="RFI"),TODAY()-Email_TaskV2[[#This Row],[Tanggal nodin RFS/RFI]],0)</f>
        <v>0</v>
      </c>
      <c r="AR79" s="26" t="str">
        <f ca="1">IF(Email_TaskV2[[#This Row],[Aging]]&gt;7,"Warning","")</f>
        <v/>
      </c>
      <c r="AV79" s="16" t="str">
        <f>IF(AND(Email_TaskV2[[#This Row],[Status]]="ON PROGRESS",Email_TaskV2[[#This Row],[Type]]="RFS"),"YES","")</f>
        <v/>
      </c>
      <c r="AW79" s="16" t="str">
        <f>IF(AND(Email_TaskV2[[#This Row],[Status]]="ON PROGRESS",Email_TaskV2[[#This Row],[Type]]="RFI"),"YES","")</f>
        <v/>
      </c>
      <c r="AX79" s="16">
        <f>IF(Email_TaskV2[[#This Row],[Nomor Nodin RFS/RFI]]="","",DAY(Email_TaskV2[[#This Row],[Tanggal nodin RFS/RFI]]))</f>
        <v>21</v>
      </c>
      <c r="AY79" s="28" t="str">
        <f>IF(Email_TaskV2[[#This Row],[Nomor Nodin RFS/RFI]]="","",TEXT(Email_TaskV2[[#This Row],[Tanggal nodin RFS/RFI]],"mmm"))</f>
        <v>Jan</v>
      </c>
      <c r="AZ79" s="28" t="str">
        <f>IF(Email_TaskV2[[#This Row],[Nodin BO]]="","No","Yes")</f>
        <v>Yes</v>
      </c>
      <c r="BA79" s="36">
        <f>IF(Email_TaskV2[[#This Row],[Month]]="",13,MONTH(Email_TaskV2[[#This Row],[Tanggal nodin RFS/RFI]]))</f>
        <v>1</v>
      </c>
    </row>
    <row r="80" spans="1:54" ht="15.75" hidden="1" customHeight="1" x14ac:dyDescent="0.3">
      <c r="A80" s="17">
        <v>79</v>
      </c>
      <c r="B80" s="18" t="s">
        <v>468</v>
      </c>
      <c r="C80" s="19">
        <v>44585</v>
      </c>
      <c r="D80" s="20" t="s">
        <v>469</v>
      </c>
      <c r="E80" s="18" t="s">
        <v>55</v>
      </c>
      <c r="F80" s="21" t="s">
        <v>86</v>
      </c>
      <c r="G80" s="22">
        <v>44585</v>
      </c>
      <c r="H80" s="22">
        <v>44606</v>
      </c>
      <c r="I80" s="18" t="s">
        <v>470</v>
      </c>
      <c r="J80" s="22">
        <v>44606</v>
      </c>
      <c r="K80" s="22"/>
      <c r="L80" s="18">
        <f t="shared" si="10"/>
        <v>21</v>
      </c>
      <c r="M80" s="18">
        <f t="shared" si="11"/>
        <v>21</v>
      </c>
      <c r="N80" s="23" t="s">
        <v>93</v>
      </c>
      <c r="O80" s="20" t="s">
        <v>94</v>
      </c>
      <c r="P80" s="20" t="str">
        <f>VLOOKUP(Email_TaskV2[[#This Row],[PIC Dev]],[1]Organization!C:D,2,FALSE)</f>
        <v>Digital and VAS</v>
      </c>
      <c r="Q80" s="24" t="s">
        <v>471</v>
      </c>
      <c r="R80" s="18">
        <v>252</v>
      </c>
      <c r="S80" s="18" t="s">
        <v>61</v>
      </c>
      <c r="T80" s="18" t="s">
        <v>472</v>
      </c>
      <c r="U80" s="18"/>
      <c r="V80" s="18"/>
      <c r="W80" s="18"/>
      <c r="X80" s="18"/>
      <c r="Y80" s="18"/>
      <c r="Z80" s="18" t="s">
        <v>63</v>
      </c>
      <c r="AA80" s="18" t="s">
        <v>64</v>
      </c>
      <c r="AB80" s="18" t="s">
        <v>201</v>
      </c>
      <c r="AC80" s="18" t="s">
        <v>98</v>
      </c>
      <c r="AD80" s="23" t="s">
        <v>126</v>
      </c>
      <c r="AE80" s="23"/>
      <c r="AF80" s="23"/>
      <c r="AG80" s="23"/>
      <c r="AH80" s="23"/>
      <c r="AI80" s="18" t="s">
        <v>75</v>
      </c>
      <c r="AJ80" s="18"/>
      <c r="AK80" s="25"/>
      <c r="AL80" s="25"/>
      <c r="AM80" s="25"/>
      <c r="AN80" s="25"/>
      <c r="AO80" s="25"/>
      <c r="AP80" s="26">
        <f ca="1">IF(AND(Email_TaskV2[[#This Row],[Status]]="ON PROGRESS"),TODAY()-Email_TaskV2[[#This Row],[Tanggal nodin RFS/RFI]],0)</f>
        <v>0</v>
      </c>
      <c r="AQ80" s="26">
        <f ca="1">IF(AND(Email_TaskV2[[#This Row],[Status]]="ON PROGRESS",Email_TaskV2[[#This Row],[Type]]="RFI"),TODAY()-Email_TaskV2[[#This Row],[Tanggal nodin RFS/RFI]],0)</f>
        <v>0</v>
      </c>
      <c r="AR80" s="26" t="str">
        <f ca="1">IF(Email_TaskV2[[#This Row],[Aging]]&gt;7,"Warning","")</f>
        <v/>
      </c>
      <c r="AV80" s="16" t="str">
        <f>IF(AND(Email_TaskV2[[#This Row],[Status]]="ON PROGRESS",Email_TaskV2[[#This Row],[Type]]="RFS"),"YES","")</f>
        <v/>
      </c>
      <c r="AW80" s="16" t="str">
        <f>IF(AND(Email_TaskV2[[#This Row],[Status]]="ON PROGRESS",Email_TaskV2[[#This Row],[Type]]="RFI"),"YES","")</f>
        <v/>
      </c>
      <c r="AX80" s="16">
        <f>IF(Email_TaskV2[[#This Row],[Nomor Nodin RFS/RFI]]="","",DAY(Email_TaskV2[[#This Row],[Tanggal nodin RFS/RFI]]))</f>
        <v>24</v>
      </c>
      <c r="AY80" s="28" t="str">
        <f>IF(Email_TaskV2[[#This Row],[Nomor Nodin RFS/RFI]]="","",TEXT(Email_TaskV2[[#This Row],[Tanggal nodin RFS/RFI]],"mmm"))</f>
        <v>Jan</v>
      </c>
      <c r="AZ80" s="28" t="str">
        <f>IF(Email_TaskV2[[#This Row],[Nodin BO]]="","No","Yes")</f>
        <v>Yes</v>
      </c>
      <c r="BA80" s="36">
        <f>IF(Email_TaskV2[[#This Row],[Month]]="",13,MONTH(Email_TaskV2[[#This Row],[Tanggal nodin RFS/RFI]]))</f>
        <v>1</v>
      </c>
    </row>
    <row r="81" spans="1:54" ht="16.5" hidden="1" customHeight="1" x14ac:dyDescent="0.3">
      <c r="A81" s="17">
        <v>80</v>
      </c>
      <c r="B81" s="18" t="s">
        <v>473</v>
      </c>
      <c r="C81" s="19">
        <v>44585</v>
      </c>
      <c r="D81" s="20" t="s">
        <v>474</v>
      </c>
      <c r="E81" s="18" t="s">
        <v>55</v>
      </c>
      <c r="F81" s="21" t="s">
        <v>86</v>
      </c>
      <c r="G81" s="22">
        <v>44585</v>
      </c>
      <c r="H81" s="22">
        <v>44606</v>
      </c>
      <c r="I81" s="18" t="s">
        <v>475</v>
      </c>
      <c r="J81" s="22">
        <v>44606</v>
      </c>
      <c r="K81" s="22"/>
      <c r="L81" s="18">
        <f t="shared" si="10"/>
        <v>21</v>
      </c>
      <c r="M81" s="18"/>
      <c r="N81" s="23" t="s">
        <v>93</v>
      </c>
      <c r="O81" s="20" t="s">
        <v>94</v>
      </c>
      <c r="P81" s="20" t="str">
        <f>VLOOKUP(Email_TaskV2[[#This Row],[PIC Dev]],[1]Organization!C:D,2,FALSE)</f>
        <v>Digital and VAS</v>
      </c>
      <c r="Q81" s="24" t="s">
        <v>476</v>
      </c>
      <c r="R81" s="18">
        <v>307</v>
      </c>
      <c r="S81" s="18" t="s">
        <v>61</v>
      </c>
      <c r="T81" s="18" t="s">
        <v>472</v>
      </c>
      <c r="U81" s="18"/>
      <c r="V81" s="18"/>
      <c r="W81" s="18"/>
      <c r="X81" s="18"/>
      <c r="Y81" s="18"/>
      <c r="Z81" s="18" t="s">
        <v>63</v>
      </c>
      <c r="AA81" s="18" t="s">
        <v>64</v>
      </c>
      <c r="AB81" s="18" t="s">
        <v>201</v>
      </c>
      <c r="AC81" s="18" t="s">
        <v>98</v>
      </c>
      <c r="AD81" s="23" t="s">
        <v>255</v>
      </c>
      <c r="AE81" s="23"/>
      <c r="AF81" s="23"/>
      <c r="AG81" s="23"/>
      <c r="AH81" s="23"/>
      <c r="AI81" s="18" t="s">
        <v>75</v>
      </c>
      <c r="AJ81" s="18"/>
      <c r="AK81" s="25"/>
      <c r="AL81" s="25"/>
      <c r="AM81" s="25"/>
      <c r="AN81" s="25"/>
      <c r="AO81" s="25"/>
      <c r="AP81" s="26">
        <f ca="1">IF(AND(Email_TaskV2[[#This Row],[Status]]="ON PROGRESS"),TODAY()-Email_TaskV2[[#This Row],[Tanggal nodin RFS/RFI]],0)</f>
        <v>0</v>
      </c>
      <c r="AQ81" s="26">
        <f ca="1">IF(AND(Email_TaskV2[[#This Row],[Status]]="ON PROGRESS",Email_TaskV2[[#This Row],[Type]]="RFI"),TODAY()-Email_TaskV2[[#This Row],[Tanggal nodin RFS/RFI]],0)</f>
        <v>0</v>
      </c>
      <c r="AR81" s="26" t="str">
        <f ca="1">IF(Email_TaskV2[[#This Row],[Aging]]&gt;7,"Warning","")</f>
        <v/>
      </c>
      <c r="AV81" s="16" t="str">
        <f>IF(AND(Email_TaskV2[[#This Row],[Status]]="ON PROGRESS",Email_TaskV2[[#This Row],[Type]]="RFS"),"YES","")</f>
        <v/>
      </c>
      <c r="AW81" s="16" t="str">
        <f>IF(AND(Email_TaskV2[[#This Row],[Status]]="ON PROGRESS",Email_TaskV2[[#This Row],[Type]]="RFI"),"YES","")</f>
        <v/>
      </c>
      <c r="AX81" s="16">
        <f>IF(Email_TaskV2[[#This Row],[Nomor Nodin RFS/RFI]]="","",DAY(Email_TaskV2[[#This Row],[Tanggal nodin RFS/RFI]]))</f>
        <v>24</v>
      </c>
      <c r="AY81" s="28" t="str">
        <f>IF(Email_TaskV2[[#This Row],[Nomor Nodin RFS/RFI]]="","",TEXT(Email_TaskV2[[#This Row],[Tanggal nodin RFS/RFI]],"mmm"))</f>
        <v>Jan</v>
      </c>
      <c r="AZ81" s="28" t="str">
        <f>IF(Email_TaskV2[[#This Row],[Nodin BO]]="","No","Yes")</f>
        <v>Yes</v>
      </c>
      <c r="BA81" s="36">
        <f>IF(Email_TaskV2[[#This Row],[Month]]="",13,MONTH(Email_TaskV2[[#This Row],[Tanggal nodin RFS/RFI]]))</f>
        <v>1</v>
      </c>
    </row>
    <row r="82" spans="1:54" ht="15.75" hidden="1" customHeight="1" x14ac:dyDescent="0.3">
      <c r="A82" s="17">
        <v>81</v>
      </c>
      <c r="B82" s="18" t="s">
        <v>477</v>
      </c>
      <c r="C82" s="19">
        <v>44585</v>
      </c>
      <c r="D82" s="20" t="s">
        <v>478</v>
      </c>
      <c r="E82" s="18" t="s">
        <v>55</v>
      </c>
      <c r="F82" s="18" t="s">
        <v>56</v>
      </c>
      <c r="G82" s="22">
        <v>44586</v>
      </c>
      <c r="H82" s="22">
        <v>44586</v>
      </c>
      <c r="I82" s="18" t="s">
        <v>479</v>
      </c>
      <c r="J82" s="22">
        <v>44586</v>
      </c>
      <c r="K82" s="22"/>
      <c r="L82" s="18">
        <f t="shared" si="10"/>
        <v>1</v>
      </c>
      <c r="M82" s="18">
        <f>J82-G82</f>
        <v>0</v>
      </c>
      <c r="N82" s="23" t="s">
        <v>130</v>
      </c>
      <c r="O82" s="20" t="s">
        <v>131</v>
      </c>
      <c r="P82" s="20" t="str">
        <f>VLOOKUP(Email_TaskV2[[#This Row],[PIC Dev]],[1]Organization!C:D,2,FALSE)</f>
        <v>BSM Prepaid</v>
      </c>
      <c r="Q82" s="24" t="s">
        <v>480</v>
      </c>
      <c r="R82" s="18">
        <v>95</v>
      </c>
      <c r="S82" s="18" t="s">
        <v>61</v>
      </c>
      <c r="T82" s="30" t="s">
        <v>481</v>
      </c>
      <c r="U82" s="30"/>
      <c r="V82" s="30"/>
      <c r="W82" s="30"/>
      <c r="X82" s="30"/>
      <c r="Y82" s="30"/>
      <c r="Z82" s="18" t="s">
        <v>63</v>
      </c>
      <c r="AA82" s="18" t="s">
        <v>64</v>
      </c>
      <c r="AB82" s="18" t="s">
        <v>65</v>
      </c>
      <c r="AC82" s="18" t="s">
        <v>66</v>
      </c>
      <c r="AD82" s="23" t="s">
        <v>266</v>
      </c>
      <c r="AE82" s="23"/>
      <c r="AF82" s="23"/>
      <c r="AG82" s="23"/>
      <c r="AH82" s="23"/>
      <c r="AI82" s="18" t="s">
        <v>75</v>
      </c>
      <c r="AJ82" s="18"/>
      <c r="AK82" s="25"/>
      <c r="AL82" s="25"/>
      <c r="AM82" s="25"/>
      <c r="AN82" s="25"/>
      <c r="AO82" s="25"/>
      <c r="AP82" s="26">
        <f ca="1">IF(AND(Email_TaskV2[[#This Row],[Status]]="ON PROGRESS"),TODAY()-Email_TaskV2[[#This Row],[Tanggal nodin RFS/RFI]],0)</f>
        <v>0</v>
      </c>
      <c r="AQ82" s="26">
        <f ca="1">IF(AND(Email_TaskV2[[#This Row],[Status]]="ON PROGRESS",Email_TaskV2[[#This Row],[Type]]="RFI"),TODAY()-Email_TaskV2[[#This Row],[Tanggal nodin RFS/RFI]],0)</f>
        <v>0</v>
      </c>
      <c r="AR82" s="26" t="str">
        <f ca="1">IF(Email_TaskV2[[#This Row],[Aging]]&gt;7,"Warning","")</f>
        <v/>
      </c>
      <c r="AV82" s="16" t="str">
        <f>IF(AND(Email_TaskV2[[#This Row],[Status]]="ON PROGRESS",Email_TaskV2[[#This Row],[Type]]="RFS"),"YES","")</f>
        <v/>
      </c>
      <c r="AW82" s="16" t="str">
        <f>IF(AND(Email_TaskV2[[#This Row],[Status]]="ON PROGRESS",Email_TaskV2[[#This Row],[Type]]="RFI"),"YES","")</f>
        <v/>
      </c>
      <c r="AX82" s="16">
        <f>IF(Email_TaskV2[[#This Row],[Nomor Nodin RFS/RFI]]="","",DAY(Email_TaskV2[[#This Row],[Tanggal nodin RFS/RFI]]))</f>
        <v>24</v>
      </c>
      <c r="AY82" s="28" t="str">
        <f>IF(Email_TaskV2[[#This Row],[Nomor Nodin RFS/RFI]]="","",TEXT(Email_TaskV2[[#This Row],[Tanggal nodin RFS/RFI]],"mmm"))</f>
        <v>Jan</v>
      </c>
      <c r="AZ82" s="28" t="str">
        <f>IF(Email_TaskV2[[#This Row],[Nodin BO]]="","No","Yes")</f>
        <v>Yes</v>
      </c>
      <c r="BA82" s="36">
        <f>IF(Email_TaskV2[[#This Row],[Month]]="",13,MONTH(Email_TaskV2[[#This Row],[Tanggal nodin RFS/RFI]]))</f>
        <v>1</v>
      </c>
    </row>
    <row r="83" spans="1:54" ht="15.75" hidden="1" customHeight="1" x14ac:dyDescent="0.3">
      <c r="A83" s="17">
        <v>82</v>
      </c>
      <c r="B83" s="18" t="s">
        <v>482</v>
      </c>
      <c r="C83" s="19">
        <v>44585</v>
      </c>
      <c r="D83" s="20" t="s">
        <v>483</v>
      </c>
      <c r="E83" s="18" t="s">
        <v>55</v>
      </c>
      <c r="F83" s="18" t="s">
        <v>112</v>
      </c>
      <c r="G83" s="22">
        <v>44586</v>
      </c>
      <c r="H83" s="22">
        <v>44586</v>
      </c>
      <c r="I83" s="18" t="s">
        <v>484</v>
      </c>
      <c r="J83" s="22">
        <v>44586</v>
      </c>
      <c r="K83" s="22"/>
      <c r="L83" s="18">
        <f t="shared" si="10"/>
        <v>1</v>
      </c>
      <c r="M83" s="18">
        <f>J83-G83</f>
        <v>0</v>
      </c>
      <c r="N83" s="23" t="s">
        <v>104</v>
      </c>
      <c r="O83" s="20" t="s">
        <v>105</v>
      </c>
      <c r="P83" s="20" t="str">
        <f>VLOOKUP(Email_TaskV2[[#This Row],[PIC Dev]],[1]Organization!C:D,2,FALSE)</f>
        <v>Digital and VAS</v>
      </c>
      <c r="Q83" s="20"/>
      <c r="R83" s="18">
        <v>3</v>
      </c>
      <c r="S83" s="18" t="s">
        <v>106</v>
      </c>
      <c r="T83" s="18" t="s">
        <v>485</v>
      </c>
      <c r="U83" s="18"/>
      <c r="V83" s="18"/>
      <c r="W83" s="18"/>
      <c r="X83" s="18"/>
      <c r="Y83" s="18"/>
      <c r="Z83" s="18" t="s">
        <v>63</v>
      </c>
      <c r="AA83" s="18" t="s">
        <v>64</v>
      </c>
      <c r="AB83" s="18" t="s">
        <v>108</v>
      </c>
      <c r="AC83" s="18" t="s">
        <v>98</v>
      </c>
      <c r="AD83" s="23" t="s">
        <v>115</v>
      </c>
      <c r="AE83" s="23"/>
      <c r="AF83" s="23"/>
      <c r="AG83" s="23"/>
      <c r="AH83" s="23"/>
      <c r="AI83" s="18" t="s">
        <v>75</v>
      </c>
      <c r="AJ83" s="31"/>
      <c r="AK83" s="25"/>
      <c r="AL83" s="25"/>
      <c r="AM83" s="25"/>
      <c r="AN83" s="25"/>
      <c r="AO83" s="25"/>
      <c r="AP83" s="26">
        <f ca="1">IF(AND(Email_TaskV2[[#This Row],[Status]]="ON PROGRESS"),TODAY()-Email_TaskV2[[#This Row],[Tanggal nodin RFS/RFI]],0)</f>
        <v>0</v>
      </c>
      <c r="AQ83" s="26">
        <f ca="1">IF(AND(Email_TaskV2[[#This Row],[Status]]="ON PROGRESS",Email_TaskV2[[#This Row],[Type]]="RFI"),TODAY()-Email_TaskV2[[#This Row],[Tanggal nodin RFS/RFI]],0)</f>
        <v>0</v>
      </c>
      <c r="AR83" s="26" t="str">
        <f ca="1">IF(Email_TaskV2[[#This Row],[Aging]]&gt;7,"Warning","")</f>
        <v/>
      </c>
      <c r="AV83" s="16" t="str">
        <f>IF(AND(Email_TaskV2[[#This Row],[Status]]="ON PROGRESS",Email_TaskV2[[#This Row],[Type]]="RFS"),"YES","")</f>
        <v/>
      </c>
      <c r="AW83" s="16" t="str">
        <f>IF(AND(Email_TaskV2[[#This Row],[Status]]="ON PROGRESS",Email_TaskV2[[#This Row],[Type]]="RFI"),"YES","")</f>
        <v/>
      </c>
      <c r="AX83" s="16">
        <f>IF(Email_TaskV2[[#This Row],[Nomor Nodin RFS/RFI]]="","",DAY(Email_TaskV2[[#This Row],[Tanggal nodin RFS/RFI]]))</f>
        <v>24</v>
      </c>
      <c r="AY83" s="28" t="str">
        <f>IF(Email_TaskV2[[#This Row],[Nomor Nodin RFS/RFI]]="","",TEXT(Email_TaskV2[[#This Row],[Tanggal nodin RFS/RFI]],"mmm"))</f>
        <v>Jan</v>
      </c>
      <c r="AZ83" s="28" t="str">
        <f>IF(Email_TaskV2[[#This Row],[Nodin BO]]="","No","Yes")</f>
        <v>Yes</v>
      </c>
      <c r="BA83" s="36">
        <f>IF(Email_TaskV2[[#This Row],[Month]]="",13,MONTH(Email_TaskV2[[#This Row],[Tanggal nodin RFS/RFI]]))</f>
        <v>1</v>
      </c>
    </row>
    <row r="84" spans="1:54" ht="16.5" hidden="1" customHeight="1" x14ac:dyDescent="0.3">
      <c r="A84" s="17">
        <v>83</v>
      </c>
      <c r="B84" s="18" t="s">
        <v>486</v>
      </c>
      <c r="C84" s="19">
        <v>44585</v>
      </c>
      <c r="D84" s="20" t="s">
        <v>487</v>
      </c>
      <c r="E84" s="18" t="s">
        <v>55</v>
      </c>
      <c r="F84" s="21" t="s">
        <v>112</v>
      </c>
      <c r="G84" s="22">
        <v>44587</v>
      </c>
      <c r="H84" s="22">
        <v>44592</v>
      </c>
      <c r="I84" s="18" t="s">
        <v>488</v>
      </c>
      <c r="J84" s="22">
        <v>44594</v>
      </c>
      <c r="K84" s="22"/>
      <c r="L84" s="18">
        <f t="shared" si="10"/>
        <v>7</v>
      </c>
      <c r="M84" s="18">
        <f>J84-G84</f>
        <v>7</v>
      </c>
      <c r="N84" s="23" t="s">
        <v>104</v>
      </c>
      <c r="O84" s="20" t="s">
        <v>105</v>
      </c>
      <c r="P84" s="20" t="str">
        <f>VLOOKUP(Email_TaskV2[[#This Row],[PIC Dev]],[1]Organization!C:D,2,FALSE)</f>
        <v>Digital and VAS</v>
      </c>
      <c r="Q84" s="20"/>
      <c r="R84" s="18">
        <v>90</v>
      </c>
      <c r="S84" s="18" t="s">
        <v>61</v>
      </c>
      <c r="T84" s="18" t="s">
        <v>489</v>
      </c>
      <c r="U84" s="18"/>
      <c r="V84" s="18"/>
      <c r="W84" s="18"/>
      <c r="X84" s="18"/>
      <c r="Y84" s="18"/>
      <c r="Z84" s="18" t="s">
        <v>63</v>
      </c>
      <c r="AA84" s="18" t="s">
        <v>64</v>
      </c>
      <c r="AB84" s="18" t="s">
        <v>108</v>
      </c>
      <c r="AC84" s="18" t="s">
        <v>98</v>
      </c>
      <c r="AD84" s="23" t="s">
        <v>490</v>
      </c>
      <c r="AE84" s="23" t="s">
        <v>160</v>
      </c>
      <c r="AF84" s="23"/>
      <c r="AG84" s="23"/>
      <c r="AH84" s="23"/>
      <c r="AI84" s="18" t="s">
        <v>75</v>
      </c>
      <c r="AJ84" s="18"/>
      <c r="AK84" s="25"/>
      <c r="AL84" s="25"/>
      <c r="AM84" s="25"/>
      <c r="AN84" s="25"/>
      <c r="AO84" s="25"/>
      <c r="AP84" s="26">
        <f ca="1">IF(AND(Email_TaskV2[[#This Row],[Status]]="ON PROGRESS"),TODAY()-Email_TaskV2[[#This Row],[Tanggal nodin RFS/RFI]],0)</f>
        <v>0</v>
      </c>
      <c r="AQ84" s="26">
        <f ca="1">IF(AND(Email_TaskV2[[#This Row],[Status]]="ON PROGRESS",Email_TaskV2[[#This Row],[Type]]="RFI"),TODAY()-Email_TaskV2[[#This Row],[Tanggal nodin RFS/RFI]],0)</f>
        <v>0</v>
      </c>
      <c r="AR84" s="26" t="str">
        <f ca="1">IF(Email_TaskV2[[#This Row],[Aging]]&gt;7,"Warning","")</f>
        <v/>
      </c>
      <c r="AV84" s="16" t="str">
        <f>IF(AND(Email_TaskV2[[#This Row],[Status]]="ON PROGRESS",Email_TaskV2[[#This Row],[Type]]="RFS"),"YES","")</f>
        <v/>
      </c>
      <c r="AW84" s="16" t="str">
        <f>IF(AND(Email_TaskV2[[#This Row],[Status]]="ON PROGRESS",Email_TaskV2[[#This Row],[Type]]="RFI"),"YES","")</f>
        <v/>
      </c>
      <c r="AX84" s="16">
        <f>IF(Email_TaskV2[[#This Row],[Nomor Nodin RFS/RFI]]="","",DAY(Email_TaskV2[[#This Row],[Tanggal nodin RFS/RFI]]))</f>
        <v>24</v>
      </c>
      <c r="AY84" s="28" t="str">
        <f>IF(Email_TaskV2[[#This Row],[Nomor Nodin RFS/RFI]]="","",TEXT(Email_TaskV2[[#This Row],[Tanggal nodin RFS/RFI]],"mmm"))</f>
        <v>Jan</v>
      </c>
      <c r="AZ84" s="28" t="str">
        <f>IF(Email_TaskV2[[#This Row],[Nodin BO]]="","No","Yes")</f>
        <v>Yes</v>
      </c>
      <c r="BA84" s="36">
        <f>IF(Email_TaskV2[[#This Row],[Month]]="",13,MONTH(Email_TaskV2[[#This Row],[Tanggal nodin RFS/RFI]]))</f>
        <v>1</v>
      </c>
    </row>
    <row r="85" spans="1:54" ht="15.75" hidden="1" customHeight="1" x14ac:dyDescent="0.3">
      <c r="A85" s="17">
        <v>84</v>
      </c>
      <c r="B85" s="18" t="s">
        <v>491</v>
      </c>
      <c r="C85" s="19">
        <v>44585</v>
      </c>
      <c r="D85" s="20" t="s">
        <v>492</v>
      </c>
      <c r="E85" s="18" t="s">
        <v>55</v>
      </c>
      <c r="F85" s="21" t="s">
        <v>86</v>
      </c>
      <c r="G85" s="22">
        <v>44586</v>
      </c>
      <c r="H85" s="22">
        <v>44589</v>
      </c>
      <c r="I85" s="18" t="s">
        <v>493</v>
      </c>
      <c r="J85" s="22">
        <v>44589</v>
      </c>
      <c r="K85" s="22"/>
      <c r="L85" s="18">
        <f t="shared" si="10"/>
        <v>4</v>
      </c>
      <c r="M85" s="18">
        <f>J85-G85</f>
        <v>3</v>
      </c>
      <c r="N85" s="23" t="s">
        <v>130</v>
      </c>
      <c r="O85" s="20" t="s">
        <v>131</v>
      </c>
      <c r="P85" s="20" t="str">
        <f>VLOOKUP(Email_TaskV2[[#This Row],[PIC Dev]],[1]Organization!C:D,2,FALSE)</f>
        <v>BSM Prepaid</v>
      </c>
      <c r="Q85" s="24" t="s">
        <v>494</v>
      </c>
      <c r="R85" s="18">
        <v>288</v>
      </c>
      <c r="S85" s="18" t="s">
        <v>61</v>
      </c>
      <c r="T85" s="18" t="s">
        <v>495</v>
      </c>
      <c r="U85" s="18"/>
      <c r="V85" s="18"/>
      <c r="W85" s="18"/>
      <c r="X85" s="18"/>
      <c r="Y85" s="18"/>
      <c r="Z85" s="18" t="s">
        <v>63</v>
      </c>
      <c r="AA85" s="18" t="s">
        <v>64</v>
      </c>
      <c r="AB85" s="18" t="s">
        <v>65</v>
      </c>
      <c r="AC85" s="18" t="s">
        <v>66</v>
      </c>
      <c r="AD85" s="23" t="s">
        <v>82</v>
      </c>
      <c r="AE85" s="23" t="s">
        <v>266</v>
      </c>
      <c r="AF85" s="23" t="s">
        <v>74</v>
      </c>
      <c r="AG85" s="23" t="s">
        <v>67</v>
      </c>
      <c r="AH85" s="23"/>
      <c r="AI85" s="18" t="s">
        <v>68</v>
      </c>
      <c r="AJ85" s="18" t="s">
        <v>83</v>
      </c>
      <c r="AK85" s="25"/>
      <c r="AL85" s="25"/>
      <c r="AM85" s="25"/>
      <c r="AN85" s="25"/>
      <c r="AO85" s="25"/>
      <c r="AP85" s="26">
        <f ca="1">IF(AND(Email_TaskV2[[#This Row],[Status]]="ON PROGRESS"),TODAY()-Email_TaskV2[[#This Row],[Tanggal nodin RFS/RFI]],0)</f>
        <v>0</v>
      </c>
      <c r="AQ85" s="26">
        <f ca="1">IF(AND(Email_TaskV2[[#This Row],[Status]]="ON PROGRESS",Email_TaskV2[[#This Row],[Type]]="RFI"),TODAY()-Email_TaskV2[[#This Row],[Tanggal nodin RFS/RFI]],0)</f>
        <v>0</v>
      </c>
      <c r="AR85" s="26" t="str">
        <f ca="1">IF(Email_TaskV2[[#This Row],[Aging]]&gt;7,"Warning","")</f>
        <v/>
      </c>
      <c r="AV85" s="16" t="str">
        <f>IF(AND(Email_TaskV2[[#This Row],[Status]]="ON PROGRESS",Email_TaskV2[[#This Row],[Type]]="RFS"),"YES","")</f>
        <v/>
      </c>
      <c r="AW85" s="16" t="str">
        <f>IF(AND(Email_TaskV2[[#This Row],[Status]]="ON PROGRESS",Email_TaskV2[[#This Row],[Type]]="RFI"),"YES","")</f>
        <v/>
      </c>
      <c r="AX85" s="16">
        <f>IF(Email_TaskV2[[#This Row],[Nomor Nodin RFS/RFI]]="","",DAY(Email_TaskV2[[#This Row],[Tanggal nodin RFS/RFI]]))</f>
        <v>24</v>
      </c>
      <c r="AY85" s="28" t="str">
        <f>IF(Email_TaskV2[[#This Row],[Nomor Nodin RFS/RFI]]="","",TEXT(Email_TaskV2[[#This Row],[Tanggal nodin RFS/RFI]],"mmm"))</f>
        <v>Jan</v>
      </c>
      <c r="AZ85" s="28" t="str">
        <f>IF(Email_TaskV2[[#This Row],[Nodin BO]]="","No","Yes")</f>
        <v>Yes</v>
      </c>
      <c r="BA85" s="36">
        <f>IF(Email_TaskV2[[#This Row],[Month]]="",13,MONTH(Email_TaskV2[[#This Row],[Tanggal nodin RFS/RFI]]))</f>
        <v>1</v>
      </c>
    </row>
    <row r="86" spans="1:54" ht="15.75" hidden="1" customHeight="1" x14ac:dyDescent="0.3">
      <c r="A86" s="17">
        <v>85</v>
      </c>
      <c r="B86" s="18" t="s">
        <v>496</v>
      </c>
      <c r="C86" s="19">
        <v>44585</v>
      </c>
      <c r="D86" s="20" t="s">
        <v>497</v>
      </c>
      <c r="E86" s="18" t="s">
        <v>55</v>
      </c>
      <c r="F86" s="21" t="s">
        <v>86</v>
      </c>
      <c r="G86" s="22">
        <v>44595</v>
      </c>
      <c r="H86" s="22">
        <v>44599</v>
      </c>
      <c r="I86" s="18" t="s">
        <v>498</v>
      </c>
      <c r="J86" s="22">
        <v>44599</v>
      </c>
      <c r="K86" s="22"/>
      <c r="L86" s="18">
        <f t="shared" si="10"/>
        <v>14</v>
      </c>
      <c r="M86" s="18">
        <f>J86-G86</f>
        <v>4</v>
      </c>
      <c r="N86" s="23" t="s">
        <v>104</v>
      </c>
      <c r="O86" s="20" t="s">
        <v>105</v>
      </c>
      <c r="P86" s="20" t="str">
        <f>VLOOKUP(Email_TaskV2[[#This Row],[PIC Dev]],[1]Organization!C:D,2,FALSE)</f>
        <v>Digital and VAS</v>
      </c>
      <c r="Q86" s="24" t="s">
        <v>499</v>
      </c>
      <c r="R86" s="18">
        <v>35</v>
      </c>
      <c r="S86" s="18" t="s">
        <v>61</v>
      </c>
      <c r="T86" s="18" t="s">
        <v>500</v>
      </c>
      <c r="U86" s="18"/>
      <c r="V86" s="18"/>
      <c r="W86" s="18"/>
      <c r="X86" s="18"/>
      <c r="Y86" s="18"/>
      <c r="Z86" s="18" t="s">
        <v>63</v>
      </c>
      <c r="AA86" s="18" t="s">
        <v>64</v>
      </c>
      <c r="AB86" s="18" t="s">
        <v>108</v>
      </c>
      <c r="AC86" s="18" t="s">
        <v>124</v>
      </c>
      <c r="AD86" s="23" t="s">
        <v>160</v>
      </c>
      <c r="AE86" s="23"/>
      <c r="AF86" s="23"/>
      <c r="AG86" s="23"/>
      <c r="AH86" s="23"/>
      <c r="AI86" s="18" t="s">
        <v>75</v>
      </c>
      <c r="AJ86" s="18"/>
      <c r="AK86" s="25"/>
      <c r="AL86" s="25"/>
      <c r="AM86" s="25"/>
      <c r="AN86" s="25"/>
      <c r="AO86" s="25"/>
      <c r="AP86" s="26">
        <f ca="1">IF(AND(Email_TaskV2[[#This Row],[Status]]="ON PROGRESS"),TODAY()-Email_TaskV2[[#This Row],[Tanggal nodin RFS/RFI]],0)</f>
        <v>0</v>
      </c>
      <c r="AQ86" s="26">
        <f ca="1">IF(AND(Email_TaskV2[[#This Row],[Status]]="ON PROGRESS",Email_TaskV2[[#This Row],[Type]]="RFI"),TODAY()-Email_TaskV2[[#This Row],[Tanggal nodin RFS/RFI]],0)</f>
        <v>0</v>
      </c>
      <c r="AR86" s="26" t="str">
        <f ca="1">IF(Email_TaskV2[[#This Row],[Aging]]&gt;7,"Warning","")</f>
        <v/>
      </c>
      <c r="AV86" s="16" t="str">
        <f>IF(AND(Email_TaskV2[[#This Row],[Status]]="ON PROGRESS",Email_TaskV2[[#This Row],[Type]]="RFS"),"YES","")</f>
        <v/>
      </c>
      <c r="AW86" s="16" t="str">
        <f>IF(AND(Email_TaskV2[[#This Row],[Status]]="ON PROGRESS",Email_TaskV2[[#This Row],[Type]]="RFI"),"YES","")</f>
        <v/>
      </c>
      <c r="AX86" s="16">
        <f>IF(Email_TaskV2[[#This Row],[Nomor Nodin RFS/RFI]]="","",DAY(Email_TaskV2[[#This Row],[Tanggal nodin RFS/RFI]]))</f>
        <v>24</v>
      </c>
      <c r="AY86" s="28" t="str">
        <f>IF(Email_TaskV2[[#This Row],[Nomor Nodin RFS/RFI]]="","",TEXT(Email_TaskV2[[#This Row],[Tanggal nodin RFS/RFI]],"mmm"))</f>
        <v>Jan</v>
      </c>
      <c r="AZ86" s="28" t="str">
        <f>IF(Email_TaskV2[[#This Row],[Nodin BO]]="","No","Yes")</f>
        <v>Yes</v>
      </c>
      <c r="BA86" s="36">
        <f>IF(Email_TaskV2[[#This Row],[Month]]="",13,MONTH(Email_TaskV2[[#This Row],[Tanggal nodin RFS/RFI]]))</f>
        <v>1</v>
      </c>
    </row>
    <row r="87" spans="1:54" ht="15.75" hidden="1" customHeight="1" x14ac:dyDescent="0.3">
      <c r="A87" s="17">
        <v>86</v>
      </c>
      <c r="B87" s="18" t="s">
        <v>501</v>
      </c>
      <c r="C87" s="19">
        <v>44586</v>
      </c>
      <c r="D87" s="20" t="s">
        <v>502</v>
      </c>
      <c r="E87" s="32" t="s">
        <v>118</v>
      </c>
      <c r="F87" s="32" t="s">
        <v>119</v>
      </c>
      <c r="G87" s="18"/>
      <c r="H87" s="18"/>
      <c r="I87" s="18"/>
      <c r="J87" s="18"/>
      <c r="K87" s="18"/>
      <c r="L87" s="18"/>
      <c r="M87" s="18"/>
      <c r="N87" s="20" t="s">
        <v>164</v>
      </c>
      <c r="O87" s="20" t="s">
        <v>165</v>
      </c>
      <c r="P87" s="20" t="str">
        <f>VLOOKUP(Email_TaskV2[[#This Row],[PIC Dev]],[1]Organization!C:D,2,FALSE)</f>
        <v>Business Architecture</v>
      </c>
      <c r="Q87" s="20"/>
      <c r="R87" s="18"/>
      <c r="S87" s="18" t="s">
        <v>61</v>
      </c>
      <c r="T87" s="18"/>
      <c r="U87" s="18"/>
      <c r="V87" s="18"/>
      <c r="W87" s="18"/>
      <c r="X87" s="18"/>
      <c r="Y87" s="18"/>
      <c r="Z87" s="18" t="s">
        <v>63</v>
      </c>
      <c r="AA87" s="18" t="s">
        <v>64</v>
      </c>
      <c r="AB87" s="18" t="s">
        <v>503</v>
      </c>
      <c r="AC87" s="18" t="s">
        <v>98</v>
      </c>
      <c r="AD87" s="23" t="s">
        <v>160</v>
      </c>
      <c r="AE87" s="23"/>
      <c r="AF87" s="23"/>
      <c r="AG87" s="23"/>
      <c r="AH87" s="23"/>
      <c r="AI87" s="32" t="s">
        <v>75</v>
      </c>
      <c r="AJ87" s="32"/>
      <c r="AK87" s="25"/>
      <c r="AL87" s="25"/>
      <c r="AM87" s="25"/>
      <c r="AN87" s="25"/>
      <c r="AO87" s="25"/>
      <c r="AP87" s="26">
        <f ca="1">IF(AND(Email_TaskV2[[#This Row],[Status]]="ON PROGRESS"),TODAY()-Email_TaskV2[[#This Row],[Tanggal nodin RFS/RFI]],0)</f>
        <v>0</v>
      </c>
      <c r="AQ87" s="26">
        <f ca="1">IF(AND(Email_TaskV2[[#This Row],[Status]]="ON PROGRESS",Email_TaskV2[[#This Row],[Type]]="RFI"),TODAY()-Email_TaskV2[[#This Row],[Tanggal nodin RFS/RFI]],0)</f>
        <v>0</v>
      </c>
      <c r="AR87" s="26" t="str">
        <f ca="1">IF(Email_TaskV2[[#This Row],[Aging]]&gt;7,"Warning","")</f>
        <v/>
      </c>
      <c r="AV87" s="16" t="str">
        <f>IF(AND(Email_TaskV2[[#This Row],[Status]]="ON PROGRESS",Email_TaskV2[[#This Row],[Type]]="RFS"),"YES","")</f>
        <v/>
      </c>
      <c r="AW87" s="16" t="str">
        <f>IF(AND(Email_TaskV2[[#This Row],[Status]]="ON PROGRESS",Email_TaskV2[[#This Row],[Type]]="RFI"),"YES","")</f>
        <v/>
      </c>
      <c r="AX87" s="16">
        <f>IF(Email_TaskV2[[#This Row],[Nomor Nodin RFS/RFI]]="","",DAY(Email_TaskV2[[#This Row],[Tanggal nodin RFS/RFI]]))</f>
        <v>25</v>
      </c>
      <c r="AY87" s="28" t="str">
        <f>IF(Email_TaskV2[[#This Row],[Nomor Nodin RFS/RFI]]="","",TEXT(Email_TaskV2[[#This Row],[Tanggal nodin RFS/RFI]],"mmm"))</f>
        <v>Jan</v>
      </c>
      <c r="AZ87" s="28" t="str">
        <f>IF(Email_TaskV2[[#This Row],[Nodin BO]]="","No","Yes")</f>
        <v>No</v>
      </c>
      <c r="BA87" s="36">
        <f>IF(Email_TaskV2[[#This Row],[Month]]="",13,MONTH(Email_TaskV2[[#This Row],[Tanggal nodin RFS/RFI]]))</f>
        <v>1</v>
      </c>
    </row>
    <row r="88" spans="1:54" ht="16.5" hidden="1" customHeight="1" x14ac:dyDescent="0.3">
      <c r="A88" s="17">
        <v>87</v>
      </c>
      <c r="B88" s="18" t="s">
        <v>504</v>
      </c>
      <c r="C88" s="19">
        <v>44586</v>
      </c>
      <c r="D88" s="20" t="s">
        <v>505</v>
      </c>
      <c r="E88" s="18" t="s">
        <v>55</v>
      </c>
      <c r="F88" s="21" t="s">
        <v>136</v>
      </c>
      <c r="G88" s="22">
        <v>44588</v>
      </c>
      <c r="H88" s="22">
        <v>44595</v>
      </c>
      <c r="I88" s="18" t="s">
        <v>506</v>
      </c>
      <c r="J88" s="22">
        <v>44595</v>
      </c>
      <c r="K88" s="22"/>
      <c r="L88" s="18">
        <f t="shared" ref="L88:L130" si="12">H88-C88</f>
        <v>9</v>
      </c>
      <c r="M88" s="18">
        <f t="shared" ref="M88:M130" si="13">J88-G88</f>
        <v>7</v>
      </c>
      <c r="N88" s="23" t="s">
        <v>58</v>
      </c>
      <c r="O88" s="20" t="s">
        <v>59</v>
      </c>
      <c r="P88" s="20" t="str">
        <f>VLOOKUP(Email_TaskV2[[#This Row],[PIC Dev]],[1]Organization!C:D,2,FALSE)</f>
        <v>BSM Prepaid</v>
      </c>
      <c r="Q88" s="24" t="s">
        <v>507</v>
      </c>
      <c r="R88" s="18">
        <v>267</v>
      </c>
      <c r="S88" s="18" t="s">
        <v>61</v>
      </c>
      <c r="T88" s="18" t="s">
        <v>381</v>
      </c>
      <c r="U88" s="18"/>
      <c r="V88" s="18"/>
      <c r="W88" s="18"/>
      <c r="X88" s="18"/>
      <c r="Y88" s="18"/>
      <c r="Z88" s="18" t="s">
        <v>63</v>
      </c>
      <c r="AA88" s="18" t="s">
        <v>64</v>
      </c>
      <c r="AB88" s="18" t="s">
        <v>65</v>
      </c>
      <c r="AC88" s="18" t="s">
        <v>66</v>
      </c>
      <c r="AD88" s="23" t="s">
        <v>89</v>
      </c>
      <c r="AE88" s="23" t="s">
        <v>139</v>
      </c>
      <c r="AF88" s="23"/>
      <c r="AG88" s="23"/>
      <c r="AH88" s="23"/>
      <c r="AI88" s="18" t="s">
        <v>68</v>
      </c>
      <c r="AJ88" s="18" t="s">
        <v>83</v>
      </c>
      <c r="AK88" s="25"/>
      <c r="AL88" s="25"/>
      <c r="AM88" s="25"/>
      <c r="AN88" s="25"/>
      <c r="AO88" s="25"/>
      <c r="AP88" s="26">
        <f ca="1">IF(AND(Email_TaskV2[[#This Row],[Status]]="ON PROGRESS"),TODAY()-Email_TaskV2[[#This Row],[Tanggal nodin RFS/RFI]],0)</f>
        <v>0</v>
      </c>
      <c r="AQ88" s="26">
        <f ca="1">IF(AND(Email_TaskV2[[#This Row],[Status]]="ON PROGRESS",Email_TaskV2[[#This Row],[Type]]="RFI"),TODAY()-Email_TaskV2[[#This Row],[Tanggal nodin RFS/RFI]],0)</f>
        <v>0</v>
      </c>
      <c r="AR88" s="26" t="str">
        <f ca="1">IF(Email_TaskV2[[#This Row],[Aging]]&gt;7,"Warning","")</f>
        <v/>
      </c>
      <c r="AV88" s="16" t="str">
        <f>IF(AND(Email_TaskV2[[#This Row],[Status]]="ON PROGRESS",Email_TaskV2[[#This Row],[Type]]="RFS"),"YES","")</f>
        <v/>
      </c>
      <c r="AW88" s="16" t="str">
        <f>IF(AND(Email_TaskV2[[#This Row],[Status]]="ON PROGRESS",Email_TaskV2[[#This Row],[Type]]="RFI"),"YES","")</f>
        <v/>
      </c>
      <c r="AX88" s="16">
        <f>IF(Email_TaskV2[[#This Row],[Nomor Nodin RFS/RFI]]="","",DAY(Email_TaskV2[[#This Row],[Tanggal nodin RFS/RFI]]))</f>
        <v>25</v>
      </c>
      <c r="AY88" s="28" t="str">
        <f>IF(Email_TaskV2[[#This Row],[Nomor Nodin RFS/RFI]]="","",TEXT(Email_TaskV2[[#This Row],[Tanggal nodin RFS/RFI]],"mmm"))</f>
        <v>Jan</v>
      </c>
      <c r="AZ88" s="28" t="str">
        <f>IF(Email_TaskV2[[#This Row],[Nodin BO]]="","No","Yes")</f>
        <v>Yes</v>
      </c>
      <c r="BA88" s="36">
        <f>IF(Email_TaskV2[[#This Row],[Month]]="",13,MONTH(Email_TaskV2[[#This Row],[Tanggal nodin RFS/RFI]]))</f>
        <v>1</v>
      </c>
    </row>
    <row r="89" spans="1:54" ht="15.75" hidden="1" customHeight="1" x14ac:dyDescent="0.3">
      <c r="A89" s="17">
        <v>88</v>
      </c>
      <c r="B89" s="18" t="s">
        <v>508</v>
      </c>
      <c r="C89" s="19">
        <v>44586</v>
      </c>
      <c r="D89" s="20" t="s">
        <v>509</v>
      </c>
      <c r="E89" s="18" t="s">
        <v>55</v>
      </c>
      <c r="F89" s="21" t="s">
        <v>86</v>
      </c>
      <c r="G89" s="22">
        <v>44586</v>
      </c>
      <c r="H89" s="22">
        <v>44599</v>
      </c>
      <c r="I89" s="18" t="s">
        <v>510</v>
      </c>
      <c r="J89" s="22">
        <v>44599</v>
      </c>
      <c r="K89" s="22"/>
      <c r="L89" s="18">
        <f t="shared" si="12"/>
        <v>13</v>
      </c>
      <c r="M89" s="18">
        <f t="shared" si="13"/>
        <v>13</v>
      </c>
      <c r="N89" s="20" t="s">
        <v>164</v>
      </c>
      <c r="O89" s="20" t="s">
        <v>165</v>
      </c>
      <c r="P89" s="20" t="str">
        <f>VLOOKUP(Email_TaskV2[[#This Row],[PIC Dev]],[1]Organization!C:D,2,FALSE)</f>
        <v>Business Architecture</v>
      </c>
      <c r="Q89" s="24" t="s">
        <v>511</v>
      </c>
      <c r="R89" s="18">
        <v>40</v>
      </c>
      <c r="S89" s="18" t="s">
        <v>61</v>
      </c>
      <c r="T89" s="18"/>
      <c r="U89" s="18"/>
      <c r="V89" s="18"/>
      <c r="W89" s="18"/>
      <c r="X89" s="18"/>
      <c r="Y89" s="18"/>
      <c r="Z89" s="18" t="s">
        <v>63</v>
      </c>
      <c r="AA89" s="18" t="s">
        <v>64</v>
      </c>
      <c r="AB89" s="18" t="s">
        <v>512</v>
      </c>
      <c r="AC89" s="18" t="s">
        <v>98</v>
      </c>
      <c r="AD89" s="23" t="s">
        <v>490</v>
      </c>
      <c r="AE89" s="23"/>
      <c r="AF89" s="23"/>
      <c r="AG89" s="23"/>
      <c r="AH89" s="23"/>
      <c r="AI89" s="18" t="s">
        <v>75</v>
      </c>
      <c r="AJ89" s="18"/>
      <c r="AK89" s="25"/>
      <c r="AL89" s="25"/>
      <c r="AM89" s="25"/>
      <c r="AN89" s="25"/>
      <c r="AO89" s="25"/>
      <c r="AP89" s="26">
        <f ca="1">IF(AND(Email_TaskV2[[#This Row],[Status]]="ON PROGRESS"),TODAY()-Email_TaskV2[[#This Row],[Tanggal nodin RFS/RFI]],0)</f>
        <v>0</v>
      </c>
      <c r="AQ89" s="26">
        <f ca="1">IF(AND(Email_TaskV2[[#This Row],[Status]]="ON PROGRESS",Email_TaskV2[[#This Row],[Type]]="RFI"),TODAY()-Email_TaskV2[[#This Row],[Tanggal nodin RFS/RFI]],0)</f>
        <v>0</v>
      </c>
      <c r="AR89" s="26" t="str">
        <f ca="1">IF(Email_TaskV2[[#This Row],[Aging]]&gt;7,"Warning","")</f>
        <v/>
      </c>
      <c r="AV89" s="16" t="str">
        <f>IF(AND(Email_TaskV2[[#This Row],[Status]]="ON PROGRESS",Email_TaskV2[[#This Row],[Type]]="RFS"),"YES","")</f>
        <v/>
      </c>
      <c r="AW89" s="16" t="str">
        <f>IF(AND(Email_TaskV2[[#This Row],[Status]]="ON PROGRESS",Email_TaskV2[[#This Row],[Type]]="RFI"),"YES","")</f>
        <v/>
      </c>
      <c r="AX89" s="16">
        <f>IF(Email_TaskV2[[#This Row],[Nomor Nodin RFS/RFI]]="","",DAY(Email_TaskV2[[#This Row],[Tanggal nodin RFS/RFI]]))</f>
        <v>25</v>
      </c>
      <c r="AY89" s="28" t="str">
        <f>IF(Email_TaskV2[[#This Row],[Nomor Nodin RFS/RFI]]="","",TEXT(Email_TaskV2[[#This Row],[Tanggal nodin RFS/RFI]],"mmm"))</f>
        <v>Jan</v>
      </c>
      <c r="AZ89" s="28" t="str">
        <f>IF(Email_TaskV2[[#This Row],[Nodin BO]]="","No","Yes")</f>
        <v>No</v>
      </c>
      <c r="BA89" s="36">
        <f>IF(Email_TaskV2[[#This Row],[Month]]="",13,MONTH(Email_TaskV2[[#This Row],[Tanggal nodin RFS/RFI]]))</f>
        <v>1</v>
      </c>
    </row>
    <row r="90" spans="1:54" ht="15.75" hidden="1" customHeight="1" x14ac:dyDescent="0.3">
      <c r="A90" s="17">
        <v>89</v>
      </c>
      <c r="B90" s="18" t="s">
        <v>513</v>
      </c>
      <c r="C90" s="19">
        <v>44586</v>
      </c>
      <c r="D90" s="20" t="s">
        <v>514</v>
      </c>
      <c r="E90" s="18" t="s">
        <v>55</v>
      </c>
      <c r="F90" s="21" t="s">
        <v>147</v>
      </c>
      <c r="G90" s="22">
        <v>44589</v>
      </c>
      <c r="H90" s="22">
        <v>44590</v>
      </c>
      <c r="I90" s="18" t="s">
        <v>515</v>
      </c>
      <c r="J90" s="22">
        <v>44592</v>
      </c>
      <c r="K90" s="22"/>
      <c r="L90" s="18">
        <f t="shared" si="12"/>
        <v>4</v>
      </c>
      <c r="M90" s="18">
        <f t="shared" si="13"/>
        <v>3</v>
      </c>
      <c r="N90" s="23" t="s">
        <v>58</v>
      </c>
      <c r="O90" s="20" t="s">
        <v>59</v>
      </c>
      <c r="P90" s="20" t="str">
        <f>VLOOKUP(Email_TaskV2[[#This Row],[PIC Dev]],[1]Organization!C:D,2,FALSE)</f>
        <v>BSM Prepaid</v>
      </c>
      <c r="Q90" s="20"/>
      <c r="R90" s="18">
        <v>54</v>
      </c>
      <c r="S90" s="18" t="s">
        <v>106</v>
      </c>
      <c r="T90" s="18" t="s">
        <v>381</v>
      </c>
      <c r="U90" s="18"/>
      <c r="V90" s="18"/>
      <c r="W90" s="18"/>
      <c r="X90" s="18"/>
      <c r="Y90" s="18"/>
      <c r="Z90" s="18" t="s">
        <v>63</v>
      </c>
      <c r="AA90" s="18" t="s">
        <v>64</v>
      </c>
      <c r="AB90" s="18" t="s">
        <v>65</v>
      </c>
      <c r="AC90" s="18" t="s">
        <v>66</v>
      </c>
      <c r="AD90" s="23" t="s">
        <v>211</v>
      </c>
      <c r="AE90" s="23"/>
      <c r="AF90" s="23"/>
      <c r="AG90" s="23"/>
      <c r="AH90" s="23"/>
      <c r="AI90" s="18" t="s">
        <v>75</v>
      </c>
      <c r="AJ90" s="18"/>
      <c r="AK90" s="25"/>
      <c r="AL90" s="25"/>
      <c r="AM90" s="25"/>
      <c r="AN90" s="25"/>
      <c r="AO90" s="25"/>
      <c r="AP90" s="26">
        <f ca="1">IF(AND(Email_TaskV2[[#This Row],[Status]]="ON PROGRESS"),TODAY()-Email_TaskV2[[#This Row],[Tanggal nodin RFS/RFI]],0)</f>
        <v>0</v>
      </c>
      <c r="AQ90" s="26">
        <f ca="1">IF(AND(Email_TaskV2[[#This Row],[Status]]="ON PROGRESS",Email_TaskV2[[#This Row],[Type]]="RFI"),TODAY()-Email_TaskV2[[#This Row],[Tanggal nodin RFS/RFI]],0)</f>
        <v>0</v>
      </c>
      <c r="AR90" s="26" t="str">
        <f ca="1">IF(Email_TaskV2[[#This Row],[Aging]]&gt;7,"Warning","")</f>
        <v/>
      </c>
      <c r="AV90" s="16" t="str">
        <f>IF(AND(Email_TaskV2[[#This Row],[Status]]="ON PROGRESS",Email_TaskV2[[#This Row],[Type]]="RFS"),"YES","")</f>
        <v/>
      </c>
      <c r="AW90" s="16" t="str">
        <f>IF(AND(Email_TaskV2[[#This Row],[Status]]="ON PROGRESS",Email_TaskV2[[#This Row],[Type]]="RFI"),"YES","")</f>
        <v/>
      </c>
      <c r="AX90" s="16">
        <f>IF(Email_TaskV2[[#This Row],[Nomor Nodin RFS/RFI]]="","",DAY(Email_TaskV2[[#This Row],[Tanggal nodin RFS/RFI]]))</f>
        <v>25</v>
      </c>
      <c r="AY90" s="28" t="str">
        <f>IF(Email_TaskV2[[#This Row],[Nomor Nodin RFS/RFI]]="","",TEXT(Email_TaskV2[[#This Row],[Tanggal nodin RFS/RFI]],"mmm"))</f>
        <v>Jan</v>
      </c>
      <c r="AZ90" s="28" t="str">
        <f>IF(Email_TaskV2[[#This Row],[Nodin BO]]="","No","Yes")</f>
        <v>Yes</v>
      </c>
      <c r="BA90" s="36">
        <f>IF(Email_TaskV2[[#This Row],[Month]]="",13,MONTH(Email_TaskV2[[#This Row],[Tanggal nodin RFS/RFI]]))</f>
        <v>1</v>
      </c>
    </row>
    <row r="91" spans="1:54" ht="15.75" hidden="1" customHeight="1" x14ac:dyDescent="0.3">
      <c r="A91" s="17">
        <v>90</v>
      </c>
      <c r="B91" s="18" t="s">
        <v>516</v>
      </c>
      <c r="C91" s="19">
        <v>44586</v>
      </c>
      <c r="D91" s="20" t="s">
        <v>517</v>
      </c>
      <c r="E91" s="18" t="s">
        <v>55</v>
      </c>
      <c r="F91" s="21" t="s">
        <v>86</v>
      </c>
      <c r="G91" s="22">
        <v>44592</v>
      </c>
      <c r="H91" s="22">
        <v>44602</v>
      </c>
      <c r="I91" s="18" t="s">
        <v>518</v>
      </c>
      <c r="J91" s="22">
        <v>44603</v>
      </c>
      <c r="K91" s="22"/>
      <c r="L91" s="18">
        <f t="shared" si="12"/>
        <v>16</v>
      </c>
      <c r="M91" s="18">
        <f t="shared" si="13"/>
        <v>11</v>
      </c>
      <c r="N91" s="23" t="s">
        <v>93</v>
      </c>
      <c r="O91" s="20" t="s">
        <v>94</v>
      </c>
      <c r="P91" s="20" t="str">
        <f>VLOOKUP(Email_TaskV2[[#This Row],[PIC Dev]],[1]Organization!C:D,2,FALSE)</f>
        <v>Digital and VAS</v>
      </c>
      <c r="Q91" s="24" t="s">
        <v>519</v>
      </c>
      <c r="R91" s="18">
        <v>42</v>
      </c>
      <c r="S91" s="18" t="s">
        <v>61</v>
      </c>
      <c r="T91" s="18" t="s">
        <v>520</v>
      </c>
      <c r="U91" s="18"/>
      <c r="V91" s="18"/>
      <c r="W91" s="18"/>
      <c r="X91" s="18"/>
      <c r="Y91" s="18"/>
      <c r="Z91" s="18" t="s">
        <v>63</v>
      </c>
      <c r="AA91" s="18" t="s">
        <v>64</v>
      </c>
      <c r="AB91" s="18" t="s">
        <v>180</v>
      </c>
      <c r="AC91" s="18" t="s">
        <v>98</v>
      </c>
      <c r="AD91" s="23" t="s">
        <v>99</v>
      </c>
      <c r="AE91" s="23" t="s">
        <v>125</v>
      </c>
      <c r="AF91" s="23"/>
      <c r="AG91" s="23"/>
      <c r="AH91" s="23"/>
      <c r="AI91" s="18" t="s">
        <v>75</v>
      </c>
      <c r="AJ91" s="18"/>
      <c r="AK91" s="25"/>
      <c r="AL91" s="25"/>
      <c r="AM91" s="25"/>
      <c r="AN91" s="25"/>
      <c r="AO91" s="25"/>
      <c r="AP91" s="26">
        <f ca="1">IF(AND(Email_TaskV2[[#This Row],[Status]]="ON PROGRESS"),TODAY()-Email_TaskV2[[#This Row],[Tanggal nodin RFS/RFI]],0)</f>
        <v>0</v>
      </c>
      <c r="AQ91" s="26">
        <f ca="1">IF(AND(Email_TaskV2[[#This Row],[Status]]="ON PROGRESS",Email_TaskV2[[#This Row],[Type]]="RFI"),TODAY()-Email_TaskV2[[#This Row],[Tanggal nodin RFS/RFI]],0)</f>
        <v>0</v>
      </c>
      <c r="AR91" s="26" t="str">
        <f ca="1">IF(Email_TaskV2[[#This Row],[Aging]]&gt;7,"Warning","")</f>
        <v/>
      </c>
      <c r="AV91" s="16" t="str">
        <f>IF(AND(Email_TaskV2[[#This Row],[Status]]="ON PROGRESS",Email_TaskV2[[#This Row],[Type]]="RFS"),"YES","")</f>
        <v/>
      </c>
      <c r="AW91" s="16" t="str">
        <f>IF(AND(Email_TaskV2[[#This Row],[Status]]="ON PROGRESS",Email_TaskV2[[#This Row],[Type]]="RFI"),"YES","")</f>
        <v/>
      </c>
      <c r="AX91" s="16">
        <f>IF(Email_TaskV2[[#This Row],[Nomor Nodin RFS/RFI]]="","",DAY(Email_TaskV2[[#This Row],[Tanggal nodin RFS/RFI]]))</f>
        <v>25</v>
      </c>
      <c r="AY91" s="28" t="str">
        <f>IF(Email_TaskV2[[#This Row],[Nomor Nodin RFS/RFI]]="","",TEXT(Email_TaskV2[[#This Row],[Tanggal nodin RFS/RFI]],"mmm"))</f>
        <v>Jan</v>
      </c>
      <c r="AZ91" s="28" t="str">
        <f>IF(Email_TaskV2[[#This Row],[Nodin BO]]="","No","Yes")</f>
        <v>Yes</v>
      </c>
      <c r="BA91" s="36">
        <f>IF(Email_TaskV2[[#This Row],[Month]]="",13,MONTH(Email_TaskV2[[#This Row],[Tanggal nodin RFS/RFI]]))</f>
        <v>1</v>
      </c>
    </row>
    <row r="92" spans="1:54" ht="15.75" hidden="1" customHeight="1" x14ac:dyDescent="0.3">
      <c r="A92" s="17">
        <v>91</v>
      </c>
      <c r="B92" s="18" t="s">
        <v>521</v>
      </c>
      <c r="C92" s="19">
        <v>44586</v>
      </c>
      <c r="D92" s="20" t="s">
        <v>522</v>
      </c>
      <c r="E92" s="18" t="s">
        <v>55</v>
      </c>
      <c r="F92" s="21" t="s">
        <v>86</v>
      </c>
      <c r="G92" s="22">
        <v>44589</v>
      </c>
      <c r="H92" s="22">
        <v>44600</v>
      </c>
      <c r="I92" s="18" t="s">
        <v>523</v>
      </c>
      <c r="J92" s="22">
        <v>44599</v>
      </c>
      <c r="K92" s="22"/>
      <c r="L92" s="18">
        <f t="shared" si="12"/>
        <v>14</v>
      </c>
      <c r="M92" s="18">
        <f t="shared" si="13"/>
        <v>10</v>
      </c>
      <c r="N92" s="23" t="s">
        <v>93</v>
      </c>
      <c r="O92" s="20" t="s">
        <v>94</v>
      </c>
      <c r="P92" s="20" t="str">
        <f>VLOOKUP(Email_TaskV2[[#This Row],[PIC Dev]],[1]Organization!C:D,2,FALSE)</f>
        <v>Digital and VAS</v>
      </c>
      <c r="Q92" s="24" t="s">
        <v>524</v>
      </c>
      <c r="R92" s="18">
        <v>66</v>
      </c>
      <c r="S92" s="18" t="s">
        <v>61</v>
      </c>
      <c r="T92" s="18" t="s">
        <v>520</v>
      </c>
      <c r="U92" s="18"/>
      <c r="V92" s="18"/>
      <c r="W92" s="18"/>
      <c r="X92" s="18"/>
      <c r="Y92" s="18"/>
      <c r="Z92" s="18" t="s">
        <v>63</v>
      </c>
      <c r="AA92" s="18" t="s">
        <v>64</v>
      </c>
      <c r="AB92" s="18" t="s">
        <v>180</v>
      </c>
      <c r="AC92" s="18" t="s">
        <v>98</v>
      </c>
      <c r="AD92" s="23" t="s">
        <v>99</v>
      </c>
      <c r="AE92" s="23" t="s">
        <v>125</v>
      </c>
      <c r="AF92" s="23"/>
      <c r="AG92" s="23"/>
      <c r="AH92" s="23"/>
      <c r="AI92" s="18" t="s">
        <v>75</v>
      </c>
      <c r="AJ92" s="18"/>
      <c r="AK92" s="25"/>
      <c r="AL92" s="25"/>
      <c r="AM92" s="25"/>
      <c r="AN92" s="25"/>
      <c r="AO92" s="25"/>
      <c r="AP92" s="26">
        <f ca="1">IF(AND(Email_TaskV2[[#This Row],[Status]]="ON PROGRESS"),TODAY()-Email_TaskV2[[#This Row],[Tanggal nodin RFS/RFI]],0)</f>
        <v>0</v>
      </c>
      <c r="AQ92" s="26">
        <f ca="1">IF(AND(Email_TaskV2[[#This Row],[Status]]="ON PROGRESS",Email_TaskV2[[#This Row],[Type]]="RFI"),TODAY()-Email_TaskV2[[#This Row],[Tanggal nodin RFS/RFI]],0)</f>
        <v>0</v>
      </c>
      <c r="AR92" s="26" t="str">
        <f ca="1">IF(Email_TaskV2[[#This Row],[Aging]]&gt;7,"Warning","")</f>
        <v/>
      </c>
      <c r="AV92" s="16" t="str">
        <f>IF(AND(Email_TaskV2[[#This Row],[Status]]="ON PROGRESS",Email_TaskV2[[#This Row],[Type]]="RFS"),"YES","")</f>
        <v/>
      </c>
      <c r="AW92" s="16" t="str">
        <f>IF(AND(Email_TaskV2[[#This Row],[Status]]="ON PROGRESS",Email_TaskV2[[#This Row],[Type]]="RFI"),"YES","")</f>
        <v/>
      </c>
      <c r="AX92" s="16">
        <f>IF(Email_TaskV2[[#This Row],[Nomor Nodin RFS/RFI]]="","",DAY(Email_TaskV2[[#This Row],[Tanggal nodin RFS/RFI]]))</f>
        <v>25</v>
      </c>
      <c r="AY92" s="28" t="str">
        <f>IF(Email_TaskV2[[#This Row],[Nomor Nodin RFS/RFI]]="","",TEXT(Email_TaskV2[[#This Row],[Tanggal nodin RFS/RFI]],"mmm"))</f>
        <v>Jan</v>
      </c>
      <c r="AZ92" s="28" t="str">
        <f>IF(Email_TaskV2[[#This Row],[Nodin BO]]="","No","Yes")</f>
        <v>Yes</v>
      </c>
      <c r="BA92" s="36">
        <f>IF(Email_TaskV2[[#This Row],[Month]]="",13,MONTH(Email_TaskV2[[#This Row],[Tanggal nodin RFS/RFI]]))</f>
        <v>1</v>
      </c>
    </row>
    <row r="93" spans="1:54" ht="15.75" hidden="1" customHeight="1" x14ac:dyDescent="0.3">
      <c r="A93" s="17">
        <v>92</v>
      </c>
      <c r="B93" s="18" t="s">
        <v>525</v>
      </c>
      <c r="C93" s="19">
        <v>44587</v>
      </c>
      <c r="D93" s="20" t="s">
        <v>526</v>
      </c>
      <c r="E93" s="18" t="s">
        <v>55</v>
      </c>
      <c r="F93" s="21" t="s">
        <v>147</v>
      </c>
      <c r="G93" s="22">
        <v>44588</v>
      </c>
      <c r="H93" s="22">
        <v>44590</v>
      </c>
      <c r="I93" s="18" t="s">
        <v>527</v>
      </c>
      <c r="J93" s="22">
        <v>44592</v>
      </c>
      <c r="K93" s="22"/>
      <c r="L93" s="18">
        <f t="shared" si="12"/>
        <v>3</v>
      </c>
      <c r="M93" s="18">
        <f t="shared" si="13"/>
        <v>4</v>
      </c>
      <c r="N93" s="23" t="s">
        <v>93</v>
      </c>
      <c r="O93" s="20" t="s">
        <v>94</v>
      </c>
      <c r="P93" s="20" t="str">
        <f>VLOOKUP(Email_TaskV2[[#This Row],[PIC Dev]],[1]Organization!C:D,2,FALSE)</f>
        <v>Digital and VAS</v>
      </c>
      <c r="Q93" s="20"/>
      <c r="R93" s="18">
        <v>120</v>
      </c>
      <c r="S93" s="18" t="s">
        <v>106</v>
      </c>
      <c r="T93" s="30" t="s">
        <v>254</v>
      </c>
      <c r="U93" s="30"/>
      <c r="V93" s="30"/>
      <c r="W93" s="30"/>
      <c r="X93" s="30"/>
      <c r="Y93" s="30"/>
      <c r="Z93" s="18" t="s">
        <v>63</v>
      </c>
      <c r="AA93" s="18" t="s">
        <v>64</v>
      </c>
      <c r="AB93" s="18" t="s">
        <v>159</v>
      </c>
      <c r="AC93" s="18" t="s">
        <v>98</v>
      </c>
      <c r="AD93" s="23" t="s">
        <v>211</v>
      </c>
      <c r="AE93" s="23"/>
      <c r="AF93" s="23"/>
      <c r="AG93" s="23"/>
      <c r="AH93" s="23"/>
      <c r="AI93" s="18" t="s">
        <v>75</v>
      </c>
      <c r="AJ93" s="18"/>
      <c r="AK93" s="25"/>
      <c r="AL93" s="25"/>
      <c r="AM93" s="25"/>
      <c r="AN93" s="25"/>
      <c r="AO93" s="25"/>
      <c r="AP93" s="26">
        <f ca="1">IF(AND(Email_TaskV2[[#This Row],[Status]]="ON PROGRESS"),TODAY()-Email_TaskV2[[#This Row],[Tanggal nodin RFS/RFI]],0)</f>
        <v>0</v>
      </c>
      <c r="AQ93" s="26">
        <f ca="1">IF(AND(Email_TaskV2[[#This Row],[Status]]="ON PROGRESS",Email_TaskV2[[#This Row],[Type]]="RFI"),TODAY()-Email_TaskV2[[#This Row],[Tanggal nodin RFS/RFI]],0)</f>
        <v>0</v>
      </c>
      <c r="AR93" s="26" t="str">
        <f ca="1">IF(Email_TaskV2[[#This Row],[Aging]]&gt;7,"Warning","")</f>
        <v/>
      </c>
      <c r="AV93" s="16" t="str">
        <f>IF(AND(Email_TaskV2[[#This Row],[Status]]="ON PROGRESS",Email_TaskV2[[#This Row],[Type]]="RFS"),"YES","")</f>
        <v/>
      </c>
      <c r="AW93" s="16" t="str">
        <f>IF(AND(Email_TaskV2[[#This Row],[Status]]="ON PROGRESS",Email_TaskV2[[#This Row],[Type]]="RFI"),"YES","")</f>
        <v/>
      </c>
      <c r="AX93" s="16">
        <f>IF(Email_TaskV2[[#This Row],[Nomor Nodin RFS/RFI]]="","",DAY(Email_TaskV2[[#This Row],[Tanggal nodin RFS/RFI]]))</f>
        <v>26</v>
      </c>
      <c r="AY93" s="28" t="str">
        <f>IF(Email_TaskV2[[#This Row],[Nomor Nodin RFS/RFI]]="","",TEXT(Email_TaskV2[[#This Row],[Tanggal nodin RFS/RFI]],"mmm"))</f>
        <v>Jan</v>
      </c>
      <c r="AZ93" s="28" t="str">
        <f>IF(Email_TaskV2[[#This Row],[Nodin BO]]="","No","Yes")</f>
        <v>Yes</v>
      </c>
      <c r="BA93" s="36">
        <f>IF(Email_TaskV2[[#This Row],[Month]]="",13,MONTH(Email_TaskV2[[#This Row],[Tanggal nodin RFS/RFI]]))</f>
        <v>1</v>
      </c>
    </row>
    <row r="94" spans="1:54" ht="15.75" hidden="1" customHeight="1" x14ac:dyDescent="0.3">
      <c r="A94" s="17">
        <v>93</v>
      </c>
      <c r="B94" s="18" t="s">
        <v>528</v>
      </c>
      <c r="C94" s="19">
        <v>44587</v>
      </c>
      <c r="D94" s="20" t="s">
        <v>529</v>
      </c>
      <c r="E94" s="18" t="s">
        <v>55</v>
      </c>
      <c r="F94" s="21" t="s">
        <v>147</v>
      </c>
      <c r="G94" s="22">
        <v>44588</v>
      </c>
      <c r="H94" s="22">
        <v>44588</v>
      </c>
      <c r="I94" s="18" t="s">
        <v>530</v>
      </c>
      <c r="J94" s="22">
        <v>44588</v>
      </c>
      <c r="K94" s="22"/>
      <c r="L94" s="18">
        <f t="shared" si="12"/>
        <v>1</v>
      </c>
      <c r="M94" s="18">
        <f t="shared" si="13"/>
        <v>0</v>
      </c>
      <c r="N94" s="20" t="s">
        <v>531</v>
      </c>
      <c r="O94" s="20" t="s">
        <v>532</v>
      </c>
      <c r="P94" s="20" t="str">
        <f>VLOOKUP(Email_TaskV2[[#This Row],[PIC Dev]],[1]Organization!C:D,2,FALSE)</f>
        <v>Business Architecture</v>
      </c>
      <c r="Q94" s="20"/>
      <c r="R94" s="18">
        <v>128</v>
      </c>
      <c r="S94" s="18" t="s">
        <v>106</v>
      </c>
      <c r="T94" s="18" t="s">
        <v>533</v>
      </c>
      <c r="U94" s="18"/>
      <c r="V94" s="18"/>
      <c r="W94" s="18"/>
      <c r="X94" s="18"/>
      <c r="Y94" s="18"/>
      <c r="Z94" s="18" t="s">
        <v>63</v>
      </c>
      <c r="AA94" s="18" t="s">
        <v>64</v>
      </c>
      <c r="AB94" s="18" t="s">
        <v>534</v>
      </c>
      <c r="AC94" s="18" t="s">
        <v>98</v>
      </c>
      <c r="AD94" s="23" t="s">
        <v>275</v>
      </c>
      <c r="AE94" s="23"/>
      <c r="AF94" s="23"/>
      <c r="AG94" s="23"/>
      <c r="AH94" s="23"/>
      <c r="AI94" s="18" t="s">
        <v>276</v>
      </c>
      <c r="AJ94" s="18" t="s">
        <v>277</v>
      </c>
      <c r="AK94" s="25"/>
      <c r="AL94" s="25"/>
      <c r="AM94" s="25"/>
      <c r="AN94" s="25"/>
      <c r="AO94" s="25"/>
      <c r="AP94" s="26">
        <f ca="1">IF(AND(Email_TaskV2[[#This Row],[Status]]="ON PROGRESS"),TODAY()-Email_TaskV2[[#This Row],[Tanggal nodin RFS/RFI]],0)</f>
        <v>0</v>
      </c>
      <c r="AQ94" s="26">
        <f ca="1">IF(AND(Email_TaskV2[[#This Row],[Status]]="ON PROGRESS",Email_TaskV2[[#This Row],[Type]]="RFI"),TODAY()-Email_TaskV2[[#This Row],[Tanggal nodin RFS/RFI]],0)</f>
        <v>0</v>
      </c>
      <c r="AR94" s="26" t="str">
        <f ca="1">IF(Email_TaskV2[[#This Row],[Aging]]&gt;7,"Warning","")</f>
        <v/>
      </c>
      <c r="AV94" s="16" t="str">
        <f>IF(AND(Email_TaskV2[[#This Row],[Status]]="ON PROGRESS",Email_TaskV2[[#This Row],[Type]]="RFS"),"YES","")</f>
        <v/>
      </c>
      <c r="AW94" s="16" t="str">
        <f>IF(AND(Email_TaskV2[[#This Row],[Status]]="ON PROGRESS",Email_TaskV2[[#This Row],[Type]]="RFI"),"YES","")</f>
        <v/>
      </c>
      <c r="AX94" s="16">
        <f>IF(Email_TaskV2[[#This Row],[Nomor Nodin RFS/RFI]]="","",DAY(Email_TaskV2[[#This Row],[Tanggal nodin RFS/RFI]]))</f>
        <v>26</v>
      </c>
      <c r="AY94" s="28" t="str">
        <f>IF(Email_TaskV2[[#This Row],[Nomor Nodin RFS/RFI]]="","",TEXT(Email_TaskV2[[#This Row],[Tanggal nodin RFS/RFI]],"mmm"))</f>
        <v>Jan</v>
      </c>
      <c r="AZ94" s="28" t="str">
        <f>IF(Email_TaskV2[[#This Row],[Nodin BO]]="","No","Yes")</f>
        <v>Yes</v>
      </c>
      <c r="BA94" s="36">
        <f>IF(Email_TaskV2[[#This Row],[Month]]="",13,MONTH(Email_TaskV2[[#This Row],[Tanggal nodin RFS/RFI]]))</f>
        <v>1</v>
      </c>
    </row>
    <row r="95" spans="1:54" ht="15.75" hidden="1" customHeight="1" x14ac:dyDescent="0.3">
      <c r="A95" s="17">
        <v>94</v>
      </c>
      <c r="B95" s="18" t="s">
        <v>535</v>
      </c>
      <c r="C95" s="19">
        <v>44587</v>
      </c>
      <c r="D95" s="20" t="s">
        <v>536</v>
      </c>
      <c r="E95" s="18" t="s">
        <v>55</v>
      </c>
      <c r="F95" s="21" t="s">
        <v>112</v>
      </c>
      <c r="G95" s="22">
        <v>44588</v>
      </c>
      <c r="H95" s="22">
        <v>44588</v>
      </c>
      <c r="I95" s="18" t="s">
        <v>537</v>
      </c>
      <c r="J95" s="22">
        <v>44589</v>
      </c>
      <c r="K95" s="22"/>
      <c r="L95" s="18">
        <f t="shared" si="12"/>
        <v>1</v>
      </c>
      <c r="M95" s="18">
        <f t="shared" si="13"/>
        <v>1</v>
      </c>
      <c r="N95" s="23" t="s">
        <v>93</v>
      </c>
      <c r="O95" s="20" t="s">
        <v>94</v>
      </c>
      <c r="P95" s="20" t="str">
        <f>VLOOKUP(Email_TaskV2[[#This Row],[PIC Dev]],[1]Organization!C:D,2,FALSE)</f>
        <v>Digital and VAS</v>
      </c>
      <c r="Q95" s="20"/>
      <c r="R95" s="18">
        <v>60</v>
      </c>
      <c r="S95" s="18" t="s">
        <v>106</v>
      </c>
      <c r="T95" s="18" t="s">
        <v>538</v>
      </c>
      <c r="U95" s="18"/>
      <c r="V95" s="18"/>
      <c r="W95" s="18"/>
      <c r="X95" s="18"/>
      <c r="Y95" s="18"/>
      <c r="Z95" s="18" t="s">
        <v>63</v>
      </c>
      <c r="AA95" s="18" t="s">
        <v>64</v>
      </c>
      <c r="AB95" s="18" t="s">
        <v>201</v>
      </c>
      <c r="AC95" s="18" t="s">
        <v>98</v>
      </c>
      <c r="AD95" s="23" t="s">
        <v>186</v>
      </c>
      <c r="AE95" s="23"/>
      <c r="AF95" s="23"/>
      <c r="AG95" s="23"/>
      <c r="AH95" s="23"/>
      <c r="AI95" s="18" t="s">
        <v>75</v>
      </c>
      <c r="AJ95" s="18"/>
      <c r="AK95" s="25"/>
      <c r="AL95" s="25"/>
      <c r="AM95" s="25"/>
      <c r="AN95" s="25"/>
      <c r="AO95" s="25"/>
      <c r="AP95" s="26">
        <f ca="1">IF(AND(Email_TaskV2[[#This Row],[Status]]="ON PROGRESS"),TODAY()-Email_TaskV2[[#This Row],[Tanggal nodin RFS/RFI]],0)</f>
        <v>0</v>
      </c>
      <c r="AQ95" s="26">
        <f ca="1">IF(AND(Email_TaskV2[[#This Row],[Status]]="ON PROGRESS",Email_TaskV2[[#This Row],[Type]]="RFI"),TODAY()-Email_TaskV2[[#This Row],[Tanggal nodin RFS/RFI]],0)</f>
        <v>0</v>
      </c>
      <c r="AR95" s="26" t="str">
        <f ca="1">IF(Email_TaskV2[[#This Row],[Aging]]&gt;7,"Warning","")</f>
        <v/>
      </c>
      <c r="AV95" s="16" t="str">
        <f>IF(AND(Email_TaskV2[[#This Row],[Status]]="ON PROGRESS",Email_TaskV2[[#This Row],[Type]]="RFS"),"YES","")</f>
        <v/>
      </c>
      <c r="AW95" s="16" t="str">
        <f>IF(AND(Email_TaskV2[[#This Row],[Status]]="ON PROGRESS",Email_TaskV2[[#This Row],[Type]]="RFI"),"YES","")</f>
        <v/>
      </c>
      <c r="AX95" s="16">
        <f>IF(Email_TaskV2[[#This Row],[Nomor Nodin RFS/RFI]]="","",DAY(Email_TaskV2[[#This Row],[Tanggal nodin RFS/RFI]]))</f>
        <v>26</v>
      </c>
      <c r="AY95" s="28" t="str">
        <f>IF(Email_TaskV2[[#This Row],[Nomor Nodin RFS/RFI]]="","",TEXT(Email_TaskV2[[#This Row],[Tanggal nodin RFS/RFI]],"mmm"))</f>
        <v>Jan</v>
      </c>
      <c r="AZ95" s="28" t="str">
        <f>IF(Email_TaskV2[[#This Row],[Nodin BO]]="","No","Yes")</f>
        <v>Yes</v>
      </c>
      <c r="BA95" s="36">
        <f>IF(Email_TaskV2[[#This Row],[Month]]="",13,MONTH(Email_TaskV2[[#This Row],[Tanggal nodin RFS/RFI]]))</f>
        <v>1</v>
      </c>
    </row>
    <row r="96" spans="1:54" ht="15.75" hidden="1" customHeight="1" x14ac:dyDescent="0.3">
      <c r="A96" s="17">
        <v>95</v>
      </c>
      <c r="B96" s="18" t="s">
        <v>539</v>
      </c>
      <c r="C96" s="19">
        <v>44587</v>
      </c>
      <c r="D96" s="20" t="s">
        <v>540</v>
      </c>
      <c r="E96" s="18" t="s">
        <v>55</v>
      </c>
      <c r="F96" s="21" t="s">
        <v>86</v>
      </c>
      <c r="G96" s="22">
        <v>44589</v>
      </c>
      <c r="H96" s="22">
        <v>44589</v>
      </c>
      <c r="I96" s="18" t="s">
        <v>541</v>
      </c>
      <c r="J96" s="22">
        <v>44589</v>
      </c>
      <c r="K96" s="22"/>
      <c r="L96" s="18">
        <f t="shared" si="12"/>
        <v>2</v>
      </c>
      <c r="M96" s="18">
        <f t="shared" si="13"/>
        <v>0</v>
      </c>
      <c r="N96" s="20" t="s">
        <v>120</v>
      </c>
      <c r="O96" s="20" t="s">
        <v>121</v>
      </c>
      <c r="P96" s="20" t="str">
        <f>VLOOKUP(Email_TaskV2[[#This Row],[PIC Dev]],[1]Organization!C:D,2,FALSE)</f>
        <v>Business Architecture</v>
      </c>
      <c r="Q96" s="24" t="s">
        <v>542</v>
      </c>
      <c r="R96" s="18">
        <v>28</v>
      </c>
      <c r="S96" s="18" t="s">
        <v>61</v>
      </c>
      <c r="T96" s="18" t="s">
        <v>446</v>
      </c>
      <c r="U96" s="18"/>
      <c r="V96" s="18"/>
      <c r="W96" s="18"/>
      <c r="X96" s="18"/>
      <c r="Y96" s="18"/>
      <c r="Z96" s="18" t="s">
        <v>63</v>
      </c>
      <c r="AA96" s="18" t="s">
        <v>64</v>
      </c>
      <c r="AB96" s="18" t="s">
        <v>123</v>
      </c>
      <c r="AC96" s="18" t="s">
        <v>66</v>
      </c>
      <c r="AD96" s="23" t="s">
        <v>82</v>
      </c>
      <c r="AE96" s="23"/>
      <c r="AF96" s="23"/>
      <c r="AG96" s="23"/>
      <c r="AH96" s="23"/>
      <c r="AI96" s="18" t="s">
        <v>75</v>
      </c>
      <c r="AJ96" s="18"/>
      <c r="AK96" s="25"/>
      <c r="AL96" s="25"/>
      <c r="AM96" s="25"/>
      <c r="AN96" s="25"/>
      <c r="AO96" s="25"/>
      <c r="AP96" s="26">
        <f ca="1">IF(AND(Email_TaskV2[[#This Row],[Status]]="ON PROGRESS"),TODAY()-Email_TaskV2[[#This Row],[Tanggal nodin RFS/RFI]],0)</f>
        <v>0</v>
      </c>
      <c r="AQ96" s="26">
        <f ca="1">IF(AND(Email_TaskV2[[#This Row],[Status]]="ON PROGRESS",Email_TaskV2[[#This Row],[Type]]="RFI"),TODAY()-Email_TaskV2[[#This Row],[Tanggal nodin RFS/RFI]],0)</f>
        <v>0</v>
      </c>
      <c r="AR96" s="26" t="str">
        <f ca="1">IF(Email_TaskV2[[#This Row],[Aging]]&gt;7,"Warning","")</f>
        <v/>
      </c>
      <c r="AV96" s="16" t="str">
        <f>IF(AND(Email_TaskV2[[#This Row],[Status]]="ON PROGRESS",Email_TaskV2[[#This Row],[Type]]="RFS"),"YES","")</f>
        <v/>
      </c>
      <c r="AW96" s="16" t="str">
        <f>IF(AND(Email_TaskV2[[#This Row],[Status]]="ON PROGRESS",Email_TaskV2[[#This Row],[Type]]="RFI"),"YES","")</f>
        <v/>
      </c>
      <c r="AX96" s="16">
        <f>IF(Email_TaskV2[[#This Row],[Nomor Nodin RFS/RFI]]="","",DAY(Email_TaskV2[[#This Row],[Tanggal nodin RFS/RFI]]))</f>
        <v>26</v>
      </c>
      <c r="AY96" s="28" t="str">
        <f>IF(Email_TaskV2[[#This Row],[Nomor Nodin RFS/RFI]]="","",TEXT(Email_TaskV2[[#This Row],[Tanggal nodin RFS/RFI]],"mmm"))</f>
        <v>Jan</v>
      </c>
      <c r="AZ96" s="28" t="str">
        <f>IF(Email_TaskV2[[#This Row],[Nodin BO]]="","No","Yes")</f>
        <v>Yes</v>
      </c>
      <c r="BA96" s="36">
        <f>IF(Email_TaskV2[[#This Row],[Month]]="",13,MONTH(Email_TaskV2[[#This Row],[Tanggal nodin RFS/RFI]]))</f>
        <v>1</v>
      </c>
      <c r="BB96" s="27"/>
    </row>
    <row r="97" spans="1:54" ht="15.75" hidden="1" customHeight="1" x14ac:dyDescent="0.3">
      <c r="A97" s="17">
        <v>96</v>
      </c>
      <c r="B97" s="18" t="s">
        <v>543</v>
      </c>
      <c r="C97" s="19">
        <v>44587</v>
      </c>
      <c r="D97" s="20" t="s">
        <v>544</v>
      </c>
      <c r="E97" s="18" t="s">
        <v>55</v>
      </c>
      <c r="F97" s="21" t="s">
        <v>86</v>
      </c>
      <c r="G97" s="22">
        <v>44594</v>
      </c>
      <c r="H97" s="22">
        <v>44596</v>
      </c>
      <c r="I97" s="18" t="s">
        <v>545</v>
      </c>
      <c r="J97" s="22">
        <v>44596</v>
      </c>
      <c r="K97" s="22"/>
      <c r="L97" s="18">
        <f t="shared" si="12"/>
        <v>9</v>
      </c>
      <c r="M97" s="18">
        <f t="shared" si="13"/>
        <v>2</v>
      </c>
      <c r="N97" s="23" t="s">
        <v>130</v>
      </c>
      <c r="O97" s="20" t="s">
        <v>131</v>
      </c>
      <c r="P97" s="20" t="str">
        <f>VLOOKUP(Email_TaskV2[[#This Row],[PIC Dev]],[1]Organization!C:D,2,FALSE)</f>
        <v>BSM Prepaid</v>
      </c>
      <c r="Q97" s="24" t="s">
        <v>546</v>
      </c>
      <c r="R97" s="18">
        <v>431</v>
      </c>
      <c r="S97" s="18" t="s">
        <v>61</v>
      </c>
      <c r="T97" s="30" t="s">
        <v>547</v>
      </c>
      <c r="U97" s="30"/>
      <c r="V97" s="30"/>
      <c r="W97" s="30"/>
      <c r="X97" s="30"/>
      <c r="Y97" s="30"/>
      <c r="Z97" s="18" t="s">
        <v>63</v>
      </c>
      <c r="AA97" s="18" t="s">
        <v>64</v>
      </c>
      <c r="AB97" s="18" t="s">
        <v>65</v>
      </c>
      <c r="AC97" s="18" t="s">
        <v>66</v>
      </c>
      <c r="AD97" s="23" t="s">
        <v>82</v>
      </c>
      <c r="AE97" s="23" t="s">
        <v>74</v>
      </c>
      <c r="AF97" s="23" t="s">
        <v>67</v>
      </c>
      <c r="AG97" s="23"/>
      <c r="AH97" s="23"/>
      <c r="AI97" s="18" t="s">
        <v>68</v>
      </c>
      <c r="AJ97" s="18"/>
      <c r="AK97" s="25"/>
      <c r="AL97" s="25"/>
      <c r="AM97" s="25"/>
      <c r="AN97" s="25"/>
      <c r="AO97" s="25"/>
      <c r="AP97" s="26">
        <f ca="1">IF(AND(Email_TaskV2[[#This Row],[Status]]="ON PROGRESS"),TODAY()-Email_TaskV2[[#This Row],[Tanggal nodin RFS/RFI]],0)</f>
        <v>0</v>
      </c>
      <c r="AQ97" s="26">
        <f ca="1">IF(AND(Email_TaskV2[[#This Row],[Status]]="ON PROGRESS",Email_TaskV2[[#This Row],[Type]]="RFI"),TODAY()-Email_TaskV2[[#This Row],[Tanggal nodin RFS/RFI]],0)</f>
        <v>0</v>
      </c>
      <c r="AR97" s="26" t="str">
        <f ca="1">IF(Email_TaskV2[[#This Row],[Aging]]&gt;7,"Warning","")</f>
        <v/>
      </c>
      <c r="AV97" s="16" t="str">
        <f>IF(AND(Email_TaskV2[[#This Row],[Status]]="ON PROGRESS",Email_TaskV2[[#This Row],[Type]]="RFS"),"YES","")</f>
        <v/>
      </c>
      <c r="AW97" s="16" t="str">
        <f>IF(AND(Email_TaskV2[[#This Row],[Status]]="ON PROGRESS",Email_TaskV2[[#This Row],[Type]]="RFI"),"YES","")</f>
        <v/>
      </c>
      <c r="AX97" s="16">
        <f>IF(Email_TaskV2[[#This Row],[Nomor Nodin RFS/RFI]]="","",DAY(Email_TaskV2[[#This Row],[Tanggal nodin RFS/RFI]]))</f>
        <v>26</v>
      </c>
      <c r="AY97" s="28" t="str">
        <f>IF(Email_TaskV2[[#This Row],[Nomor Nodin RFS/RFI]]="","",TEXT(Email_TaskV2[[#This Row],[Tanggal nodin RFS/RFI]],"mmm"))</f>
        <v>Jan</v>
      </c>
      <c r="AZ97" s="28" t="str">
        <f>IF(Email_TaskV2[[#This Row],[Nodin BO]]="","No","Yes")</f>
        <v>Yes</v>
      </c>
      <c r="BA97" s="36">
        <f>IF(Email_TaskV2[[#This Row],[Month]]="",13,MONTH(Email_TaskV2[[#This Row],[Tanggal nodin RFS/RFI]]))</f>
        <v>1</v>
      </c>
      <c r="BB97" s="27"/>
    </row>
    <row r="98" spans="1:54" ht="15.75" hidden="1" customHeight="1" x14ac:dyDescent="0.3">
      <c r="A98" s="17">
        <v>97</v>
      </c>
      <c r="B98" s="18" t="s">
        <v>548</v>
      </c>
      <c r="C98" s="19">
        <v>44587</v>
      </c>
      <c r="D98" s="20" t="s">
        <v>549</v>
      </c>
      <c r="E98" s="18" t="s">
        <v>55</v>
      </c>
      <c r="F98" s="18" t="s">
        <v>86</v>
      </c>
      <c r="G98" s="22">
        <v>44592</v>
      </c>
      <c r="H98" s="22">
        <v>44596</v>
      </c>
      <c r="I98" s="18" t="s">
        <v>550</v>
      </c>
      <c r="J98" s="22">
        <v>44595</v>
      </c>
      <c r="K98" s="22"/>
      <c r="L98" s="18">
        <f t="shared" si="12"/>
        <v>9</v>
      </c>
      <c r="M98" s="18">
        <f t="shared" si="13"/>
        <v>3</v>
      </c>
      <c r="N98" s="23" t="s">
        <v>104</v>
      </c>
      <c r="O98" s="20" t="s">
        <v>105</v>
      </c>
      <c r="P98" s="20" t="str">
        <f>VLOOKUP(Email_TaskV2[[#This Row],[PIC Dev]],[1]Organization!C:D,2,FALSE)</f>
        <v>Digital and VAS</v>
      </c>
      <c r="Q98" s="24" t="s">
        <v>551</v>
      </c>
      <c r="R98" s="18">
        <v>74</v>
      </c>
      <c r="S98" s="18" t="s">
        <v>61</v>
      </c>
      <c r="T98" s="18" t="s">
        <v>552</v>
      </c>
      <c r="U98" s="18"/>
      <c r="V98" s="18"/>
      <c r="W98" s="18"/>
      <c r="X98" s="18"/>
      <c r="Y98" s="18"/>
      <c r="Z98" s="18" t="s">
        <v>63</v>
      </c>
      <c r="AA98" s="18" t="s">
        <v>64</v>
      </c>
      <c r="AB98" s="18" t="s">
        <v>108</v>
      </c>
      <c r="AC98" s="18" t="s">
        <v>98</v>
      </c>
      <c r="AD98" s="23" t="s">
        <v>99</v>
      </c>
      <c r="AE98" s="23" t="s">
        <v>126</v>
      </c>
      <c r="AF98" s="23" t="s">
        <v>125</v>
      </c>
      <c r="AG98" s="23"/>
      <c r="AH98" s="23"/>
      <c r="AI98" s="18" t="s">
        <v>75</v>
      </c>
      <c r="AJ98" s="18"/>
      <c r="AK98" s="25"/>
      <c r="AL98" s="25"/>
      <c r="AM98" s="25"/>
      <c r="AN98" s="25"/>
      <c r="AO98" s="25"/>
      <c r="AP98" s="26">
        <f ca="1">IF(AND(Email_TaskV2[[#This Row],[Status]]="ON PROGRESS"),TODAY()-Email_TaskV2[[#This Row],[Tanggal nodin RFS/RFI]],0)</f>
        <v>0</v>
      </c>
      <c r="AQ98" s="26">
        <f ca="1">IF(AND(Email_TaskV2[[#This Row],[Status]]="ON PROGRESS",Email_TaskV2[[#This Row],[Type]]="RFI"),TODAY()-Email_TaskV2[[#This Row],[Tanggal nodin RFS/RFI]],0)</f>
        <v>0</v>
      </c>
      <c r="AR98" s="26" t="str">
        <f ca="1">IF(Email_TaskV2[[#This Row],[Aging]]&gt;7,"Warning","")</f>
        <v/>
      </c>
      <c r="AV98" s="16" t="str">
        <f>IF(AND(Email_TaskV2[[#This Row],[Status]]="ON PROGRESS",Email_TaskV2[[#This Row],[Type]]="RFS"),"YES","")</f>
        <v/>
      </c>
      <c r="AW98" s="16" t="str">
        <f>IF(AND(Email_TaskV2[[#This Row],[Status]]="ON PROGRESS",Email_TaskV2[[#This Row],[Type]]="RFI"),"YES","")</f>
        <v/>
      </c>
      <c r="AX98" s="16">
        <f>IF(Email_TaskV2[[#This Row],[Nomor Nodin RFS/RFI]]="","",DAY(Email_TaskV2[[#This Row],[Tanggal nodin RFS/RFI]]))</f>
        <v>26</v>
      </c>
      <c r="AY98" s="28" t="str">
        <f>IF(Email_TaskV2[[#This Row],[Nomor Nodin RFS/RFI]]="","",TEXT(Email_TaskV2[[#This Row],[Tanggal nodin RFS/RFI]],"mmm"))</f>
        <v>Jan</v>
      </c>
      <c r="AZ98" s="28" t="str">
        <f>IF(Email_TaskV2[[#This Row],[Nodin BO]]="","No","Yes")</f>
        <v>Yes</v>
      </c>
      <c r="BA98" s="36">
        <f>IF(Email_TaskV2[[#This Row],[Month]]="",13,MONTH(Email_TaskV2[[#This Row],[Tanggal nodin RFS/RFI]]))</f>
        <v>1</v>
      </c>
      <c r="BB98" s="27"/>
    </row>
    <row r="99" spans="1:54" ht="15.75" hidden="1" customHeight="1" x14ac:dyDescent="0.3">
      <c r="A99" s="17">
        <v>98</v>
      </c>
      <c r="B99" s="18" t="s">
        <v>553</v>
      </c>
      <c r="C99" s="19">
        <v>44587</v>
      </c>
      <c r="D99" s="20" t="s">
        <v>554</v>
      </c>
      <c r="E99" s="18" t="s">
        <v>55</v>
      </c>
      <c r="F99" s="21" t="s">
        <v>230</v>
      </c>
      <c r="G99" s="22">
        <v>44595</v>
      </c>
      <c r="H99" s="22">
        <v>44596</v>
      </c>
      <c r="I99" s="18" t="s">
        <v>555</v>
      </c>
      <c r="J99" s="22">
        <v>44596</v>
      </c>
      <c r="K99" s="22"/>
      <c r="L99" s="18">
        <f t="shared" si="12"/>
        <v>9</v>
      </c>
      <c r="M99" s="18">
        <f t="shared" si="13"/>
        <v>1</v>
      </c>
      <c r="N99" s="20" t="s">
        <v>130</v>
      </c>
      <c r="O99" s="20" t="s">
        <v>131</v>
      </c>
      <c r="P99" s="20" t="str">
        <f>VLOOKUP(Email_TaskV2[[#This Row],[PIC Dev]],[1]Organization!C:D,2,FALSE)</f>
        <v>BSM Prepaid</v>
      </c>
      <c r="Q99" s="24" t="s">
        <v>556</v>
      </c>
      <c r="R99" s="18">
        <v>150</v>
      </c>
      <c r="S99" s="18" t="s">
        <v>106</v>
      </c>
      <c r="T99" s="18" t="s">
        <v>557</v>
      </c>
      <c r="U99" s="18"/>
      <c r="V99" s="18"/>
      <c r="W99" s="18"/>
      <c r="X99" s="18"/>
      <c r="Y99" s="18"/>
      <c r="Z99" s="18" t="s">
        <v>63</v>
      </c>
      <c r="AA99" s="18" t="s">
        <v>64</v>
      </c>
      <c r="AB99" s="18" t="s">
        <v>558</v>
      </c>
      <c r="AC99" s="18" t="s">
        <v>66</v>
      </c>
      <c r="AD99" s="23" t="s">
        <v>211</v>
      </c>
      <c r="AE99" s="23"/>
      <c r="AF99" s="23"/>
      <c r="AG99" s="23"/>
      <c r="AH99" s="23"/>
      <c r="AI99" s="18" t="s">
        <v>75</v>
      </c>
      <c r="AJ99" s="18"/>
      <c r="AK99" s="25"/>
      <c r="AL99" s="25"/>
      <c r="AM99" s="25"/>
      <c r="AN99" s="25"/>
      <c r="AO99" s="25"/>
      <c r="AP99" s="26">
        <f ca="1">IF(AND(Email_TaskV2[[#This Row],[Status]]="ON PROGRESS"),TODAY()-Email_TaskV2[[#This Row],[Tanggal nodin RFS/RFI]],0)</f>
        <v>0</v>
      </c>
      <c r="AQ99" s="26">
        <f ca="1">IF(AND(Email_TaskV2[[#This Row],[Status]]="ON PROGRESS",Email_TaskV2[[#This Row],[Type]]="RFI"),TODAY()-Email_TaskV2[[#This Row],[Tanggal nodin RFS/RFI]],0)</f>
        <v>0</v>
      </c>
      <c r="AR99" s="26" t="str">
        <f ca="1">IF(Email_TaskV2[[#This Row],[Aging]]&gt;7,"Warning","")</f>
        <v/>
      </c>
      <c r="AV99" s="16" t="str">
        <f>IF(AND(Email_TaskV2[[#This Row],[Status]]="ON PROGRESS",Email_TaskV2[[#This Row],[Type]]="RFS"),"YES","")</f>
        <v/>
      </c>
      <c r="AW99" s="16" t="str">
        <f>IF(AND(Email_TaskV2[[#This Row],[Status]]="ON PROGRESS",Email_TaskV2[[#This Row],[Type]]="RFI"),"YES","")</f>
        <v/>
      </c>
      <c r="AX99" s="16">
        <f>IF(Email_TaskV2[[#This Row],[Nomor Nodin RFS/RFI]]="","",DAY(Email_TaskV2[[#This Row],[Tanggal nodin RFS/RFI]]))</f>
        <v>26</v>
      </c>
      <c r="AY99" s="28" t="str">
        <f>IF(Email_TaskV2[[#This Row],[Nomor Nodin RFS/RFI]]="","",TEXT(Email_TaskV2[[#This Row],[Tanggal nodin RFS/RFI]],"mmm"))</f>
        <v>Jan</v>
      </c>
      <c r="AZ99" s="28" t="str">
        <f>IF(Email_TaskV2[[#This Row],[Nodin BO]]="","No","Yes")</f>
        <v>Yes</v>
      </c>
      <c r="BA99" s="36">
        <f>IF(Email_TaskV2[[#This Row],[Month]]="",13,MONTH(Email_TaskV2[[#This Row],[Tanggal nodin RFS/RFI]]))</f>
        <v>1</v>
      </c>
      <c r="BB99" s="27"/>
    </row>
    <row r="100" spans="1:54" ht="16.5" hidden="1" customHeight="1" x14ac:dyDescent="0.3">
      <c r="A100" s="17">
        <v>99</v>
      </c>
      <c r="B100" s="18" t="s">
        <v>559</v>
      </c>
      <c r="C100" s="19">
        <v>44588</v>
      </c>
      <c r="D100" s="20" t="s">
        <v>560</v>
      </c>
      <c r="E100" s="18" t="s">
        <v>55</v>
      </c>
      <c r="F100" s="18" t="s">
        <v>86</v>
      </c>
      <c r="G100" s="22">
        <v>44589</v>
      </c>
      <c r="H100" s="22">
        <v>44589</v>
      </c>
      <c r="I100" s="18" t="s">
        <v>561</v>
      </c>
      <c r="J100" s="22">
        <v>44589</v>
      </c>
      <c r="K100" s="22"/>
      <c r="L100" s="18">
        <f t="shared" si="12"/>
        <v>1</v>
      </c>
      <c r="M100" s="18">
        <f t="shared" si="13"/>
        <v>0</v>
      </c>
      <c r="N100" s="23" t="s">
        <v>93</v>
      </c>
      <c r="O100" s="20" t="s">
        <v>94</v>
      </c>
      <c r="P100" s="20" t="str">
        <f>VLOOKUP(Email_TaskV2[[#This Row],[PIC Dev]],[1]Organization!C:D,2,FALSE)</f>
        <v>Digital and VAS</v>
      </c>
      <c r="Q100" s="20" t="s">
        <v>95</v>
      </c>
      <c r="R100" s="18">
        <v>120</v>
      </c>
      <c r="S100" s="18" t="s">
        <v>61</v>
      </c>
      <c r="T100" s="18" t="s">
        <v>562</v>
      </c>
      <c r="U100" s="18"/>
      <c r="V100" s="18"/>
      <c r="W100" s="18"/>
      <c r="X100" s="18"/>
      <c r="Y100" s="18"/>
      <c r="Z100" s="18" t="s">
        <v>63</v>
      </c>
      <c r="AA100" s="18" t="s">
        <v>64</v>
      </c>
      <c r="AB100" s="18" t="s">
        <v>201</v>
      </c>
      <c r="AC100" s="18" t="s">
        <v>98</v>
      </c>
      <c r="AD100" s="23" t="s">
        <v>126</v>
      </c>
      <c r="AE100" s="23"/>
      <c r="AF100" s="23"/>
      <c r="AG100" s="23"/>
      <c r="AH100" s="23"/>
      <c r="AI100" s="18" t="s">
        <v>75</v>
      </c>
      <c r="AJ100" s="18"/>
      <c r="AK100" s="25"/>
      <c r="AL100" s="25"/>
      <c r="AM100" s="25"/>
      <c r="AN100" s="25"/>
      <c r="AO100" s="25"/>
      <c r="AP100" s="26">
        <f ca="1">IF(AND(Email_TaskV2[[#This Row],[Status]]="ON PROGRESS"),TODAY()-Email_TaskV2[[#This Row],[Tanggal nodin RFS/RFI]],0)</f>
        <v>0</v>
      </c>
      <c r="AQ100" s="26">
        <f ca="1">IF(AND(Email_TaskV2[[#This Row],[Status]]="ON PROGRESS",Email_TaskV2[[#This Row],[Type]]="RFI"),TODAY()-Email_TaskV2[[#This Row],[Tanggal nodin RFS/RFI]],0)</f>
        <v>0</v>
      </c>
      <c r="AR100" s="26" t="str">
        <f ca="1">IF(Email_TaskV2[[#This Row],[Aging]]&gt;7,"Warning","")</f>
        <v/>
      </c>
      <c r="AV100" s="16" t="str">
        <f>IF(AND(Email_TaskV2[[#This Row],[Status]]="ON PROGRESS",Email_TaskV2[[#This Row],[Type]]="RFS"),"YES","")</f>
        <v/>
      </c>
      <c r="AW100" s="16" t="str">
        <f>IF(AND(Email_TaskV2[[#This Row],[Status]]="ON PROGRESS",Email_TaskV2[[#This Row],[Type]]="RFI"),"YES","")</f>
        <v/>
      </c>
      <c r="AX100" s="16">
        <f>IF(Email_TaskV2[[#This Row],[Nomor Nodin RFS/RFI]]="","",DAY(Email_TaskV2[[#This Row],[Tanggal nodin RFS/RFI]]))</f>
        <v>27</v>
      </c>
      <c r="AY100" s="28" t="str">
        <f>IF(Email_TaskV2[[#This Row],[Nomor Nodin RFS/RFI]]="","",TEXT(Email_TaskV2[[#This Row],[Tanggal nodin RFS/RFI]],"mmm"))</f>
        <v>Jan</v>
      </c>
      <c r="AZ100" s="28" t="str">
        <f>IF(Email_TaskV2[[#This Row],[Nodin BO]]="","No","Yes")</f>
        <v>Yes</v>
      </c>
      <c r="BA100" s="36">
        <f>IF(Email_TaskV2[[#This Row],[Month]]="",13,MONTH(Email_TaskV2[[#This Row],[Tanggal nodin RFS/RFI]]))</f>
        <v>1</v>
      </c>
      <c r="BB100" s="27"/>
    </row>
    <row r="101" spans="1:54" ht="16.5" hidden="1" customHeight="1" x14ac:dyDescent="0.3">
      <c r="A101" s="17">
        <v>100</v>
      </c>
      <c r="B101" s="18" t="s">
        <v>563</v>
      </c>
      <c r="C101" s="19">
        <v>44588</v>
      </c>
      <c r="D101" s="20" t="s">
        <v>564</v>
      </c>
      <c r="E101" s="18" t="s">
        <v>55</v>
      </c>
      <c r="F101" s="18" t="s">
        <v>86</v>
      </c>
      <c r="G101" s="22">
        <v>44589</v>
      </c>
      <c r="H101" s="22">
        <v>44589</v>
      </c>
      <c r="I101" s="18" t="s">
        <v>565</v>
      </c>
      <c r="J101" s="22">
        <v>44589</v>
      </c>
      <c r="K101" s="22"/>
      <c r="L101" s="18">
        <f t="shared" si="12"/>
        <v>1</v>
      </c>
      <c r="M101" s="18">
        <f t="shared" si="13"/>
        <v>0</v>
      </c>
      <c r="N101" s="23" t="s">
        <v>93</v>
      </c>
      <c r="O101" s="20" t="s">
        <v>94</v>
      </c>
      <c r="P101" s="20" t="str">
        <f>VLOOKUP(Email_TaskV2[[#This Row],[PIC Dev]],[1]Organization!C:D,2,FALSE)</f>
        <v>Digital and VAS</v>
      </c>
      <c r="Q101" s="20" t="s">
        <v>95</v>
      </c>
      <c r="R101" s="18">
        <v>120</v>
      </c>
      <c r="S101" s="18" t="s">
        <v>61</v>
      </c>
      <c r="T101" s="18" t="s">
        <v>562</v>
      </c>
      <c r="U101" s="18"/>
      <c r="V101" s="18"/>
      <c r="W101" s="18"/>
      <c r="X101" s="18"/>
      <c r="Y101" s="18"/>
      <c r="Z101" s="18" t="s">
        <v>63</v>
      </c>
      <c r="AA101" s="18" t="s">
        <v>64</v>
      </c>
      <c r="AB101" s="18" t="s">
        <v>201</v>
      </c>
      <c r="AC101" s="18" t="s">
        <v>98</v>
      </c>
      <c r="AD101" s="23" t="s">
        <v>255</v>
      </c>
      <c r="AE101" s="23"/>
      <c r="AF101" s="23"/>
      <c r="AG101" s="23"/>
      <c r="AH101" s="23"/>
      <c r="AI101" s="18" t="s">
        <v>75</v>
      </c>
      <c r="AJ101" s="18"/>
      <c r="AK101" s="25"/>
      <c r="AL101" s="25"/>
      <c r="AM101" s="25"/>
      <c r="AN101" s="25"/>
      <c r="AO101" s="25"/>
      <c r="AP101" s="26">
        <f ca="1">IF(AND(Email_TaskV2[[#This Row],[Status]]="ON PROGRESS"),TODAY()-Email_TaskV2[[#This Row],[Tanggal nodin RFS/RFI]],0)</f>
        <v>0</v>
      </c>
      <c r="AQ101" s="26">
        <f ca="1">IF(AND(Email_TaskV2[[#This Row],[Status]]="ON PROGRESS",Email_TaskV2[[#This Row],[Type]]="RFI"),TODAY()-Email_TaskV2[[#This Row],[Tanggal nodin RFS/RFI]],0)</f>
        <v>0</v>
      </c>
      <c r="AR101" s="26" t="str">
        <f ca="1">IF(Email_TaskV2[[#This Row],[Aging]]&gt;7,"Warning","")</f>
        <v/>
      </c>
      <c r="AV101" s="16" t="str">
        <f>IF(AND(Email_TaskV2[[#This Row],[Status]]="ON PROGRESS",Email_TaskV2[[#This Row],[Type]]="RFS"),"YES","")</f>
        <v/>
      </c>
      <c r="AW101" s="16" t="str">
        <f>IF(AND(Email_TaskV2[[#This Row],[Status]]="ON PROGRESS",Email_TaskV2[[#This Row],[Type]]="RFI"),"YES","")</f>
        <v/>
      </c>
      <c r="AX101" s="16">
        <f>IF(Email_TaskV2[[#This Row],[Nomor Nodin RFS/RFI]]="","",DAY(Email_TaskV2[[#This Row],[Tanggal nodin RFS/RFI]]))</f>
        <v>27</v>
      </c>
      <c r="AY101" s="28" t="str">
        <f>IF(Email_TaskV2[[#This Row],[Nomor Nodin RFS/RFI]]="","",TEXT(Email_TaskV2[[#This Row],[Tanggal nodin RFS/RFI]],"mmm"))</f>
        <v>Jan</v>
      </c>
      <c r="AZ101" s="28" t="str">
        <f>IF(Email_TaskV2[[#This Row],[Nodin BO]]="","No","Yes")</f>
        <v>Yes</v>
      </c>
      <c r="BA101" s="36">
        <f>IF(Email_TaskV2[[#This Row],[Month]]="",13,MONTH(Email_TaskV2[[#This Row],[Tanggal nodin RFS/RFI]]))</f>
        <v>1</v>
      </c>
    </row>
    <row r="102" spans="1:54" ht="16.5" hidden="1" customHeight="1" x14ac:dyDescent="0.3">
      <c r="A102" s="17">
        <v>101</v>
      </c>
      <c r="B102" s="18" t="s">
        <v>566</v>
      </c>
      <c r="C102" s="19">
        <v>44588</v>
      </c>
      <c r="D102" s="20" t="s">
        <v>567</v>
      </c>
      <c r="E102" s="18" t="s">
        <v>55</v>
      </c>
      <c r="F102" s="21" t="s">
        <v>86</v>
      </c>
      <c r="G102" s="22">
        <v>44588</v>
      </c>
      <c r="H102" s="22">
        <v>44588</v>
      </c>
      <c r="I102" s="18" t="s">
        <v>568</v>
      </c>
      <c r="J102" s="22">
        <v>44589</v>
      </c>
      <c r="K102" s="22"/>
      <c r="L102" s="18">
        <f t="shared" si="12"/>
        <v>0</v>
      </c>
      <c r="M102" s="18">
        <f t="shared" si="13"/>
        <v>1</v>
      </c>
      <c r="N102" s="20" t="s">
        <v>531</v>
      </c>
      <c r="O102" s="20" t="s">
        <v>532</v>
      </c>
      <c r="P102" s="20" t="str">
        <f>VLOOKUP(Email_TaskV2[[#This Row],[PIC Dev]],[1]Organization!C:D,2,FALSE)</f>
        <v>Business Architecture</v>
      </c>
      <c r="Q102" s="24" t="s">
        <v>569</v>
      </c>
      <c r="R102" s="18">
        <v>70</v>
      </c>
      <c r="S102" s="18" t="s">
        <v>61</v>
      </c>
      <c r="T102" s="18" t="s">
        <v>570</v>
      </c>
      <c r="U102" s="18"/>
      <c r="V102" s="18"/>
      <c r="W102" s="18"/>
      <c r="X102" s="18"/>
      <c r="Y102" s="18"/>
      <c r="Z102" s="18" t="s">
        <v>63</v>
      </c>
      <c r="AA102" s="18" t="s">
        <v>64</v>
      </c>
      <c r="AB102" s="18" t="s">
        <v>534</v>
      </c>
      <c r="AC102" s="18" t="s">
        <v>98</v>
      </c>
      <c r="AD102" s="23" t="s">
        <v>160</v>
      </c>
      <c r="AE102" s="23" t="s">
        <v>99</v>
      </c>
      <c r="AF102" s="23"/>
      <c r="AG102" s="23"/>
      <c r="AH102" s="23"/>
      <c r="AI102" s="18" t="s">
        <v>75</v>
      </c>
      <c r="AJ102" s="18"/>
      <c r="AK102" s="25"/>
      <c r="AL102" s="25"/>
      <c r="AM102" s="25"/>
      <c r="AN102" s="25"/>
      <c r="AO102" s="25"/>
      <c r="AP102" s="26">
        <f ca="1">IF(AND(Email_TaskV2[[#This Row],[Status]]="ON PROGRESS"),TODAY()-Email_TaskV2[[#This Row],[Tanggal nodin RFS/RFI]],0)</f>
        <v>0</v>
      </c>
      <c r="AQ102" s="26">
        <f ca="1">IF(AND(Email_TaskV2[[#This Row],[Status]]="ON PROGRESS",Email_TaskV2[[#This Row],[Type]]="RFI"),TODAY()-Email_TaskV2[[#This Row],[Tanggal nodin RFS/RFI]],0)</f>
        <v>0</v>
      </c>
      <c r="AR102" s="26" t="str">
        <f ca="1">IF(Email_TaskV2[[#This Row],[Aging]]&gt;7,"Warning","")</f>
        <v/>
      </c>
      <c r="AV102" s="16" t="str">
        <f>IF(AND(Email_TaskV2[[#This Row],[Status]]="ON PROGRESS",Email_TaskV2[[#This Row],[Type]]="RFS"),"YES","")</f>
        <v/>
      </c>
      <c r="AW102" s="16" t="str">
        <f>IF(AND(Email_TaskV2[[#This Row],[Status]]="ON PROGRESS",Email_TaskV2[[#This Row],[Type]]="RFI"),"YES","")</f>
        <v/>
      </c>
      <c r="AX102" s="16">
        <f>IF(Email_TaskV2[[#This Row],[Nomor Nodin RFS/RFI]]="","",DAY(Email_TaskV2[[#This Row],[Tanggal nodin RFS/RFI]]))</f>
        <v>27</v>
      </c>
      <c r="AY102" s="28" t="str">
        <f>IF(Email_TaskV2[[#This Row],[Nomor Nodin RFS/RFI]]="","",TEXT(Email_TaskV2[[#This Row],[Tanggal nodin RFS/RFI]],"mmm"))</f>
        <v>Jan</v>
      </c>
      <c r="AZ102" s="28" t="str">
        <f>IF(Email_TaskV2[[#This Row],[Nodin BO]]="","No","Yes")</f>
        <v>Yes</v>
      </c>
      <c r="BA102" s="36">
        <f>IF(Email_TaskV2[[#This Row],[Month]]="",13,MONTH(Email_TaskV2[[#This Row],[Tanggal nodin RFS/RFI]]))</f>
        <v>1</v>
      </c>
      <c r="BB102" s="27"/>
    </row>
    <row r="103" spans="1:54" ht="16.5" hidden="1" customHeight="1" x14ac:dyDescent="0.3">
      <c r="A103" s="17">
        <v>102</v>
      </c>
      <c r="B103" s="18" t="s">
        <v>571</v>
      </c>
      <c r="C103" s="19">
        <v>44588</v>
      </c>
      <c r="D103" s="20" t="s">
        <v>572</v>
      </c>
      <c r="E103" s="18" t="s">
        <v>55</v>
      </c>
      <c r="F103" s="18" t="s">
        <v>147</v>
      </c>
      <c r="G103" s="22">
        <v>44589</v>
      </c>
      <c r="H103" s="22">
        <v>44589</v>
      </c>
      <c r="I103" s="18" t="s">
        <v>573</v>
      </c>
      <c r="J103" s="22">
        <v>44589</v>
      </c>
      <c r="K103" s="22"/>
      <c r="L103" s="18">
        <f t="shared" si="12"/>
        <v>1</v>
      </c>
      <c r="M103" s="18">
        <f t="shared" si="13"/>
        <v>0</v>
      </c>
      <c r="N103" s="23" t="s">
        <v>171</v>
      </c>
      <c r="O103" s="20" t="s">
        <v>172</v>
      </c>
      <c r="P103" s="20" t="str">
        <f>VLOOKUP(Email_TaskV2[[#This Row],[PIC Dev]],[1]Organization!C:D,2,FALSE)</f>
        <v>Postpaid, Roaming, and Interconnect</v>
      </c>
      <c r="Q103" s="20"/>
      <c r="R103" s="18">
        <v>15</v>
      </c>
      <c r="S103" s="18" t="s">
        <v>106</v>
      </c>
      <c r="T103" s="18" t="s">
        <v>574</v>
      </c>
      <c r="U103" s="18"/>
      <c r="V103" s="18"/>
      <c r="W103" s="18"/>
      <c r="X103" s="18"/>
      <c r="Y103" s="18"/>
      <c r="Z103" s="18" t="s">
        <v>63</v>
      </c>
      <c r="AA103" s="18" t="s">
        <v>64</v>
      </c>
      <c r="AB103" s="18" t="s">
        <v>65</v>
      </c>
      <c r="AC103" s="18" t="s">
        <v>124</v>
      </c>
      <c r="AD103" s="23" t="s">
        <v>109</v>
      </c>
      <c r="AE103" s="23"/>
      <c r="AF103" s="23"/>
      <c r="AG103" s="23"/>
      <c r="AH103" s="23"/>
      <c r="AI103" s="18" t="s">
        <v>75</v>
      </c>
      <c r="AJ103" s="18"/>
      <c r="AK103" s="25"/>
      <c r="AL103" s="25"/>
      <c r="AM103" s="25"/>
      <c r="AN103" s="25"/>
      <c r="AO103" s="25"/>
      <c r="AP103" s="26">
        <f ca="1">IF(AND(Email_TaskV2[[#This Row],[Status]]="ON PROGRESS"),TODAY()-Email_TaskV2[[#This Row],[Tanggal nodin RFS/RFI]],0)</f>
        <v>0</v>
      </c>
      <c r="AQ103" s="26">
        <f ca="1">IF(AND(Email_TaskV2[[#This Row],[Status]]="ON PROGRESS",Email_TaskV2[[#This Row],[Type]]="RFI"),TODAY()-Email_TaskV2[[#This Row],[Tanggal nodin RFS/RFI]],0)</f>
        <v>0</v>
      </c>
      <c r="AR103" s="26" t="str">
        <f ca="1">IF(Email_TaskV2[[#This Row],[Aging]]&gt;7,"Warning","")</f>
        <v/>
      </c>
      <c r="AV103" s="16" t="str">
        <f>IF(AND(Email_TaskV2[[#This Row],[Status]]="ON PROGRESS",Email_TaskV2[[#This Row],[Type]]="RFS"),"YES","")</f>
        <v/>
      </c>
      <c r="AW103" s="16" t="str">
        <f>IF(AND(Email_TaskV2[[#This Row],[Status]]="ON PROGRESS",Email_TaskV2[[#This Row],[Type]]="RFI"),"YES","")</f>
        <v/>
      </c>
      <c r="AX103" s="16">
        <f>IF(Email_TaskV2[[#This Row],[Nomor Nodin RFS/RFI]]="","",DAY(Email_TaskV2[[#This Row],[Tanggal nodin RFS/RFI]]))</f>
        <v>27</v>
      </c>
      <c r="AY103" s="28" t="str">
        <f>IF(Email_TaskV2[[#This Row],[Nomor Nodin RFS/RFI]]="","",TEXT(Email_TaskV2[[#This Row],[Tanggal nodin RFS/RFI]],"mmm"))</f>
        <v>Jan</v>
      </c>
      <c r="AZ103" s="28" t="str">
        <f>IF(Email_TaskV2[[#This Row],[Nodin BO]]="","No","Yes")</f>
        <v>Yes</v>
      </c>
      <c r="BA103" s="36">
        <f>IF(Email_TaskV2[[#This Row],[Month]]="",13,MONTH(Email_TaskV2[[#This Row],[Tanggal nodin RFS/RFI]]))</f>
        <v>1</v>
      </c>
      <c r="BB103" s="27"/>
    </row>
    <row r="104" spans="1:54" ht="16.5" hidden="1" customHeight="1" x14ac:dyDescent="0.3">
      <c r="A104" s="17">
        <v>103</v>
      </c>
      <c r="B104" s="18" t="s">
        <v>575</v>
      </c>
      <c r="C104" s="19">
        <v>44588</v>
      </c>
      <c r="D104" s="20" t="s">
        <v>576</v>
      </c>
      <c r="E104" s="18" t="s">
        <v>55</v>
      </c>
      <c r="F104" s="21" t="s">
        <v>112</v>
      </c>
      <c r="G104" s="22">
        <v>44592</v>
      </c>
      <c r="H104" s="22">
        <v>44600</v>
      </c>
      <c r="I104" s="18" t="s">
        <v>577</v>
      </c>
      <c r="J104" s="22">
        <v>44600</v>
      </c>
      <c r="K104" s="22"/>
      <c r="L104" s="18">
        <f t="shared" si="12"/>
        <v>12</v>
      </c>
      <c r="M104" s="18">
        <f t="shared" si="13"/>
        <v>8</v>
      </c>
      <c r="N104" s="23" t="s">
        <v>93</v>
      </c>
      <c r="O104" s="20" t="s">
        <v>94</v>
      </c>
      <c r="P104" s="20" t="str">
        <f>VLOOKUP(Email_TaskV2[[#This Row],[PIC Dev]],[1]Organization!C:D,2,FALSE)</f>
        <v>Digital and VAS</v>
      </c>
      <c r="Q104" s="20"/>
      <c r="R104" s="18">
        <v>42</v>
      </c>
      <c r="S104" s="18" t="s">
        <v>106</v>
      </c>
      <c r="T104" s="18" t="s">
        <v>578</v>
      </c>
      <c r="U104" s="18"/>
      <c r="V104" s="18"/>
      <c r="W104" s="18"/>
      <c r="X104" s="18"/>
      <c r="Y104" s="18"/>
      <c r="Z104" s="18" t="s">
        <v>63</v>
      </c>
      <c r="AA104" s="18" t="s">
        <v>64</v>
      </c>
      <c r="AB104" s="18" t="s">
        <v>201</v>
      </c>
      <c r="AC104" s="18" t="s">
        <v>98</v>
      </c>
      <c r="AD104" s="23" t="s">
        <v>115</v>
      </c>
      <c r="AE104" s="23"/>
      <c r="AF104" s="23"/>
      <c r="AG104" s="23"/>
      <c r="AH104" s="23"/>
      <c r="AI104" s="18" t="s">
        <v>75</v>
      </c>
      <c r="AJ104" s="18"/>
      <c r="AK104" s="25"/>
      <c r="AL104" s="25"/>
      <c r="AM104" s="25"/>
      <c r="AN104" s="25"/>
      <c r="AO104" s="25"/>
      <c r="AP104" s="26">
        <f ca="1">IF(AND(Email_TaskV2[[#This Row],[Status]]="ON PROGRESS"),TODAY()-Email_TaskV2[[#This Row],[Tanggal nodin RFS/RFI]],0)</f>
        <v>0</v>
      </c>
      <c r="AQ104" s="26">
        <f ca="1">IF(AND(Email_TaskV2[[#This Row],[Status]]="ON PROGRESS",Email_TaskV2[[#This Row],[Type]]="RFI"),TODAY()-Email_TaskV2[[#This Row],[Tanggal nodin RFS/RFI]],0)</f>
        <v>0</v>
      </c>
      <c r="AR104" s="26" t="str">
        <f ca="1">IF(Email_TaskV2[[#This Row],[Aging]]&gt;7,"Warning","")</f>
        <v/>
      </c>
      <c r="AV104" s="16" t="str">
        <f>IF(AND(Email_TaskV2[[#This Row],[Status]]="ON PROGRESS",Email_TaskV2[[#This Row],[Type]]="RFS"),"YES","")</f>
        <v/>
      </c>
      <c r="AW104" s="16" t="str">
        <f>IF(AND(Email_TaskV2[[#This Row],[Status]]="ON PROGRESS",Email_TaskV2[[#This Row],[Type]]="RFI"),"YES","")</f>
        <v/>
      </c>
      <c r="AX104" s="16">
        <f>IF(Email_TaskV2[[#This Row],[Nomor Nodin RFS/RFI]]="","",DAY(Email_TaskV2[[#This Row],[Tanggal nodin RFS/RFI]]))</f>
        <v>27</v>
      </c>
      <c r="AY104" s="28" t="str">
        <f>IF(Email_TaskV2[[#This Row],[Nomor Nodin RFS/RFI]]="","",TEXT(Email_TaskV2[[#This Row],[Tanggal nodin RFS/RFI]],"mmm"))</f>
        <v>Jan</v>
      </c>
      <c r="AZ104" s="28" t="str">
        <f>IF(Email_TaskV2[[#This Row],[Nodin BO]]="","No","Yes")</f>
        <v>Yes</v>
      </c>
      <c r="BA104" s="36">
        <f>IF(Email_TaskV2[[#This Row],[Month]]="",13,MONTH(Email_TaskV2[[#This Row],[Tanggal nodin RFS/RFI]]))</f>
        <v>1</v>
      </c>
      <c r="BB104" s="27"/>
    </row>
    <row r="105" spans="1:54" ht="16.5" hidden="1" customHeight="1" x14ac:dyDescent="0.3">
      <c r="A105" s="17">
        <v>104</v>
      </c>
      <c r="B105" s="18" t="s">
        <v>579</v>
      </c>
      <c r="C105" s="19">
        <v>44588</v>
      </c>
      <c r="D105" s="20" t="s">
        <v>580</v>
      </c>
      <c r="E105" s="18" t="s">
        <v>55</v>
      </c>
      <c r="F105" s="21" t="s">
        <v>147</v>
      </c>
      <c r="G105" s="22">
        <v>44590</v>
      </c>
      <c r="H105" s="22">
        <v>44615</v>
      </c>
      <c r="I105" s="18" t="s">
        <v>581</v>
      </c>
      <c r="J105" s="22">
        <v>44616</v>
      </c>
      <c r="K105" s="22"/>
      <c r="L105" s="18">
        <f t="shared" si="12"/>
        <v>27</v>
      </c>
      <c r="M105" s="18">
        <f t="shared" si="13"/>
        <v>26</v>
      </c>
      <c r="N105" s="20" t="s">
        <v>193</v>
      </c>
      <c r="O105" s="20" t="s">
        <v>194</v>
      </c>
      <c r="P105" s="20" t="str">
        <f>VLOOKUP(Email_TaskV2[[#This Row],[PIC Dev]],[1]Organization!C:D,2,FALSE)</f>
        <v>Postpaid, Roaming, and Interconnect</v>
      </c>
      <c r="Q105" s="24"/>
      <c r="R105" s="18">
        <v>45</v>
      </c>
      <c r="S105" s="18" t="s">
        <v>106</v>
      </c>
      <c r="T105" s="18" t="s">
        <v>582</v>
      </c>
      <c r="U105" s="18"/>
      <c r="V105" s="18"/>
      <c r="W105" s="18"/>
      <c r="X105" s="18"/>
      <c r="Y105" s="18"/>
      <c r="Z105" s="18" t="s">
        <v>63</v>
      </c>
      <c r="AA105" s="18" t="s">
        <v>64</v>
      </c>
      <c r="AB105" s="18" t="s">
        <v>65</v>
      </c>
      <c r="AC105" s="18" t="s">
        <v>98</v>
      </c>
      <c r="AD105" s="23" t="s">
        <v>151</v>
      </c>
      <c r="AE105" s="23" t="s">
        <v>150</v>
      </c>
      <c r="AF105" s="23"/>
      <c r="AG105" s="23"/>
      <c r="AH105" s="23"/>
      <c r="AI105" s="18" t="s">
        <v>68</v>
      </c>
      <c r="AJ105" s="18" t="s">
        <v>152</v>
      </c>
      <c r="AK105" s="25"/>
      <c r="AL105" s="25"/>
      <c r="AM105" s="25"/>
      <c r="AN105" s="25"/>
      <c r="AO105" s="25"/>
      <c r="AP105" s="26">
        <f ca="1">IF(AND(Email_TaskV2[[#This Row],[Status]]="ON PROGRESS"),TODAY()-Email_TaskV2[[#This Row],[Tanggal nodin RFS/RFI]],0)</f>
        <v>0</v>
      </c>
      <c r="AQ105" s="26">
        <f ca="1">IF(AND(Email_TaskV2[[#This Row],[Status]]="ON PROGRESS",Email_TaskV2[[#This Row],[Type]]="RFI"),TODAY()-Email_TaskV2[[#This Row],[Tanggal nodin RFS/RFI]],0)</f>
        <v>0</v>
      </c>
      <c r="AR105" s="26" t="str">
        <f ca="1">IF(Email_TaskV2[[#This Row],[Aging]]&gt;7,"Warning","")</f>
        <v/>
      </c>
      <c r="AV105" s="16" t="str">
        <f>IF(AND(Email_TaskV2[[#This Row],[Status]]="ON PROGRESS",Email_TaskV2[[#This Row],[Type]]="RFS"),"YES","")</f>
        <v/>
      </c>
      <c r="AW105" s="16" t="str">
        <f>IF(AND(Email_TaskV2[[#This Row],[Status]]="ON PROGRESS",Email_TaskV2[[#This Row],[Type]]="RFI"),"YES","")</f>
        <v/>
      </c>
      <c r="AX105" s="16">
        <f>IF(Email_TaskV2[[#This Row],[Nomor Nodin RFS/RFI]]="","",DAY(Email_TaskV2[[#This Row],[Tanggal nodin RFS/RFI]]))</f>
        <v>27</v>
      </c>
      <c r="AY105" s="28" t="str">
        <f>IF(Email_TaskV2[[#This Row],[Nomor Nodin RFS/RFI]]="","",TEXT(Email_TaskV2[[#This Row],[Tanggal nodin RFS/RFI]],"mmm"))</f>
        <v>Jan</v>
      </c>
      <c r="AZ105" s="28" t="str">
        <f>IF(Email_TaskV2[[#This Row],[Nodin BO]]="","No","Yes")</f>
        <v>Yes</v>
      </c>
      <c r="BA105" s="36">
        <f>IF(Email_TaskV2[[#This Row],[Month]]="",13,MONTH(Email_TaskV2[[#This Row],[Tanggal nodin RFS/RFI]]))</f>
        <v>1</v>
      </c>
    </row>
    <row r="106" spans="1:54" ht="16.5" hidden="1" customHeight="1" x14ac:dyDescent="0.3">
      <c r="A106" s="17">
        <v>105</v>
      </c>
      <c r="B106" s="18" t="s">
        <v>583</v>
      </c>
      <c r="C106" s="19">
        <v>44588</v>
      </c>
      <c r="D106" s="20" t="s">
        <v>584</v>
      </c>
      <c r="E106" s="18" t="s">
        <v>55</v>
      </c>
      <c r="F106" s="21" t="s">
        <v>147</v>
      </c>
      <c r="G106" s="22">
        <v>44602</v>
      </c>
      <c r="H106" s="22">
        <v>44603</v>
      </c>
      <c r="I106" s="18" t="s">
        <v>585</v>
      </c>
      <c r="J106" s="22">
        <v>44606</v>
      </c>
      <c r="K106" s="22"/>
      <c r="L106" s="18">
        <f t="shared" si="12"/>
        <v>15</v>
      </c>
      <c r="M106" s="18">
        <f t="shared" si="13"/>
        <v>4</v>
      </c>
      <c r="N106" s="23" t="s">
        <v>58</v>
      </c>
      <c r="O106" s="20" t="s">
        <v>59</v>
      </c>
      <c r="P106" s="20" t="str">
        <f>VLOOKUP(Email_TaskV2[[#This Row],[PIC Dev]],[1]Organization!C:D,2,FALSE)</f>
        <v>BSM Prepaid</v>
      </c>
      <c r="Q106" s="24" t="s">
        <v>586</v>
      </c>
      <c r="R106" s="18">
        <v>74</v>
      </c>
      <c r="S106" s="18" t="s">
        <v>106</v>
      </c>
      <c r="T106" s="18" t="s">
        <v>587</v>
      </c>
      <c r="U106" s="18"/>
      <c r="V106" s="18"/>
      <c r="W106" s="18"/>
      <c r="X106" s="18"/>
      <c r="Y106" s="18"/>
      <c r="Z106" s="18" t="s">
        <v>63</v>
      </c>
      <c r="AA106" s="18" t="s">
        <v>64</v>
      </c>
      <c r="AB106" s="18" t="s">
        <v>588</v>
      </c>
      <c r="AC106" s="18" t="s">
        <v>66</v>
      </c>
      <c r="AD106" s="23" t="s">
        <v>275</v>
      </c>
      <c r="AE106" s="23"/>
      <c r="AF106" s="23"/>
      <c r="AG106" s="23"/>
      <c r="AH106" s="23"/>
      <c r="AI106" s="18" t="s">
        <v>276</v>
      </c>
      <c r="AJ106" s="18" t="s">
        <v>277</v>
      </c>
      <c r="AK106" s="25"/>
      <c r="AL106" s="25"/>
      <c r="AM106" s="25"/>
      <c r="AN106" s="25"/>
      <c r="AO106" s="25"/>
      <c r="AP106" s="26">
        <f ca="1">IF(AND(Email_TaskV2[[#This Row],[Status]]="ON PROGRESS"),TODAY()-Email_TaskV2[[#This Row],[Tanggal nodin RFS/RFI]],0)</f>
        <v>0</v>
      </c>
      <c r="AQ106" s="26">
        <f ca="1">IF(AND(Email_TaskV2[[#This Row],[Status]]="ON PROGRESS",Email_TaskV2[[#This Row],[Type]]="RFI"),TODAY()-Email_TaskV2[[#This Row],[Tanggal nodin RFS/RFI]],0)</f>
        <v>0</v>
      </c>
      <c r="AR106" s="26" t="str">
        <f ca="1">IF(Email_TaskV2[[#This Row],[Aging]]&gt;7,"Warning","")</f>
        <v/>
      </c>
      <c r="AV106" s="16" t="str">
        <f>IF(AND(Email_TaskV2[[#This Row],[Status]]="ON PROGRESS",Email_TaskV2[[#This Row],[Type]]="RFS"),"YES","")</f>
        <v/>
      </c>
      <c r="AW106" s="16" t="str">
        <f>IF(AND(Email_TaskV2[[#This Row],[Status]]="ON PROGRESS",Email_TaskV2[[#This Row],[Type]]="RFI"),"YES","")</f>
        <v/>
      </c>
      <c r="AX106" s="16">
        <f>IF(Email_TaskV2[[#This Row],[Nomor Nodin RFS/RFI]]="","",DAY(Email_TaskV2[[#This Row],[Tanggal nodin RFS/RFI]]))</f>
        <v>27</v>
      </c>
      <c r="AY106" s="28" t="str">
        <f>IF(Email_TaskV2[[#This Row],[Nomor Nodin RFS/RFI]]="","",TEXT(Email_TaskV2[[#This Row],[Tanggal nodin RFS/RFI]],"mmm"))</f>
        <v>Jan</v>
      </c>
      <c r="AZ106" s="28" t="str">
        <f>IF(Email_TaskV2[[#This Row],[Nodin BO]]="","No","Yes")</f>
        <v>Yes</v>
      </c>
      <c r="BA106" s="36">
        <f>IF(Email_TaskV2[[#This Row],[Month]]="",13,MONTH(Email_TaskV2[[#This Row],[Tanggal nodin RFS/RFI]]))</f>
        <v>1</v>
      </c>
    </row>
    <row r="107" spans="1:54" ht="15.75" hidden="1" customHeight="1" x14ac:dyDescent="0.3">
      <c r="A107" s="17">
        <v>106</v>
      </c>
      <c r="B107" s="18" t="s">
        <v>589</v>
      </c>
      <c r="C107" s="19">
        <v>44589</v>
      </c>
      <c r="D107" s="20" t="s">
        <v>590</v>
      </c>
      <c r="E107" s="18" t="s">
        <v>55</v>
      </c>
      <c r="F107" s="18" t="s">
        <v>86</v>
      </c>
      <c r="G107" s="22">
        <v>44589</v>
      </c>
      <c r="H107" s="22">
        <v>44607</v>
      </c>
      <c r="I107" s="18" t="s">
        <v>591</v>
      </c>
      <c r="J107" s="22">
        <v>44608</v>
      </c>
      <c r="K107" s="22"/>
      <c r="L107" s="18">
        <f t="shared" si="12"/>
        <v>18</v>
      </c>
      <c r="M107" s="18">
        <f t="shared" si="13"/>
        <v>19</v>
      </c>
      <c r="N107" s="34" t="s">
        <v>220</v>
      </c>
      <c r="O107" s="20" t="s">
        <v>221</v>
      </c>
      <c r="P107" s="20" t="str">
        <f>VLOOKUP(Email_TaskV2[[#This Row],[PIC Dev]],[1]Organization!C:D,2,FALSE)</f>
        <v>Digital and VAS</v>
      </c>
      <c r="Q107" s="24" t="s">
        <v>592</v>
      </c>
      <c r="R107" s="18">
        <v>354</v>
      </c>
      <c r="S107" s="18" t="s">
        <v>61</v>
      </c>
      <c r="T107" s="18" t="s">
        <v>593</v>
      </c>
      <c r="U107" s="18"/>
      <c r="V107" s="18"/>
      <c r="W107" s="18"/>
      <c r="X107" s="18"/>
      <c r="Y107" s="18"/>
      <c r="Z107" s="18" t="s">
        <v>63</v>
      </c>
      <c r="AA107" s="18" t="s">
        <v>64</v>
      </c>
      <c r="AB107" s="18" t="s">
        <v>97</v>
      </c>
      <c r="AC107" s="18" t="s">
        <v>98</v>
      </c>
      <c r="AD107" s="23" t="s">
        <v>255</v>
      </c>
      <c r="AE107" s="23" t="s">
        <v>275</v>
      </c>
      <c r="AF107" s="23"/>
      <c r="AG107" s="23"/>
      <c r="AH107" s="23"/>
      <c r="AI107" s="18" t="s">
        <v>68</v>
      </c>
      <c r="AJ107" s="18" t="s">
        <v>277</v>
      </c>
      <c r="AK107" s="25"/>
      <c r="AL107" s="25"/>
      <c r="AM107" s="25"/>
      <c r="AN107" s="25"/>
      <c r="AO107" s="25"/>
      <c r="AP107" s="26">
        <f ca="1">IF(AND(Email_TaskV2[[#This Row],[Status]]="ON PROGRESS"),TODAY()-Email_TaskV2[[#This Row],[Tanggal nodin RFS/RFI]],0)</f>
        <v>0</v>
      </c>
      <c r="AQ107" s="26">
        <f ca="1">IF(AND(Email_TaskV2[[#This Row],[Status]]="ON PROGRESS",Email_TaskV2[[#This Row],[Type]]="RFI"),TODAY()-Email_TaskV2[[#This Row],[Tanggal nodin RFS/RFI]],0)</f>
        <v>0</v>
      </c>
      <c r="AR107" s="26" t="str">
        <f ca="1">IF(Email_TaskV2[[#This Row],[Aging]]&gt;7,"Warning","")</f>
        <v/>
      </c>
      <c r="AV107" s="16" t="str">
        <f>IF(AND(Email_TaskV2[[#This Row],[Status]]="ON PROGRESS",Email_TaskV2[[#This Row],[Type]]="RFS"),"YES","")</f>
        <v/>
      </c>
      <c r="AW107" s="16" t="str">
        <f>IF(AND(Email_TaskV2[[#This Row],[Status]]="ON PROGRESS",Email_TaskV2[[#This Row],[Type]]="RFI"),"YES","")</f>
        <v/>
      </c>
      <c r="AX107" s="16">
        <f>IF(Email_TaskV2[[#This Row],[Nomor Nodin RFS/RFI]]="","",DAY(Email_TaskV2[[#This Row],[Tanggal nodin RFS/RFI]]))</f>
        <v>28</v>
      </c>
      <c r="AY107" s="28" t="str">
        <f>IF(Email_TaskV2[[#This Row],[Nomor Nodin RFS/RFI]]="","",TEXT(Email_TaskV2[[#This Row],[Tanggal nodin RFS/RFI]],"mmm"))</f>
        <v>Jan</v>
      </c>
      <c r="AZ107" s="28" t="str">
        <f>IF(Email_TaskV2[[#This Row],[Nodin BO]]="","No","Yes")</f>
        <v>Yes</v>
      </c>
      <c r="BA107" s="36">
        <f>IF(Email_TaskV2[[#This Row],[Month]]="",13,MONTH(Email_TaskV2[[#This Row],[Tanggal nodin RFS/RFI]]))</f>
        <v>1</v>
      </c>
    </row>
    <row r="108" spans="1:54" ht="16.5" hidden="1" customHeight="1" x14ac:dyDescent="0.3">
      <c r="A108" s="17">
        <v>107</v>
      </c>
      <c r="B108" s="18" t="s">
        <v>594</v>
      </c>
      <c r="C108" s="19">
        <v>44589</v>
      </c>
      <c r="D108" s="20" t="s">
        <v>595</v>
      </c>
      <c r="E108" s="18" t="s">
        <v>55</v>
      </c>
      <c r="F108" s="21" t="s">
        <v>86</v>
      </c>
      <c r="G108" s="22">
        <v>44589</v>
      </c>
      <c r="H108" s="22">
        <v>44606</v>
      </c>
      <c r="I108" s="18" t="s">
        <v>596</v>
      </c>
      <c r="J108" s="22">
        <v>44608</v>
      </c>
      <c r="K108" s="22"/>
      <c r="L108" s="18">
        <f t="shared" si="12"/>
        <v>17</v>
      </c>
      <c r="M108" s="18">
        <f t="shared" si="13"/>
        <v>19</v>
      </c>
      <c r="N108" s="34" t="s">
        <v>220</v>
      </c>
      <c r="O108" s="20" t="s">
        <v>221</v>
      </c>
      <c r="P108" s="20" t="str">
        <f>VLOOKUP(Email_TaskV2[[#This Row],[PIC Dev]],[1]Organization!C:D,2,FALSE)</f>
        <v>Digital and VAS</v>
      </c>
      <c r="Q108" s="24" t="s">
        <v>597</v>
      </c>
      <c r="R108" s="18">
        <v>429</v>
      </c>
      <c r="S108" s="18" t="s">
        <v>61</v>
      </c>
      <c r="T108" s="18" t="s">
        <v>593</v>
      </c>
      <c r="U108" s="18"/>
      <c r="V108" s="18"/>
      <c r="W108" s="18"/>
      <c r="X108" s="18"/>
      <c r="Y108" s="18"/>
      <c r="Z108" s="18" t="s">
        <v>63</v>
      </c>
      <c r="AA108" s="18" t="s">
        <v>64</v>
      </c>
      <c r="AB108" s="18" t="s">
        <v>97</v>
      </c>
      <c r="AC108" s="18" t="s">
        <v>98</v>
      </c>
      <c r="AD108" s="23" t="s">
        <v>490</v>
      </c>
      <c r="AE108" s="23" t="s">
        <v>275</v>
      </c>
      <c r="AF108" s="23"/>
      <c r="AG108" s="23"/>
      <c r="AH108" s="23"/>
      <c r="AI108" s="18" t="s">
        <v>68</v>
      </c>
      <c r="AJ108" s="18" t="s">
        <v>277</v>
      </c>
      <c r="AK108" s="25"/>
      <c r="AL108" s="25"/>
      <c r="AM108" s="25"/>
      <c r="AN108" s="25"/>
      <c r="AO108" s="25"/>
      <c r="AP108" s="26">
        <f ca="1">IF(AND(Email_TaskV2[[#This Row],[Status]]="ON PROGRESS"),TODAY()-Email_TaskV2[[#This Row],[Tanggal nodin RFS/RFI]],0)</f>
        <v>0</v>
      </c>
      <c r="AQ108" s="26">
        <f ca="1">IF(AND(Email_TaskV2[[#This Row],[Status]]="ON PROGRESS",Email_TaskV2[[#This Row],[Type]]="RFI"),TODAY()-Email_TaskV2[[#This Row],[Tanggal nodin RFS/RFI]],0)</f>
        <v>0</v>
      </c>
      <c r="AR108" s="26" t="str">
        <f ca="1">IF(Email_TaskV2[[#This Row],[Aging]]&gt;7,"Warning","")</f>
        <v/>
      </c>
      <c r="AV108" s="16" t="str">
        <f>IF(AND(Email_TaskV2[[#This Row],[Status]]="ON PROGRESS",Email_TaskV2[[#This Row],[Type]]="RFS"),"YES","")</f>
        <v/>
      </c>
      <c r="AW108" s="16" t="str">
        <f>IF(AND(Email_TaskV2[[#This Row],[Status]]="ON PROGRESS",Email_TaskV2[[#This Row],[Type]]="RFI"),"YES","")</f>
        <v/>
      </c>
      <c r="AX108" s="16">
        <f>IF(Email_TaskV2[[#This Row],[Nomor Nodin RFS/RFI]]="","",DAY(Email_TaskV2[[#This Row],[Tanggal nodin RFS/RFI]]))</f>
        <v>28</v>
      </c>
      <c r="AY108" s="28" t="str">
        <f>IF(Email_TaskV2[[#This Row],[Nomor Nodin RFS/RFI]]="","",TEXT(Email_TaskV2[[#This Row],[Tanggal nodin RFS/RFI]],"mmm"))</f>
        <v>Jan</v>
      </c>
      <c r="AZ108" s="28" t="str">
        <f>IF(Email_TaskV2[[#This Row],[Nodin BO]]="","No","Yes")</f>
        <v>Yes</v>
      </c>
      <c r="BA108" s="36">
        <f>IF(Email_TaskV2[[#This Row],[Month]]="",13,MONTH(Email_TaskV2[[#This Row],[Tanggal nodin RFS/RFI]]))</f>
        <v>1</v>
      </c>
    </row>
    <row r="109" spans="1:54" ht="15.75" hidden="1" customHeight="1" x14ac:dyDescent="0.3">
      <c r="A109" s="17">
        <v>108</v>
      </c>
      <c r="B109" s="18" t="s">
        <v>598</v>
      </c>
      <c r="C109" s="19">
        <v>44589</v>
      </c>
      <c r="D109" s="20" t="s">
        <v>599</v>
      </c>
      <c r="E109" s="18" t="s">
        <v>55</v>
      </c>
      <c r="F109" s="21" t="s">
        <v>136</v>
      </c>
      <c r="G109" s="22">
        <v>44595</v>
      </c>
      <c r="H109" s="22">
        <v>44600</v>
      </c>
      <c r="I109" s="18" t="s">
        <v>600</v>
      </c>
      <c r="J109" s="22">
        <v>44600</v>
      </c>
      <c r="K109" s="22"/>
      <c r="L109" s="18">
        <f t="shared" si="12"/>
        <v>11</v>
      </c>
      <c r="M109" s="18">
        <f t="shared" si="13"/>
        <v>5</v>
      </c>
      <c r="N109" s="23" t="s">
        <v>130</v>
      </c>
      <c r="O109" s="20" t="s">
        <v>131</v>
      </c>
      <c r="P109" s="20" t="str">
        <f>VLOOKUP(Email_TaskV2[[#This Row],[PIC Dev]],[1]Organization!C:D,2,FALSE)</f>
        <v>BSM Prepaid</v>
      </c>
      <c r="Q109" s="24" t="s">
        <v>601</v>
      </c>
      <c r="R109" s="18">
        <v>454</v>
      </c>
      <c r="S109" s="18" t="s">
        <v>61</v>
      </c>
      <c r="T109" s="18" t="s">
        <v>602</v>
      </c>
      <c r="U109" s="18"/>
      <c r="V109" s="18"/>
      <c r="W109" s="18"/>
      <c r="X109" s="18"/>
      <c r="Y109" s="18"/>
      <c r="Z109" s="18" t="s">
        <v>63</v>
      </c>
      <c r="AA109" s="18" t="s">
        <v>64</v>
      </c>
      <c r="AB109" s="18" t="s">
        <v>65</v>
      </c>
      <c r="AC109" s="18" t="s">
        <v>66</v>
      </c>
      <c r="AD109" s="23" t="s">
        <v>266</v>
      </c>
      <c r="AE109" s="23" t="s">
        <v>139</v>
      </c>
      <c r="AF109" s="23" t="s">
        <v>89</v>
      </c>
      <c r="AG109" s="23"/>
      <c r="AH109" s="23"/>
      <c r="AI109" s="18" t="s">
        <v>68</v>
      </c>
      <c r="AJ109" s="18" t="s">
        <v>83</v>
      </c>
      <c r="AK109" s="25"/>
      <c r="AL109" s="25"/>
      <c r="AM109" s="25"/>
      <c r="AN109" s="25"/>
      <c r="AO109" s="25"/>
      <c r="AP109" s="26">
        <f ca="1">IF(AND(Email_TaskV2[[#This Row],[Status]]="ON PROGRESS"),TODAY()-Email_TaskV2[[#This Row],[Tanggal nodin RFS/RFI]],0)</f>
        <v>0</v>
      </c>
      <c r="AQ109" s="26">
        <f ca="1">IF(AND(Email_TaskV2[[#This Row],[Status]]="ON PROGRESS",Email_TaskV2[[#This Row],[Type]]="RFI"),TODAY()-Email_TaskV2[[#This Row],[Tanggal nodin RFS/RFI]],0)</f>
        <v>0</v>
      </c>
      <c r="AR109" s="26" t="str">
        <f ca="1">IF(Email_TaskV2[[#This Row],[Aging]]&gt;7,"Warning","")</f>
        <v/>
      </c>
      <c r="AV109" s="16" t="str">
        <f>IF(AND(Email_TaskV2[[#This Row],[Status]]="ON PROGRESS",Email_TaskV2[[#This Row],[Type]]="RFS"),"YES","")</f>
        <v/>
      </c>
      <c r="AW109" s="16" t="str">
        <f>IF(AND(Email_TaskV2[[#This Row],[Status]]="ON PROGRESS",Email_TaskV2[[#This Row],[Type]]="RFI"),"YES","")</f>
        <v/>
      </c>
      <c r="AX109" s="16">
        <f>IF(Email_TaskV2[[#This Row],[Nomor Nodin RFS/RFI]]="","",DAY(Email_TaskV2[[#This Row],[Tanggal nodin RFS/RFI]]))</f>
        <v>28</v>
      </c>
      <c r="AY109" s="28" t="str">
        <f>IF(Email_TaskV2[[#This Row],[Nomor Nodin RFS/RFI]]="","",TEXT(Email_TaskV2[[#This Row],[Tanggal nodin RFS/RFI]],"mmm"))</f>
        <v>Jan</v>
      </c>
      <c r="AZ109" s="28" t="str">
        <f>IF(Email_TaskV2[[#This Row],[Nodin BO]]="","No","Yes")</f>
        <v>Yes</v>
      </c>
      <c r="BA109" s="36">
        <f>IF(Email_TaskV2[[#This Row],[Month]]="",13,MONTH(Email_TaskV2[[#This Row],[Tanggal nodin RFS/RFI]]))</f>
        <v>1</v>
      </c>
    </row>
    <row r="110" spans="1:54" ht="15.75" hidden="1" customHeight="1" x14ac:dyDescent="0.3">
      <c r="A110" s="17">
        <v>109</v>
      </c>
      <c r="B110" s="18" t="s">
        <v>603</v>
      </c>
      <c r="C110" s="19">
        <v>44589</v>
      </c>
      <c r="D110" s="20" t="s">
        <v>604</v>
      </c>
      <c r="E110" s="18" t="s">
        <v>55</v>
      </c>
      <c r="F110" s="18" t="s">
        <v>86</v>
      </c>
      <c r="G110" s="22">
        <v>44594</v>
      </c>
      <c r="H110" s="22">
        <v>44594</v>
      </c>
      <c r="I110" s="18" t="s">
        <v>605</v>
      </c>
      <c r="J110" s="22">
        <v>44594</v>
      </c>
      <c r="K110" s="22"/>
      <c r="L110" s="18">
        <f t="shared" si="12"/>
        <v>5</v>
      </c>
      <c r="M110" s="18">
        <f t="shared" si="13"/>
        <v>0</v>
      </c>
      <c r="N110" s="20" t="s">
        <v>120</v>
      </c>
      <c r="O110" s="20" t="s">
        <v>121</v>
      </c>
      <c r="P110" s="20" t="str">
        <f>VLOOKUP(Email_TaskV2[[#This Row],[PIC Dev]],[1]Organization!C:D,2,FALSE)</f>
        <v>Business Architecture</v>
      </c>
      <c r="Q110" s="24" t="s">
        <v>606</v>
      </c>
      <c r="R110" s="18">
        <v>32</v>
      </c>
      <c r="S110" s="18" t="s">
        <v>61</v>
      </c>
      <c r="T110" s="18" t="s">
        <v>607</v>
      </c>
      <c r="U110" s="18"/>
      <c r="V110" s="18"/>
      <c r="W110" s="18"/>
      <c r="X110" s="18"/>
      <c r="Y110" s="18"/>
      <c r="Z110" s="18" t="s">
        <v>63</v>
      </c>
      <c r="AA110" s="18" t="s">
        <v>64</v>
      </c>
      <c r="AB110" s="18" t="s">
        <v>123</v>
      </c>
      <c r="AC110" s="18" t="s">
        <v>66</v>
      </c>
      <c r="AD110" s="23" t="s">
        <v>82</v>
      </c>
      <c r="AE110" s="23"/>
      <c r="AF110" s="23"/>
      <c r="AG110" s="23"/>
      <c r="AH110" s="23"/>
      <c r="AI110" s="38" t="s">
        <v>75</v>
      </c>
      <c r="AJ110" s="38"/>
      <c r="AK110" s="25"/>
      <c r="AL110" s="25"/>
      <c r="AM110" s="25"/>
      <c r="AN110" s="25"/>
      <c r="AO110" s="25"/>
      <c r="AP110" s="26">
        <f ca="1">IF(AND(Email_TaskV2[[#This Row],[Status]]="ON PROGRESS"),TODAY()-Email_TaskV2[[#This Row],[Tanggal nodin RFS/RFI]],0)</f>
        <v>0</v>
      </c>
      <c r="AQ110" s="26">
        <f ca="1">IF(AND(Email_TaskV2[[#This Row],[Status]]="ON PROGRESS",Email_TaskV2[[#This Row],[Type]]="RFI"),TODAY()-Email_TaskV2[[#This Row],[Tanggal nodin RFS/RFI]],0)</f>
        <v>0</v>
      </c>
      <c r="AR110" s="26" t="str">
        <f ca="1">IF(Email_TaskV2[[#This Row],[Aging]]&gt;7,"Warning","")</f>
        <v/>
      </c>
      <c r="AV110" s="16" t="str">
        <f>IF(AND(Email_TaskV2[[#This Row],[Status]]="ON PROGRESS",Email_TaskV2[[#This Row],[Type]]="RFS"),"YES","")</f>
        <v/>
      </c>
      <c r="AW110" s="16" t="str">
        <f>IF(AND(Email_TaskV2[[#This Row],[Status]]="ON PROGRESS",Email_TaskV2[[#This Row],[Type]]="RFI"),"YES","")</f>
        <v/>
      </c>
      <c r="AX110" s="16">
        <f>IF(Email_TaskV2[[#This Row],[Nomor Nodin RFS/RFI]]="","",DAY(Email_TaskV2[[#This Row],[Tanggal nodin RFS/RFI]]))</f>
        <v>28</v>
      </c>
      <c r="AY110" s="28" t="str">
        <f>IF(Email_TaskV2[[#This Row],[Nomor Nodin RFS/RFI]]="","",TEXT(Email_TaskV2[[#This Row],[Tanggal nodin RFS/RFI]],"mmm"))</f>
        <v>Jan</v>
      </c>
      <c r="AZ110" s="28" t="str">
        <f>IF(Email_TaskV2[[#This Row],[Nodin BO]]="","No","Yes")</f>
        <v>Yes</v>
      </c>
      <c r="BA110" s="36">
        <f>IF(Email_TaskV2[[#This Row],[Month]]="",13,MONTH(Email_TaskV2[[#This Row],[Tanggal nodin RFS/RFI]]))</f>
        <v>1</v>
      </c>
    </row>
    <row r="111" spans="1:54" ht="15.75" hidden="1" customHeight="1" x14ac:dyDescent="0.3">
      <c r="A111" s="17">
        <v>110</v>
      </c>
      <c r="B111" s="18" t="s">
        <v>608</v>
      </c>
      <c r="C111" s="19">
        <v>44589</v>
      </c>
      <c r="D111" s="20" t="s">
        <v>609</v>
      </c>
      <c r="E111" s="18" t="s">
        <v>55</v>
      </c>
      <c r="F111" s="18" t="s">
        <v>86</v>
      </c>
      <c r="G111" s="22">
        <v>44594</v>
      </c>
      <c r="H111" s="22">
        <v>44595</v>
      </c>
      <c r="I111" s="18" t="s">
        <v>610</v>
      </c>
      <c r="J111" s="22">
        <v>44595</v>
      </c>
      <c r="K111" s="22"/>
      <c r="L111" s="18">
        <f t="shared" si="12"/>
        <v>6</v>
      </c>
      <c r="M111" s="18">
        <f t="shared" si="13"/>
        <v>1</v>
      </c>
      <c r="N111" s="23" t="s">
        <v>93</v>
      </c>
      <c r="O111" s="20" t="s">
        <v>94</v>
      </c>
      <c r="P111" s="20" t="str">
        <f>VLOOKUP(Email_TaskV2[[#This Row],[PIC Dev]],[1]Organization!C:D,2,FALSE)</f>
        <v>Digital and VAS</v>
      </c>
      <c r="Q111" s="24" t="s">
        <v>611</v>
      </c>
      <c r="R111" s="18">
        <v>42</v>
      </c>
      <c r="S111" s="18" t="s">
        <v>61</v>
      </c>
      <c r="T111" s="18" t="s">
        <v>158</v>
      </c>
      <c r="U111" s="18"/>
      <c r="V111" s="18"/>
      <c r="W111" s="18"/>
      <c r="X111" s="18"/>
      <c r="Y111" s="18"/>
      <c r="Z111" s="18" t="s">
        <v>63</v>
      </c>
      <c r="AA111" s="18" t="s">
        <v>64</v>
      </c>
      <c r="AB111" s="18" t="s">
        <v>201</v>
      </c>
      <c r="AC111" s="18" t="s">
        <v>98</v>
      </c>
      <c r="AD111" s="23" t="s">
        <v>99</v>
      </c>
      <c r="AE111" s="23" t="s">
        <v>125</v>
      </c>
      <c r="AF111" s="23"/>
      <c r="AG111" s="23"/>
      <c r="AH111" s="39"/>
      <c r="AI111" s="31" t="s">
        <v>75</v>
      </c>
      <c r="AJ111" s="31"/>
      <c r="AK111" s="25"/>
      <c r="AL111" s="25"/>
      <c r="AM111" s="25"/>
      <c r="AN111" s="25"/>
      <c r="AO111" s="25"/>
      <c r="AP111" s="26">
        <f ca="1">IF(AND(Email_TaskV2[[#This Row],[Status]]="ON PROGRESS"),TODAY()-Email_TaskV2[[#This Row],[Tanggal nodin RFS/RFI]],0)</f>
        <v>0</v>
      </c>
      <c r="AQ111" s="26">
        <f ca="1">IF(AND(Email_TaskV2[[#This Row],[Status]]="ON PROGRESS",Email_TaskV2[[#This Row],[Type]]="RFI"),TODAY()-Email_TaskV2[[#This Row],[Tanggal nodin RFS/RFI]],0)</f>
        <v>0</v>
      </c>
      <c r="AR111" s="26" t="str">
        <f ca="1">IF(Email_TaskV2[[#This Row],[Aging]]&gt;7,"Warning","")</f>
        <v/>
      </c>
      <c r="AV111" s="16" t="str">
        <f>IF(AND(Email_TaskV2[[#This Row],[Status]]="ON PROGRESS",Email_TaskV2[[#This Row],[Type]]="RFS"),"YES","")</f>
        <v/>
      </c>
      <c r="AW111" s="16" t="str">
        <f>IF(AND(Email_TaskV2[[#This Row],[Status]]="ON PROGRESS",Email_TaskV2[[#This Row],[Type]]="RFI"),"YES","")</f>
        <v/>
      </c>
      <c r="AX111" s="16">
        <f>IF(Email_TaskV2[[#This Row],[Nomor Nodin RFS/RFI]]="","",DAY(Email_TaskV2[[#This Row],[Tanggal nodin RFS/RFI]]))</f>
        <v>28</v>
      </c>
      <c r="AY111" s="28" t="str">
        <f>IF(Email_TaskV2[[#This Row],[Nomor Nodin RFS/RFI]]="","",TEXT(Email_TaskV2[[#This Row],[Tanggal nodin RFS/RFI]],"mmm"))</f>
        <v>Jan</v>
      </c>
      <c r="AZ111" s="28" t="str">
        <f>IF(Email_TaskV2[[#This Row],[Nodin BO]]="","No","Yes")</f>
        <v>Yes</v>
      </c>
      <c r="BA111" s="36">
        <f>IF(Email_TaskV2[[#This Row],[Month]]="",13,MONTH(Email_TaskV2[[#This Row],[Tanggal nodin RFS/RFI]]))</f>
        <v>1</v>
      </c>
    </row>
    <row r="112" spans="1:54" ht="15.75" hidden="1" customHeight="1" x14ac:dyDescent="0.3">
      <c r="A112" s="17">
        <v>111</v>
      </c>
      <c r="B112" s="18" t="s">
        <v>612</v>
      </c>
      <c r="C112" s="19">
        <v>44592</v>
      </c>
      <c r="D112" s="20" t="s">
        <v>613</v>
      </c>
      <c r="E112" s="18" t="s">
        <v>55</v>
      </c>
      <c r="F112" s="21" t="s">
        <v>230</v>
      </c>
      <c r="G112" s="22">
        <v>44593</v>
      </c>
      <c r="H112" s="22">
        <v>44603</v>
      </c>
      <c r="I112" s="18" t="s">
        <v>614</v>
      </c>
      <c r="J112" s="22">
        <v>44603</v>
      </c>
      <c r="K112" s="22"/>
      <c r="L112" s="18">
        <f t="shared" si="12"/>
        <v>11</v>
      </c>
      <c r="M112" s="18">
        <f t="shared" si="13"/>
        <v>10</v>
      </c>
      <c r="N112" s="23" t="s">
        <v>104</v>
      </c>
      <c r="O112" s="20" t="s">
        <v>105</v>
      </c>
      <c r="P112" s="20" t="str">
        <f>VLOOKUP(Email_TaskV2[[#This Row],[PIC Dev]],[1]Organization!C:D,2,FALSE)</f>
        <v>Digital and VAS</v>
      </c>
      <c r="Q112" s="24" t="s">
        <v>615</v>
      </c>
      <c r="R112" s="18">
        <v>140</v>
      </c>
      <c r="S112" s="18" t="s">
        <v>106</v>
      </c>
      <c r="T112" s="18"/>
      <c r="U112" s="18"/>
      <c r="V112" s="18"/>
      <c r="W112" s="18"/>
      <c r="X112" s="18"/>
      <c r="Y112" s="18"/>
      <c r="Z112" s="18" t="s">
        <v>63</v>
      </c>
      <c r="AA112" s="18" t="s">
        <v>64</v>
      </c>
      <c r="AB112" s="18" t="s">
        <v>108</v>
      </c>
      <c r="AC112" s="18" t="s">
        <v>98</v>
      </c>
      <c r="AD112" s="23" t="s">
        <v>150</v>
      </c>
      <c r="AE112" s="23"/>
      <c r="AF112" s="23"/>
      <c r="AG112" s="23"/>
      <c r="AH112" s="39"/>
      <c r="AI112" s="31" t="s">
        <v>276</v>
      </c>
      <c r="AJ112" s="31" t="s">
        <v>152</v>
      </c>
      <c r="AK112" s="25"/>
      <c r="AL112" s="25"/>
      <c r="AM112" s="25"/>
      <c r="AN112" s="25"/>
      <c r="AO112" s="25"/>
      <c r="AP112" s="26">
        <f ca="1">IF(AND(Email_TaskV2[[#This Row],[Status]]="ON PROGRESS"),TODAY()-Email_TaskV2[[#This Row],[Tanggal nodin RFS/RFI]],0)</f>
        <v>0</v>
      </c>
      <c r="AQ112" s="26">
        <f ca="1">IF(AND(Email_TaskV2[[#This Row],[Status]]="ON PROGRESS",Email_TaskV2[[#This Row],[Type]]="RFI"),TODAY()-Email_TaskV2[[#This Row],[Tanggal nodin RFS/RFI]],0)</f>
        <v>0</v>
      </c>
      <c r="AR112" s="26" t="str">
        <f ca="1">IF(Email_TaskV2[[#This Row],[Aging]]&gt;7,"Warning","")</f>
        <v/>
      </c>
      <c r="AV112" s="16" t="str">
        <f>IF(AND(Email_TaskV2[[#This Row],[Status]]="ON PROGRESS",Email_TaskV2[[#This Row],[Type]]="RFS"),"YES","")</f>
        <v/>
      </c>
      <c r="AW112" s="16" t="str">
        <f>IF(AND(Email_TaskV2[[#This Row],[Status]]="ON PROGRESS",Email_TaskV2[[#This Row],[Type]]="RFI"),"YES","")</f>
        <v/>
      </c>
      <c r="AX112" s="16">
        <f>IF(Email_TaskV2[[#This Row],[Nomor Nodin RFS/RFI]]="","",DAY(Email_TaskV2[[#This Row],[Tanggal nodin RFS/RFI]]))</f>
        <v>31</v>
      </c>
      <c r="AY112" s="28" t="str">
        <f>IF(Email_TaskV2[[#This Row],[Nomor Nodin RFS/RFI]]="","",TEXT(Email_TaskV2[[#This Row],[Tanggal nodin RFS/RFI]],"mmm"))</f>
        <v>Jan</v>
      </c>
      <c r="AZ112" s="28" t="str">
        <f>IF(Email_TaskV2[[#This Row],[Nodin BO]]="","No","Yes")</f>
        <v>No</v>
      </c>
      <c r="BA112" s="36">
        <f>IF(Email_TaskV2[[#This Row],[Month]]="",13,MONTH(Email_TaskV2[[#This Row],[Tanggal nodin RFS/RFI]]))</f>
        <v>1</v>
      </c>
    </row>
    <row r="113" spans="1:53" ht="15.75" hidden="1" customHeight="1" x14ac:dyDescent="0.3">
      <c r="A113" s="17">
        <v>112</v>
      </c>
      <c r="B113" s="18" t="s">
        <v>616</v>
      </c>
      <c r="C113" s="19">
        <v>44592</v>
      </c>
      <c r="D113" s="20" t="s">
        <v>617</v>
      </c>
      <c r="E113" s="18" t="s">
        <v>55</v>
      </c>
      <c r="F113" s="21" t="s">
        <v>112</v>
      </c>
      <c r="G113" s="22">
        <v>44595</v>
      </c>
      <c r="H113" s="22">
        <v>44595</v>
      </c>
      <c r="I113" s="18" t="s">
        <v>618</v>
      </c>
      <c r="J113" s="22">
        <v>44596</v>
      </c>
      <c r="K113" s="22"/>
      <c r="L113" s="18">
        <f t="shared" si="12"/>
        <v>3</v>
      </c>
      <c r="M113" s="18">
        <f t="shared" si="13"/>
        <v>1</v>
      </c>
      <c r="N113" s="23" t="s">
        <v>104</v>
      </c>
      <c r="O113" s="20" t="s">
        <v>105</v>
      </c>
      <c r="P113" s="20" t="str">
        <f>VLOOKUP(Email_TaskV2[[#This Row],[PIC Dev]],[1]Organization!C:D,2,FALSE)</f>
        <v>Digital and VAS</v>
      </c>
      <c r="Q113" s="20"/>
      <c r="R113" s="18">
        <v>18</v>
      </c>
      <c r="S113" s="18" t="s">
        <v>106</v>
      </c>
      <c r="T113" s="18" t="s">
        <v>619</v>
      </c>
      <c r="U113" s="18"/>
      <c r="V113" s="18"/>
      <c r="W113" s="18"/>
      <c r="X113" s="18"/>
      <c r="Y113" s="18"/>
      <c r="Z113" s="18" t="s">
        <v>63</v>
      </c>
      <c r="AA113" s="18" t="s">
        <v>64</v>
      </c>
      <c r="AB113" s="18" t="s">
        <v>108</v>
      </c>
      <c r="AC113" s="18" t="s">
        <v>98</v>
      </c>
      <c r="AD113" s="23" t="s">
        <v>115</v>
      </c>
      <c r="AE113" s="23"/>
      <c r="AF113" s="23"/>
      <c r="AG113" s="23"/>
      <c r="AH113" s="39"/>
      <c r="AI113" s="31" t="s">
        <v>75</v>
      </c>
      <c r="AJ113" s="31"/>
      <c r="AK113" s="25"/>
      <c r="AL113" s="25"/>
      <c r="AM113" s="25"/>
      <c r="AN113" s="25"/>
      <c r="AO113" s="25"/>
      <c r="AP113" s="26">
        <f ca="1">IF(AND(Email_TaskV2[[#This Row],[Status]]="ON PROGRESS"),TODAY()-Email_TaskV2[[#This Row],[Tanggal nodin RFS/RFI]],0)</f>
        <v>0</v>
      </c>
      <c r="AQ113" s="26">
        <f ca="1">IF(AND(Email_TaskV2[[#This Row],[Status]]="ON PROGRESS",Email_TaskV2[[#This Row],[Type]]="RFI"),TODAY()-Email_TaskV2[[#This Row],[Tanggal nodin RFS/RFI]],0)</f>
        <v>0</v>
      </c>
      <c r="AR113" s="26" t="str">
        <f ca="1">IF(Email_TaskV2[[#This Row],[Aging]]&gt;7,"Warning","")</f>
        <v/>
      </c>
      <c r="AV113" s="16" t="str">
        <f>IF(AND(Email_TaskV2[[#This Row],[Status]]="ON PROGRESS",Email_TaskV2[[#This Row],[Type]]="RFS"),"YES","")</f>
        <v/>
      </c>
      <c r="AW113" s="16" t="str">
        <f>IF(AND(Email_TaskV2[[#This Row],[Status]]="ON PROGRESS",Email_TaskV2[[#This Row],[Type]]="RFI"),"YES","")</f>
        <v/>
      </c>
      <c r="AX113" s="16">
        <f>IF(Email_TaskV2[[#This Row],[Nomor Nodin RFS/RFI]]="","",DAY(Email_TaskV2[[#This Row],[Tanggal nodin RFS/RFI]]))</f>
        <v>31</v>
      </c>
      <c r="AY113" s="28" t="str">
        <f>IF(Email_TaskV2[[#This Row],[Nomor Nodin RFS/RFI]]="","",TEXT(Email_TaskV2[[#This Row],[Tanggal nodin RFS/RFI]],"mmm"))</f>
        <v>Jan</v>
      </c>
      <c r="AZ113" s="28" t="str">
        <f>IF(Email_TaskV2[[#This Row],[Nodin BO]]="","No","Yes")</f>
        <v>Yes</v>
      </c>
      <c r="BA113" s="36">
        <f>IF(Email_TaskV2[[#This Row],[Month]]="",13,MONTH(Email_TaskV2[[#This Row],[Tanggal nodin RFS/RFI]]))</f>
        <v>1</v>
      </c>
    </row>
    <row r="114" spans="1:53" ht="15.75" hidden="1" customHeight="1" x14ac:dyDescent="0.3">
      <c r="A114" s="17">
        <v>113</v>
      </c>
      <c r="B114" s="23" t="s">
        <v>620</v>
      </c>
      <c r="C114" s="19">
        <v>44592</v>
      </c>
      <c r="D114" s="20" t="s">
        <v>621</v>
      </c>
      <c r="E114" s="18" t="s">
        <v>55</v>
      </c>
      <c r="F114" s="21" t="s">
        <v>147</v>
      </c>
      <c r="G114" s="22">
        <v>44606</v>
      </c>
      <c r="H114" s="22">
        <v>44608</v>
      </c>
      <c r="I114" s="18" t="s">
        <v>622</v>
      </c>
      <c r="J114" s="22">
        <v>44608</v>
      </c>
      <c r="K114" s="22"/>
      <c r="L114" s="18">
        <f t="shared" si="12"/>
        <v>16</v>
      </c>
      <c r="M114" s="18">
        <f t="shared" si="13"/>
        <v>2</v>
      </c>
      <c r="N114" s="20" t="s">
        <v>353</v>
      </c>
      <c r="O114" s="20" t="s">
        <v>354</v>
      </c>
      <c r="P114" s="20" t="str">
        <f>VLOOKUP(Email_TaskV2[[#This Row],[PIC Dev]],[1]Organization!C:D,2,FALSE)</f>
        <v>BSM Prepaid</v>
      </c>
      <c r="Q114" s="20"/>
      <c r="R114" s="18">
        <v>46</v>
      </c>
      <c r="S114" s="18" t="s">
        <v>106</v>
      </c>
      <c r="T114" s="30" t="s">
        <v>623</v>
      </c>
      <c r="U114" s="30"/>
      <c r="V114" s="30"/>
      <c r="W114" s="30"/>
      <c r="X114" s="30"/>
      <c r="Y114" s="30"/>
      <c r="Z114" s="18" t="s">
        <v>63</v>
      </c>
      <c r="AA114" s="18" t="s">
        <v>64</v>
      </c>
      <c r="AB114" s="18" t="s">
        <v>624</v>
      </c>
      <c r="AC114" s="18" t="s">
        <v>66</v>
      </c>
      <c r="AD114" s="23" t="s">
        <v>151</v>
      </c>
      <c r="AE114" s="23"/>
      <c r="AF114" s="23"/>
      <c r="AG114" s="23"/>
      <c r="AH114" s="39"/>
      <c r="AI114" s="31" t="s">
        <v>75</v>
      </c>
      <c r="AJ114" s="31"/>
      <c r="AK114" s="25"/>
      <c r="AL114" s="25"/>
      <c r="AM114" s="25"/>
      <c r="AN114" s="25"/>
      <c r="AO114" s="25"/>
      <c r="AP114" s="26">
        <f ca="1">IF(AND(Email_TaskV2[[#This Row],[Status]]="ON PROGRESS"),TODAY()-Email_TaskV2[[#This Row],[Tanggal nodin RFS/RFI]],0)</f>
        <v>0</v>
      </c>
      <c r="AQ114" s="26">
        <f ca="1">IF(AND(Email_TaskV2[[#This Row],[Status]]="ON PROGRESS",Email_TaskV2[[#This Row],[Type]]="RFI"),TODAY()-Email_TaskV2[[#This Row],[Tanggal nodin RFS/RFI]],0)</f>
        <v>0</v>
      </c>
      <c r="AR114" s="26" t="str">
        <f ca="1">IF(Email_TaskV2[[#This Row],[Aging]]&gt;7,"Warning","")</f>
        <v/>
      </c>
      <c r="AV114" s="16" t="str">
        <f>IF(AND(Email_TaskV2[[#This Row],[Status]]="ON PROGRESS",Email_TaskV2[[#This Row],[Type]]="RFS"),"YES","")</f>
        <v/>
      </c>
      <c r="AW114" s="16" t="str">
        <f>IF(AND(Email_TaskV2[[#This Row],[Status]]="ON PROGRESS",Email_TaskV2[[#This Row],[Type]]="RFI"),"YES","")</f>
        <v/>
      </c>
      <c r="AX114" s="16">
        <f>IF(Email_TaskV2[[#This Row],[Nomor Nodin RFS/RFI]]="","",DAY(Email_TaskV2[[#This Row],[Tanggal nodin RFS/RFI]]))</f>
        <v>31</v>
      </c>
      <c r="AY114" s="28" t="str">
        <f>IF(Email_TaskV2[[#This Row],[Nomor Nodin RFS/RFI]]="","",TEXT(Email_TaskV2[[#This Row],[Tanggal nodin RFS/RFI]],"mmm"))</f>
        <v>Jan</v>
      </c>
      <c r="AZ114" s="28" t="str">
        <f>IF(Email_TaskV2[[#This Row],[Nodin BO]]="","No","Yes")</f>
        <v>Yes</v>
      </c>
      <c r="BA114" s="36">
        <f>IF(Email_TaskV2[[#This Row],[Month]]="",13,MONTH(Email_TaskV2[[#This Row],[Tanggal nodin RFS/RFI]]))</f>
        <v>1</v>
      </c>
    </row>
    <row r="115" spans="1:53" ht="15.75" hidden="1" customHeight="1" x14ac:dyDescent="0.3">
      <c r="A115" s="17">
        <v>114</v>
      </c>
      <c r="B115" s="25" t="s">
        <v>625</v>
      </c>
      <c r="C115" s="40">
        <v>44594</v>
      </c>
      <c r="D115" s="35" t="s">
        <v>626</v>
      </c>
      <c r="E115" s="31" t="s">
        <v>55</v>
      </c>
      <c r="F115" s="41" t="s">
        <v>86</v>
      </c>
      <c r="G115" s="42">
        <v>44595</v>
      </c>
      <c r="H115" s="42">
        <v>44596</v>
      </c>
      <c r="I115" s="31" t="s">
        <v>627</v>
      </c>
      <c r="J115" s="42">
        <v>44599</v>
      </c>
      <c r="K115" s="42"/>
      <c r="L115" s="31">
        <f t="shared" si="12"/>
        <v>2</v>
      </c>
      <c r="M115" s="31">
        <f t="shared" si="13"/>
        <v>4</v>
      </c>
      <c r="N115" s="34" t="s">
        <v>120</v>
      </c>
      <c r="O115" s="34" t="s">
        <v>121</v>
      </c>
      <c r="P115" s="34" t="str">
        <f>VLOOKUP(Email_TaskV2[[#This Row],[PIC Dev]],[1]Organization!C:D,2,FALSE)</f>
        <v>Business Architecture</v>
      </c>
      <c r="Q115" s="34" t="s">
        <v>628</v>
      </c>
      <c r="R115" s="31">
        <v>210</v>
      </c>
      <c r="S115" s="31" t="s">
        <v>61</v>
      </c>
      <c r="T115" s="25" t="s">
        <v>216</v>
      </c>
      <c r="U115" s="25"/>
      <c r="V115" s="25"/>
      <c r="W115" s="25"/>
      <c r="X115" s="25"/>
      <c r="Y115" s="25"/>
      <c r="Z115" s="31" t="s">
        <v>63</v>
      </c>
      <c r="AA115" s="31" t="s">
        <v>64</v>
      </c>
      <c r="AB115" s="31" t="s">
        <v>123</v>
      </c>
      <c r="AC115" s="31" t="s">
        <v>66</v>
      </c>
      <c r="AD115" s="33" t="s">
        <v>82</v>
      </c>
      <c r="AE115" s="33" t="s">
        <v>74</v>
      </c>
      <c r="AF115" s="33" t="s">
        <v>67</v>
      </c>
      <c r="AG115" s="33"/>
      <c r="AH115" s="33"/>
      <c r="AI115" s="31" t="s">
        <v>75</v>
      </c>
      <c r="AJ115" s="43"/>
      <c r="AK115" s="43"/>
      <c r="AL115" s="43"/>
      <c r="AM115" s="43"/>
      <c r="AN115" s="43"/>
      <c r="AO115" s="43"/>
      <c r="AP115" s="44">
        <f ca="1">IF(AND(Email_TaskV2[[#This Row],[Status]]="ON PROGRESS"),TODAY()-Email_TaskV2[[#This Row],[Tanggal nodin RFS/RFI]],0)</f>
        <v>0</v>
      </c>
      <c r="AQ115" s="44">
        <f ca="1">IF(AND(Email_TaskV2[[#This Row],[Status]]="ON PROGRESS",Email_TaskV2[[#This Row],[Type]]="RFI"),TODAY()-Email_TaskV2[[#This Row],[Tanggal nodin RFS/RFI]],0)</f>
        <v>0</v>
      </c>
      <c r="AR115" s="44" t="str">
        <f ca="1">IF(Email_TaskV2[[#This Row],[Aging]]&gt;7,"Warning","")</f>
        <v/>
      </c>
      <c r="AS115" s="45"/>
      <c r="AT115" s="45"/>
      <c r="AU115" s="45"/>
      <c r="AV115" s="45" t="str">
        <f>IF(AND(Email_TaskV2[[#This Row],[Status]]="ON PROGRESS",Email_TaskV2[[#This Row],[Type]]="RFS"),"YES","")</f>
        <v/>
      </c>
      <c r="AW115" s="45" t="str">
        <f>IF(AND(Email_TaskV2[[#This Row],[Status]]="ON PROGRESS",Email_TaskV2[[#This Row],[Type]]="RFI"),"YES","")</f>
        <v/>
      </c>
      <c r="AX115" s="45">
        <f>IF(Email_TaskV2[[#This Row],[Nomor Nodin RFS/RFI]]="","",DAY(Email_TaskV2[[#This Row],[Tanggal nodin RFS/RFI]]))</f>
        <v>2</v>
      </c>
      <c r="AY115" s="28" t="str">
        <f>IF(Email_TaskV2[[#This Row],[Nomor Nodin RFS/RFI]]="","",TEXT(Email_TaskV2[[#This Row],[Tanggal nodin RFS/RFI]],"mmm"))</f>
        <v>Feb</v>
      </c>
      <c r="AZ115" s="28" t="str">
        <f>IF(Email_TaskV2[[#This Row],[Nodin BO]]="","No","Yes")</f>
        <v>Yes</v>
      </c>
      <c r="BA115" s="46">
        <f>IF(Email_TaskV2[[#This Row],[Month]]="",13,MONTH(Email_TaskV2[[#This Row],[Tanggal nodin RFS/RFI]]))</f>
        <v>2</v>
      </c>
    </row>
    <row r="116" spans="1:53" ht="15.75" hidden="1" customHeight="1" x14ac:dyDescent="0.3">
      <c r="A116" s="17">
        <v>115</v>
      </c>
      <c r="B116" s="18" t="s">
        <v>629</v>
      </c>
      <c r="C116" s="19">
        <v>44594</v>
      </c>
      <c r="D116" s="20" t="s">
        <v>630</v>
      </c>
      <c r="E116" s="18" t="s">
        <v>55</v>
      </c>
      <c r="F116" s="21" t="s">
        <v>78</v>
      </c>
      <c r="G116" s="22">
        <v>44595</v>
      </c>
      <c r="H116" s="22">
        <v>44602</v>
      </c>
      <c r="I116" s="18" t="s">
        <v>631</v>
      </c>
      <c r="J116" s="22">
        <v>44603</v>
      </c>
      <c r="K116" s="22"/>
      <c r="L116" s="18">
        <f t="shared" si="12"/>
        <v>8</v>
      </c>
      <c r="M116" s="18">
        <f t="shared" si="13"/>
        <v>8</v>
      </c>
      <c r="N116" s="23" t="s">
        <v>93</v>
      </c>
      <c r="O116" s="20" t="s">
        <v>94</v>
      </c>
      <c r="P116" s="20" t="str">
        <f>VLOOKUP(Email_TaskV2[[#This Row],[PIC Dev]],[1]Organization!C:D,2,FALSE)</f>
        <v>Digital and VAS</v>
      </c>
      <c r="Q116" s="24" t="s">
        <v>632</v>
      </c>
      <c r="R116" s="18">
        <v>132</v>
      </c>
      <c r="S116" s="18" t="s">
        <v>61</v>
      </c>
      <c r="T116" s="18" t="s">
        <v>633</v>
      </c>
      <c r="U116" s="18"/>
      <c r="V116" s="18"/>
      <c r="W116" s="18"/>
      <c r="X116" s="18"/>
      <c r="Y116" s="18"/>
      <c r="Z116" s="18" t="s">
        <v>63</v>
      </c>
      <c r="AA116" s="18" t="s">
        <v>64</v>
      </c>
      <c r="AB116" s="18" t="s">
        <v>201</v>
      </c>
      <c r="AC116" s="18" t="s">
        <v>66</v>
      </c>
      <c r="AD116" s="23" t="s">
        <v>125</v>
      </c>
      <c r="AE116" s="23" t="s">
        <v>99</v>
      </c>
      <c r="AF116" s="23"/>
      <c r="AG116" s="23"/>
      <c r="AH116" s="39"/>
      <c r="AI116" s="31" t="s">
        <v>75</v>
      </c>
      <c r="AJ116" s="31"/>
      <c r="AK116" s="25"/>
      <c r="AL116" s="25"/>
      <c r="AM116" s="25"/>
      <c r="AN116" s="25"/>
      <c r="AO116" s="25"/>
      <c r="AP116" s="26">
        <f ca="1">IF(AND(Email_TaskV2[[#This Row],[Status]]="ON PROGRESS"),TODAY()-Email_TaskV2[[#This Row],[Tanggal nodin RFS/RFI]],0)</f>
        <v>0</v>
      </c>
      <c r="AQ116" s="26">
        <f ca="1">IF(AND(Email_TaskV2[[#This Row],[Status]]="ON PROGRESS",Email_TaskV2[[#This Row],[Type]]="RFI"),TODAY()-Email_TaskV2[[#This Row],[Tanggal nodin RFS/RFI]],0)</f>
        <v>0</v>
      </c>
      <c r="AR116" s="26" t="str">
        <f ca="1">IF(Email_TaskV2[[#This Row],[Aging]]&gt;7,"Warning","")</f>
        <v/>
      </c>
      <c r="AV116" s="16" t="str">
        <f>IF(AND(Email_TaskV2[[#This Row],[Status]]="ON PROGRESS",Email_TaskV2[[#This Row],[Type]]="RFS"),"YES","")</f>
        <v/>
      </c>
      <c r="AW116" s="16" t="str">
        <f>IF(AND(Email_TaskV2[[#This Row],[Status]]="ON PROGRESS",Email_TaskV2[[#This Row],[Type]]="RFI"),"YES","")</f>
        <v/>
      </c>
      <c r="AX116" s="16">
        <f>IF(Email_TaskV2[[#This Row],[Nomor Nodin RFS/RFI]]="","",DAY(Email_TaskV2[[#This Row],[Tanggal nodin RFS/RFI]]))</f>
        <v>2</v>
      </c>
      <c r="AY116" s="28" t="str">
        <f>IF(Email_TaskV2[[#This Row],[Nomor Nodin RFS/RFI]]="","",TEXT(Email_TaskV2[[#This Row],[Tanggal nodin RFS/RFI]],"mmm"))</f>
        <v>Feb</v>
      </c>
      <c r="AZ116" s="28" t="str">
        <f>IF(Email_TaskV2[[#This Row],[Nodin BO]]="","No","Yes")</f>
        <v>Yes</v>
      </c>
      <c r="BA116" s="36">
        <f>IF(Email_TaskV2[[#This Row],[Month]]="",13,MONTH(Email_TaskV2[[#This Row],[Tanggal nodin RFS/RFI]]))</f>
        <v>2</v>
      </c>
    </row>
    <row r="117" spans="1:53" ht="15.75" hidden="1" customHeight="1" x14ac:dyDescent="0.3">
      <c r="A117" s="17">
        <v>116</v>
      </c>
      <c r="B117" s="18" t="s">
        <v>634</v>
      </c>
      <c r="C117" s="19">
        <v>44594</v>
      </c>
      <c r="D117" s="20" t="s">
        <v>635</v>
      </c>
      <c r="E117" s="18" t="s">
        <v>55</v>
      </c>
      <c r="F117" s="21" t="s">
        <v>78</v>
      </c>
      <c r="G117" s="22">
        <v>44595</v>
      </c>
      <c r="H117" s="22">
        <v>44601</v>
      </c>
      <c r="I117" s="18" t="s">
        <v>636</v>
      </c>
      <c r="J117" s="22">
        <v>44601</v>
      </c>
      <c r="K117" s="22"/>
      <c r="L117" s="18">
        <f t="shared" si="12"/>
        <v>7</v>
      </c>
      <c r="M117" s="18">
        <f t="shared" si="13"/>
        <v>6</v>
      </c>
      <c r="N117" s="20" t="s">
        <v>130</v>
      </c>
      <c r="O117" s="20" t="s">
        <v>131</v>
      </c>
      <c r="P117" s="20" t="str">
        <f>VLOOKUP(Email_TaskV2[[#This Row],[PIC Dev]],[1]Organization!C:D,2,FALSE)</f>
        <v>BSM Prepaid</v>
      </c>
      <c r="Q117" s="24" t="s">
        <v>637</v>
      </c>
      <c r="R117" s="18">
        <v>295</v>
      </c>
      <c r="S117" s="18" t="s">
        <v>61</v>
      </c>
      <c r="T117" s="18" t="s">
        <v>144</v>
      </c>
      <c r="U117" s="18"/>
      <c r="V117" s="18"/>
      <c r="W117" s="18"/>
      <c r="X117" s="18"/>
      <c r="Y117" s="18"/>
      <c r="Z117" s="18" t="s">
        <v>63</v>
      </c>
      <c r="AA117" s="18" t="s">
        <v>64</v>
      </c>
      <c r="AB117" s="18" t="s">
        <v>65</v>
      </c>
      <c r="AC117" s="18" t="s">
        <v>66</v>
      </c>
      <c r="AD117" s="23" t="s">
        <v>266</v>
      </c>
      <c r="AE117" s="23" t="s">
        <v>89</v>
      </c>
      <c r="AF117" s="23" t="s">
        <v>139</v>
      </c>
      <c r="AG117" s="23"/>
      <c r="AH117" s="39"/>
      <c r="AI117" s="31" t="s">
        <v>68</v>
      </c>
      <c r="AJ117" s="31" t="s">
        <v>83</v>
      </c>
      <c r="AK117" s="25"/>
      <c r="AL117" s="25"/>
      <c r="AM117" s="25"/>
      <c r="AN117" s="25"/>
      <c r="AO117" s="25"/>
      <c r="AP117" s="26">
        <f ca="1">IF(AND(Email_TaskV2[[#This Row],[Status]]="ON PROGRESS"),TODAY()-Email_TaskV2[[#This Row],[Tanggal nodin RFS/RFI]],0)</f>
        <v>0</v>
      </c>
      <c r="AQ117" s="26">
        <f ca="1">IF(AND(Email_TaskV2[[#This Row],[Status]]="ON PROGRESS",Email_TaskV2[[#This Row],[Type]]="RFI"),TODAY()-Email_TaskV2[[#This Row],[Tanggal nodin RFS/RFI]],0)</f>
        <v>0</v>
      </c>
      <c r="AR117" s="26" t="str">
        <f ca="1">IF(Email_TaskV2[[#This Row],[Aging]]&gt;7,"Warning","")</f>
        <v/>
      </c>
      <c r="AV117" s="16" t="str">
        <f>IF(AND(Email_TaskV2[[#This Row],[Status]]="ON PROGRESS",Email_TaskV2[[#This Row],[Type]]="RFS"),"YES","")</f>
        <v/>
      </c>
      <c r="AW117" s="16" t="str">
        <f>IF(AND(Email_TaskV2[[#This Row],[Status]]="ON PROGRESS",Email_TaskV2[[#This Row],[Type]]="RFI"),"YES","")</f>
        <v/>
      </c>
      <c r="AX117" s="16">
        <f>IF(Email_TaskV2[[#This Row],[Nomor Nodin RFS/RFI]]="","",DAY(Email_TaskV2[[#This Row],[Tanggal nodin RFS/RFI]]))</f>
        <v>2</v>
      </c>
      <c r="AY117" s="28" t="str">
        <f>IF(Email_TaskV2[[#This Row],[Nomor Nodin RFS/RFI]]="","",TEXT(Email_TaskV2[[#This Row],[Tanggal nodin RFS/RFI]],"mmm"))</f>
        <v>Feb</v>
      </c>
      <c r="AZ117" s="28" t="str">
        <f>IF(Email_TaskV2[[#This Row],[Nodin BO]]="","No","Yes")</f>
        <v>Yes</v>
      </c>
      <c r="BA117" s="36">
        <f>IF(Email_TaskV2[[#This Row],[Month]]="",13,MONTH(Email_TaskV2[[#This Row],[Tanggal nodin RFS/RFI]]))</f>
        <v>2</v>
      </c>
    </row>
    <row r="118" spans="1:53" ht="16.5" hidden="1" customHeight="1" x14ac:dyDescent="0.3">
      <c r="A118" s="17">
        <v>117</v>
      </c>
      <c r="B118" s="18" t="s">
        <v>638</v>
      </c>
      <c r="C118" s="19">
        <v>44594</v>
      </c>
      <c r="D118" s="20" t="s">
        <v>639</v>
      </c>
      <c r="E118" s="18" t="s">
        <v>55</v>
      </c>
      <c r="F118" s="21" t="s">
        <v>86</v>
      </c>
      <c r="G118" s="22">
        <v>44599</v>
      </c>
      <c r="H118" s="22">
        <v>44602</v>
      </c>
      <c r="I118" s="18" t="s">
        <v>640</v>
      </c>
      <c r="J118" s="22">
        <v>44603</v>
      </c>
      <c r="K118" s="22"/>
      <c r="L118" s="18">
        <f t="shared" si="12"/>
        <v>8</v>
      </c>
      <c r="M118" s="18">
        <f t="shared" si="13"/>
        <v>4</v>
      </c>
      <c r="N118" s="23" t="s">
        <v>93</v>
      </c>
      <c r="O118" s="20" t="s">
        <v>94</v>
      </c>
      <c r="P118" s="20" t="str">
        <f>VLOOKUP(Email_TaskV2[[#This Row],[PIC Dev]],[1]Organization!C:D,2,FALSE)</f>
        <v>Digital and VAS</v>
      </c>
      <c r="Q118" s="24" t="s">
        <v>632</v>
      </c>
      <c r="R118" s="18">
        <v>146</v>
      </c>
      <c r="S118" s="18" t="s">
        <v>61</v>
      </c>
      <c r="T118" s="18" t="s">
        <v>633</v>
      </c>
      <c r="U118" s="18"/>
      <c r="V118" s="18"/>
      <c r="W118" s="18"/>
      <c r="X118" s="18"/>
      <c r="Y118" s="18"/>
      <c r="Z118" s="18" t="s">
        <v>63</v>
      </c>
      <c r="AA118" s="18" t="s">
        <v>64</v>
      </c>
      <c r="AB118" s="18" t="s">
        <v>201</v>
      </c>
      <c r="AC118" s="18" t="s">
        <v>98</v>
      </c>
      <c r="AD118" s="23" t="s">
        <v>125</v>
      </c>
      <c r="AE118" s="23" t="s">
        <v>99</v>
      </c>
      <c r="AF118" s="23"/>
      <c r="AG118" s="23"/>
      <c r="AH118" s="39"/>
      <c r="AI118" s="31" t="s">
        <v>75</v>
      </c>
      <c r="AJ118" s="31"/>
      <c r="AK118" s="25"/>
      <c r="AL118" s="25"/>
      <c r="AM118" s="25"/>
      <c r="AN118" s="25"/>
      <c r="AO118" s="25"/>
      <c r="AP118" s="26">
        <f ca="1">IF(AND(Email_TaskV2[[#This Row],[Status]]="ON PROGRESS"),TODAY()-Email_TaskV2[[#This Row],[Tanggal nodin RFS/RFI]],0)</f>
        <v>0</v>
      </c>
      <c r="AQ118" s="26">
        <f ca="1">IF(AND(Email_TaskV2[[#This Row],[Status]]="ON PROGRESS",Email_TaskV2[[#This Row],[Type]]="RFI"),TODAY()-Email_TaskV2[[#This Row],[Tanggal nodin RFS/RFI]],0)</f>
        <v>0</v>
      </c>
      <c r="AR118" s="26" t="str">
        <f ca="1">IF(Email_TaskV2[[#This Row],[Aging]]&gt;7,"Warning","")</f>
        <v/>
      </c>
      <c r="AV118" s="16" t="str">
        <f>IF(AND(Email_TaskV2[[#This Row],[Status]]="ON PROGRESS",Email_TaskV2[[#This Row],[Type]]="RFS"),"YES","")</f>
        <v/>
      </c>
      <c r="AW118" s="16" t="str">
        <f>IF(AND(Email_TaskV2[[#This Row],[Status]]="ON PROGRESS",Email_TaskV2[[#This Row],[Type]]="RFI"),"YES","")</f>
        <v/>
      </c>
      <c r="AX118" s="16">
        <f>IF(Email_TaskV2[[#This Row],[Nomor Nodin RFS/RFI]]="","",DAY(Email_TaskV2[[#This Row],[Tanggal nodin RFS/RFI]]))</f>
        <v>2</v>
      </c>
      <c r="AY118" s="28" t="str">
        <f>IF(Email_TaskV2[[#This Row],[Nomor Nodin RFS/RFI]]="","",TEXT(Email_TaskV2[[#This Row],[Tanggal nodin RFS/RFI]],"mmm"))</f>
        <v>Feb</v>
      </c>
      <c r="AZ118" s="28" t="str">
        <f>IF(Email_TaskV2[[#This Row],[Nodin BO]]="","No","Yes")</f>
        <v>Yes</v>
      </c>
      <c r="BA118" s="36">
        <f>IF(Email_TaskV2[[#This Row],[Month]]="",13,MONTH(Email_TaskV2[[#This Row],[Tanggal nodin RFS/RFI]]))</f>
        <v>2</v>
      </c>
    </row>
    <row r="119" spans="1:53" ht="15.75" hidden="1" customHeight="1" x14ac:dyDescent="0.3">
      <c r="A119" s="17">
        <v>118</v>
      </c>
      <c r="B119" s="18" t="s">
        <v>641</v>
      </c>
      <c r="C119" s="19">
        <v>44594</v>
      </c>
      <c r="D119" s="20" t="s">
        <v>642</v>
      </c>
      <c r="E119" s="18" t="s">
        <v>55</v>
      </c>
      <c r="F119" s="21" t="s">
        <v>147</v>
      </c>
      <c r="G119" s="22">
        <v>44595</v>
      </c>
      <c r="H119" s="22">
        <v>44595</v>
      </c>
      <c r="I119" s="18" t="s">
        <v>643</v>
      </c>
      <c r="J119" s="22">
        <v>44595</v>
      </c>
      <c r="K119" s="22"/>
      <c r="L119" s="18">
        <f t="shared" si="12"/>
        <v>1</v>
      </c>
      <c r="M119" s="18">
        <f t="shared" si="13"/>
        <v>0</v>
      </c>
      <c r="N119" s="20" t="s">
        <v>531</v>
      </c>
      <c r="O119" s="20" t="s">
        <v>532</v>
      </c>
      <c r="P119" s="20" t="str">
        <f>VLOOKUP(Email_TaskV2[[#This Row],[PIC Dev]],[1]Organization!C:D,2,FALSE)</f>
        <v>Business Architecture</v>
      </c>
      <c r="Q119" s="20"/>
      <c r="R119" s="18">
        <v>90</v>
      </c>
      <c r="S119" s="18" t="s">
        <v>106</v>
      </c>
      <c r="T119" s="18" t="s">
        <v>533</v>
      </c>
      <c r="U119" s="18"/>
      <c r="V119" s="18"/>
      <c r="W119" s="18"/>
      <c r="X119" s="18"/>
      <c r="Y119" s="18"/>
      <c r="Z119" s="18" t="s">
        <v>63</v>
      </c>
      <c r="AA119" s="18" t="s">
        <v>64</v>
      </c>
      <c r="AB119" s="18" t="s">
        <v>534</v>
      </c>
      <c r="AC119" s="18" t="s">
        <v>98</v>
      </c>
      <c r="AD119" s="23" t="s">
        <v>275</v>
      </c>
      <c r="AE119" s="23"/>
      <c r="AF119" s="23"/>
      <c r="AG119" s="23"/>
      <c r="AH119" s="39"/>
      <c r="AI119" s="31" t="s">
        <v>276</v>
      </c>
      <c r="AJ119" s="31" t="s">
        <v>277</v>
      </c>
      <c r="AK119" s="25"/>
      <c r="AL119" s="25"/>
      <c r="AM119" s="25"/>
      <c r="AN119" s="25"/>
      <c r="AO119" s="25"/>
      <c r="AP119" s="26">
        <f ca="1">IF(AND(Email_TaskV2[[#This Row],[Status]]="ON PROGRESS"),TODAY()-Email_TaskV2[[#This Row],[Tanggal nodin RFS/RFI]],0)</f>
        <v>0</v>
      </c>
      <c r="AQ119" s="26">
        <f ca="1">IF(AND(Email_TaskV2[[#This Row],[Status]]="ON PROGRESS",Email_TaskV2[[#This Row],[Type]]="RFI"),TODAY()-Email_TaskV2[[#This Row],[Tanggal nodin RFS/RFI]],0)</f>
        <v>0</v>
      </c>
      <c r="AR119" s="26" t="str">
        <f ca="1">IF(Email_TaskV2[[#This Row],[Aging]]&gt;7,"Warning","")</f>
        <v/>
      </c>
      <c r="AV119" s="16" t="str">
        <f>IF(AND(Email_TaskV2[[#This Row],[Status]]="ON PROGRESS",Email_TaskV2[[#This Row],[Type]]="RFS"),"YES","")</f>
        <v/>
      </c>
      <c r="AW119" s="16" t="str">
        <f>IF(AND(Email_TaskV2[[#This Row],[Status]]="ON PROGRESS",Email_TaskV2[[#This Row],[Type]]="RFI"),"YES","")</f>
        <v/>
      </c>
      <c r="AX119" s="16">
        <f>IF(Email_TaskV2[[#This Row],[Nomor Nodin RFS/RFI]]="","",DAY(Email_TaskV2[[#This Row],[Tanggal nodin RFS/RFI]]))</f>
        <v>2</v>
      </c>
      <c r="AY119" s="28" t="str">
        <f>IF(Email_TaskV2[[#This Row],[Nomor Nodin RFS/RFI]]="","",TEXT(Email_TaskV2[[#This Row],[Tanggal nodin RFS/RFI]],"mmm"))</f>
        <v>Feb</v>
      </c>
      <c r="AZ119" s="28" t="str">
        <f>IF(Email_TaskV2[[#This Row],[Nodin BO]]="","No","Yes")</f>
        <v>Yes</v>
      </c>
      <c r="BA119" s="36">
        <f>IF(Email_TaskV2[[#This Row],[Month]]="",13,MONTH(Email_TaskV2[[#This Row],[Tanggal nodin RFS/RFI]]))</f>
        <v>2</v>
      </c>
    </row>
    <row r="120" spans="1:53" ht="15.75" hidden="1" customHeight="1" x14ac:dyDescent="0.3">
      <c r="A120" s="17">
        <v>119</v>
      </c>
      <c r="B120" s="23" t="s">
        <v>644</v>
      </c>
      <c r="C120" s="19">
        <v>44594</v>
      </c>
      <c r="D120" s="20" t="s">
        <v>645</v>
      </c>
      <c r="E120" s="18" t="s">
        <v>55</v>
      </c>
      <c r="F120" s="21" t="s">
        <v>112</v>
      </c>
      <c r="G120" s="22">
        <v>44594</v>
      </c>
      <c r="H120" s="22">
        <v>44595</v>
      </c>
      <c r="I120" s="18" t="s">
        <v>646</v>
      </c>
      <c r="J120" s="22">
        <v>44596</v>
      </c>
      <c r="K120" s="22"/>
      <c r="L120" s="18">
        <f t="shared" si="12"/>
        <v>1</v>
      </c>
      <c r="M120" s="18">
        <f t="shared" si="13"/>
        <v>2</v>
      </c>
      <c r="N120" s="23" t="s">
        <v>104</v>
      </c>
      <c r="O120" s="20" t="s">
        <v>105</v>
      </c>
      <c r="P120" s="20" t="str">
        <f>VLOOKUP(Email_TaskV2[[#This Row],[PIC Dev]],[1]Organization!C:D,2,FALSE)</f>
        <v>Digital and VAS</v>
      </c>
      <c r="Q120" s="20"/>
      <c r="R120" s="18">
        <v>198</v>
      </c>
      <c r="S120" s="18" t="s">
        <v>106</v>
      </c>
      <c r="T120" s="18" t="s">
        <v>647</v>
      </c>
      <c r="U120" s="18"/>
      <c r="V120" s="18"/>
      <c r="W120" s="18"/>
      <c r="X120" s="18"/>
      <c r="Y120" s="18"/>
      <c r="Z120" s="18" t="s">
        <v>63</v>
      </c>
      <c r="AA120" s="18" t="s">
        <v>64</v>
      </c>
      <c r="AB120" s="18" t="s">
        <v>108</v>
      </c>
      <c r="AC120" s="18" t="s">
        <v>98</v>
      </c>
      <c r="AD120" s="23" t="s">
        <v>186</v>
      </c>
      <c r="AE120" s="23"/>
      <c r="AF120" s="23"/>
      <c r="AG120" s="23"/>
      <c r="AH120" s="39"/>
      <c r="AI120" s="31" t="s">
        <v>75</v>
      </c>
      <c r="AJ120" s="31"/>
      <c r="AK120" s="25"/>
      <c r="AL120" s="25"/>
      <c r="AM120" s="25"/>
      <c r="AN120" s="25"/>
      <c r="AO120" s="25"/>
      <c r="AP120" s="26">
        <f ca="1">IF(AND(Email_TaskV2[[#This Row],[Status]]="ON PROGRESS"),TODAY()-Email_TaskV2[[#This Row],[Tanggal nodin RFS/RFI]],0)</f>
        <v>0</v>
      </c>
      <c r="AQ120" s="26">
        <f ca="1">IF(AND(Email_TaskV2[[#This Row],[Status]]="ON PROGRESS",Email_TaskV2[[#This Row],[Type]]="RFI"),TODAY()-Email_TaskV2[[#This Row],[Tanggal nodin RFS/RFI]],0)</f>
        <v>0</v>
      </c>
      <c r="AR120" s="26" t="str">
        <f ca="1">IF(Email_TaskV2[[#This Row],[Aging]]&gt;7,"Warning","")</f>
        <v/>
      </c>
      <c r="AV120" s="16" t="str">
        <f>IF(AND(Email_TaskV2[[#This Row],[Status]]="ON PROGRESS",Email_TaskV2[[#This Row],[Type]]="RFS"),"YES","")</f>
        <v/>
      </c>
      <c r="AW120" s="16" t="str">
        <f>IF(AND(Email_TaskV2[[#This Row],[Status]]="ON PROGRESS",Email_TaskV2[[#This Row],[Type]]="RFI"),"YES","")</f>
        <v/>
      </c>
      <c r="AX120" s="16">
        <f>IF(Email_TaskV2[[#This Row],[Nomor Nodin RFS/RFI]]="","",DAY(Email_TaskV2[[#This Row],[Tanggal nodin RFS/RFI]]))</f>
        <v>2</v>
      </c>
      <c r="AY120" s="28" t="str">
        <f>IF(Email_TaskV2[[#This Row],[Nomor Nodin RFS/RFI]]="","",TEXT(Email_TaskV2[[#This Row],[Tanggal nodin RFS/RFI]],"mmm"))</f>
        <v>Feb</v>
      </c>
      <c r="AZ120" s="28" t="str">
        <f>IF(Email_TaskV2[[#This Row],[Nodin BO]]="","No","Yes")</f>
        <v>Yes</v>
      </c>
      <c r="BA120" s="36">
        <f>IF(Email_TaskV2[[#This Row],[Month]]="",13,MONTH(Email_TaskV2[[#This Row],[Tanggal nodin RFS/RFI]]))</f>
        <v>2</v>
      </c>
    </row>
    <row r="121" spans="1:53" ht="15.75" hidden="1" customHeight="1" x14ac:dyDescent="0.3">
      <c r="A121" s="17">
        <v>120</v>
      </c>
      <c r="B121" s="23" t="s">
        <v>648</v>
      </c>
      <c r="C121" s="19">
        <v>44594</v>
      </c>
      <c r="D121" s="20" t="s">
        <v>649</v>
      </c>
      <c r="E121" s="18" t="s">
        <v>55</v>
      </c>
      <c r="F121" s="21" t="s">
        <v>86</v>
      </c>
      <c r="G121" s="22">
        <v>44601</v>
      </c>
      <c r="H121" s="22">
        <v>44607</v>
      </c>
      <c r="I121" s="18" t="s">
        <v>650</v>
      </c>
      <c r="J121" s="22">
        <v>44607</v>
      </c>
      <c r="K121" s="22"/>
      <c r="L121" s="18">
        <f t="shared" si="12"/>
        <v>13</v>
      </c>
      <c r="M121" s="18">
        <f t="shared" si="13"/>
        <v>6</v>
      </c>
      <c r="N121" s="20" t="s">
        <v>130</v>
      </c>
      <c r="O121" s="20" t="s">
        <v>131</v>
      </c>
      <c r="P121" s="20" t="str">
        <f>VLOOKUP(Email_TaskV2[[#This Row],[PIC Dev]],[1]Organization!C:D,2,FALSE)</f>
        <v>BSM Prepaid</v>
      </c>
      <c r="Q121" s="24" t="s">
        <v>651</v>
      </c>
      <c r="R121" s="18">
        <v>961</v>
      </c>
      <c r="S121" s="18" t="s">
        <v>61</v>
      </c>
      <c r="T121" s="30" t="s">
        <v>652</v>
      </c>
      <c r="U121" s="30"/>
      <c r="V121" s="30"/>
      <c r="W121" s="30"/>
      <c r="X121" s="30"/>
      <c r="Y121" s="30"/>
      <c r="Z121" s="18" t="s">
        <v>63</v>
      </c>
      <c r="AA121" s="18" t="s">
        <v>64</v>
      </c>
      <c r="AB121" s="18" t="s">
        <v>65</v>
      </c>
      <c r="AC121" s="18" t="s">
        <v>66</v>
      </c>
      <c r="AD121" s="23" t="s">
        <v>82</v>
      </c>
      <c r="AE121" s="23" t="s">
        <v>89</v>
      </c>
      <c r="AF121" s="23" t="s">
        <v>74</v>
      </c>
      <c r="AG121" s="23" t="s">
        <v>67</v>
      </c>
      <c r="AH121" s="39"/>
      <c r="AI121" s="31" t="s">
        <v>68</v>
      </c>
      <c r="AJ121" s="31"/>
      <c r="AK121" s="25"/>
      <c r="AL121" s="25"/>
      <c r="AM121" s="25"/>
      <c r="AN121" s="25"/>
      <c r="AO121" s="25"/>
      <c r="AP121" s="26">
        <f ca="1">IF(AND(Email_TaskV2[[#This Row],[Status]]="ON PROGRESS"),TODAY()-Email_TaskV2[[#This Row],[Tanggal nodin RFS/RFI]],0)</f>
        <v>0</v>
      </c>
      <c r="AQ121" s="26">
        <f ca="1">IF(AND(Email_TaskV2[[#This Row],[Status]]="ON PROGRESS",Email_TaskV2[[#This Row],[Type]]="RFI"),TODAY()-Email_TaskV2[[#This Row],[Tanggal nodin RFS/RFI]],0)</f>
        <v>0</v>
      </c>
      <c r="AR121" s="26" t="str">
        <f ca="1">IF(Email_TaskV2[[#This Row],[Aging]]&gt;7,"Warning","")</f>
        <v/>
      </c>
      <c r="AV121" s="16" t="str">
        <f>IF(AND(Email_TaskV2[[#This Row],[Status]]="ON PROGRESS",Email_TaskV2[[#This Row],[Type]]="RFS"),"YES","")</f>
        <v/>
      </c>
      <c r="AW121" s="16" t="str">
        <f>IF(AND(Email_TaskV2[[#This Row],[Status]]="ON PROGRESS",Email_TaskV2[[#This Row],[Type]]="RFI"),"YES","")</f>
        <v/>
      </c>
      <c r="AX121" s="16">
        <f>IF(Email_TaskV2[[#This Row],[Nomor Nodin RFS/RFI]]="","",DAY(Email_TaskV2[[#This Row],[Tanggal nodin RFS/RFI]]))</f>
        <v>2</v>
      </c>
      <c r="AY121" s="28" t="str">
        <f>IF(Email_TaskV2[[#This Row],[Nomor Nodin RFS/RFI]]="","",TEXT(Email_TaskV2[[#This Row],[Tanggal nodin RFS/RFI]],"mmm"))</f>
        <v>Feb</v>
      </c>
      <c r="AZ121" s="28" t="str">
        <f>IF(Email_TaskV2[[#This Row],[Nodin BO]]="","No","Yes")</f>
        <v>Yes</v>
      </c>
      <c r="BA121" s="36">
        <f>IF(Email_TaskV2[[#This Row],[Month]]="",13,MONTH(Email_TaskV2[[#This Row],[Tanggal nodin RFS/RFI]]))</f>
        <v>2</v>
      </c>
    </row>
    <row r="122" spans="1:53" ht="15.75" hidden="1" customHeight="1" x14ac:dyDescent="0.3">
      <c r="A122" s="17">
        <v>121</v>
      </c>
      <c r="B122" s="23" t="s">
        <v>653</v>
      </c>
      <c r="C122" s="19">
        <v>44594</v>
      </c>
      <c r="D122" s="20" t="s">
        <v>654</v>
      </c>
      <c r="E122" s="18" t="s">
        <v>55</v>
      </c>
      <c r="F122" s="21" t="s">
        <v>86</v>
      </c>
      <c r="G122" s="22">
        <v>44596</v>
      </c>
      <c r="H122" s="22">
        <v>44600</v>
      </c>
      <c r="I122" s="18" t="s">
        <v>655</v>
      </c>
      <c r="J122" s="22">
        <v>44600</v>
      </c>
      <c r="K122" s="22"/>
      <c r="L122" s="18">
        <f t="shared" si="12"/>
        <v>6</v>
      </c>
      <c r="M122" s="18">
        <f t="shared" si="13"/>
        <v>4</v>
      </c>
      <c r="N122" s="23" t="s">
        <v>93</v>
      </c>
      <c r="O122" s="20" t="s">
        <v>94</v>
      </c>
      <c r="P122" s="20" t="str">
        <f>VLOOKUP(Email_TaskV2[[#This Row],[PIC Dev]],[1]Organization!C:D,2,FALSE)</f>
        <v>Digital and VAS</v>
      </c>
      <c r="Q122" s="24" t="s">
        <v>656</v>
      </c>
      <c r="R122" s="18">
        <v>88</v>
      </c>
      <c r="S122" s="18" t="s">
        <v>61</v>
      </c>
      <c r="T122" s="18" t="s">
        <v>657</v>
      </c>
      <c r="U122" s="18"/>
      <c r="V122" s="18"/>
      <c r="W122" s="18"/>
      <c r="X122" s="18"/>
      <c r="Y122" s="18"/>
      <c r="Z122" s="18" t="s">
        <v>63</v>
      </c>
      <c r="AA122" s="18" t="s">
        <v>64</v>
      </c>
      <c r="AB122" s="18" t="s">
        <v>201</v>
      </c>
      <c r="AC122" s="18" t="s">
        <v>98</v>
      </c>
      <c r="AD122" s="23" t="s">
        <v>125</v>
      </c>
      <c r="AE122" s="23" t="s">
        <v>99</v>
      </c>
      <c r="AF122" s="23"/>
      <c r="AG122" s="23"/>
      <c r="AH122" s="39"/>
      <c r="AI122" s="31" t="s">
        <v>75</v>
      </c>
      <c r="AJ122" s="31"/>
      <c r="AK122" s="25"/>
      <c r="AL122" s="25"/>
      <c r="AM122" s="25"/>
      <c r="AN122" s="25"/>
      <c r="AO122" s="25"/>
      <c r="AP122" s="26">
        <f ca="1">IF(AND(Email_TaskV2[[#This Row],[Status]]="ON PROGRESS"),TODAY()-Email_TaskV2[[#This Row],[Tanggal nodin RFS/RFI]],0)</f>
        <v>0</v>
      </c>
      <c r="AQ122" s="26">
        <f ca="1">IF(AND(Email_TaskV2[[#This Row],[Status]]="ON PROGRESS",Email_TaskV2[[#This Row],[Type]]="RFI"),TODAY()-Email_TaskV2[[#This Row],[Tanggal nodin RFS/RFI]],0)</f>
        <v>0</v>
      </c>
      <c r="AR122" s="26" t="str">
        <f ca="1">IF(Email_TaskV2[[#This Row],[Aging]]&gt;7,"Warning","")</f>
        <v/>
      </c>
      <c r="AV122" s="16" t="str">
        <f>IF(AND(Email_TaskV2[[#This Row],[Status]]="ON PROGRESS",Email_TaskV2[[#This Row],[Type]]="RFS"),"YES","")</f>
        <v/>
      </c>
      <c r="AW122" s="16" t="str">
        <f>IF(AND(Email_TaskV2[[#This Row],[Status]]="ON PROGRESS",Email_TaskV2[[#This Row],[Type]]="RFI"),"YES","")</f>
        <v/>
      </c>
      <c r="AX122" s="16">
        <f>IF(Email_TaskV2[[#This Row],[Nomor Nodin RFS/RFI]]="","",DAY(Email_TaskV2[[#This Row],[Tanggal nodin RFS/RFI]]))</f>
        <v>2</v>
      </c>
      <c r="AY122" s="28" t="str">
        <f>IF(Email_TaskV2[[#This Row],[Nomor Nodin RFS/RFI]]="","",TEXT(Email_TaskV2[[#This Row],[Tanggal nodin RFS/RFI]],"mmm"))</f>
        <v>Feb</v>
      </c>
      <c r="AZ122" s="28" t="str">
        <f>IF(Email_TaskV2[[#This Row],[Nodin BO]]="","No","Yes")</f>
        <v>Yes</v>
      </c>
      <c r="BA122" s="36">
        <f>IF(Email_TaskV2[[#This Row],[Month]]="",13,MONTH(Email_TaskV2[[#This Row],[Tanggal nodin RFS/RFI]]))</f>
        <v>2</v>
      </c>
    </row>
    <row r="123" spans="1:53" ht="15.75" hidden="1" customHeight="1" x14ac:dyDescent="0.3">
      <c r="A123" s="17">
        <v>122</v>
      </c>
      <c r="B123" s="23" t="s">
        <v>658</v>
      </c>
      <c r="C123" s="19">
        <v>44594</v>
      </c>
      <c r="D123" s="20" t="s">
        <v>659</v>
      </c>
      <c r="E123" s="18" t="s">
        <v>55</v>
      </c>
      <c r="F123" s="21" t="s">
        <v>136</v>
      </c>
      <c r="G123" s="22">
        <v>44596</v>
      </c>
      <c r="H123" s="22">
        <v>44600</v>
      </c>
      <c r="I123" s="18" t="s">
        <v>660</v>
      </c>
      <c r="J123" s="22">
        <v>44600</v>
      </c>
      <c r="K123" s="22"/>
      <c r="L123" s="18">
        <f t="shared" si="12"/>
        <v>6</v>
      </c>
      <c r="M123" s="18">
        <f t="shared" si="13"/>
        <v>4</v>
      </c>
      <c r="N123" s="23" t="s">
        <v>93</v>
      </c>
      <c r="O123" s="20" t="s">
        <v>94</v>
      </c>
      <c r="P123" s="20" t="str">
        <f>VLOOKUP(Email_TaskV2[[#This Row],[PIC Dev]],[1]Organization!C:D,2,FALSE)</f>
        <v>Digital and VAS</v>
      </c>
      <c r="Q123" s="24" t="s">
        <v>661</v>
      </c>
      <c r="R123" s="18">
        <v>50</v>
      </c>
      <c r="S123" s="18" t="s">
        <v>61</v>
      </c>
      <c r="T123" s="18" t="s">
        <v>662</v>
      </c>
      <c r="U123" s="18"/>
      <c r="V123" s="18"/>
      <c r="W123" s="18"/>
      <c r="X123" s="18"/>
      <c r="Y123" s="18"/>
      <c r="Z123" s="18" t="s">
        <v>63</v>
      </c>
      <c r="AA123" s="18" t="s">
        <v>64</v>
      </c>
      <c r="AB123" s="18" t="s">
        <v>201</v>
      </c>
      <c r="AC123" s="18" t="s">
        <v>98</v>
      </c>
      <c r="AD123" s="23" t="s">
        <v>160</v>
      </c>
      <c r="AE123" s="23"/>
      <c r="AF123" s="23"/>
      <c r="AG123" s="23"/>
      <c r="AH123" s="39"/>
      <c r="AI123" s="31" t="s">
        <v>75</v>
      </c>
      <c r="AJ123" s="31"/>
      <c r="AK123" s="25"/>
      <c r="AL123" s="25"/>
      <c r="AM123" s="25"/>
      <c r="AN123" s="25"/>
      <c r="AO123" s="25"/>
      <c r="AP123" s="26">
        <f ca="1">IF(AND(Email_TaskV2[[#This Row],[Status]]="ON PROGRESS"),TODAY()-Email_TaskV2[[#This Row],[Tanggal nodin RFS/RFI]],0)</f>
        <v>0</v>
      </c>
      <c r="AQ123" s="26">
        <f ca="1">IF(AND(Email_TaskV2[[#This Row],[Status]]="ON PROGRESS",Email_TaskV2[[#This Row],[Type]]="RFI"),TODAY()-Email_TaskV2[[#This Row],[Tanggal nodin RFS/RFI]],0)</f>
        <v>0</v>
      </c>
      <c r="AR123" s="26" t="str">
        <f ca="1">IF(Email_TaskV2[[#This Row],[Aging]]&gt;7,"Warning","")</f>
        <v/>
      </c>
      <c r="AV123" s="16" t="str">
        <f>IF(AND(Email_TaskV2[[#This Row],[Status]]="ON PROGRESS",Email_TaskV2[[#This Row],[Type]]="RFS"),"YES","")</f>
        <v/>
      </c>
      <c r="AW123" s="16" t="str">
        <f>IF(AND(Email_TaskV2[[#This Row],[Status]]="ON PROGRESS",Email_TaskV2[[#This Row],[Type]]="RFI"),"YES","")</f>
        <v/>
      </c>
      <c r="AX123" s="16">
        <f>IF(Email_TaskV2[[#This Row],[Nomor Nodin RFS/RFI]]="","",DAY(Email_TaskV2[[#This Row],[Tanggal nodin RFS/RFI]]))</f>
        <v>2</v>
      </c>
      <c r="AY123" s="28" t="str">
        <f>IF(Email_TaskV2[[#This Row],[Nomor Nodin RFS/RFI]]="","",TEXT(Email_TaskV2[[#This Row],[Tanggal nodin RFS/RFI]],"mmm"))</f>
        <v>Feb</v>
      </c>
      <c r="AZ123" s="28" t="str">
        <f>IF(Email_TaskV2[[#This Row],[Nodin BO]]="","No","Yes")</f>
        <v>Yes</v>
      </c>
      <c r="BA123" s="36">
        <f>IF(Email_TaskV2[[#This Row],[Month]]="",13,MONTH(Email_TaskV2[[#This Row],[Tanggal nodin RFS/RFI]]))</f>
        <v>2</v>
      </c>
    </row>
    <row r="124" spans="1:53" ht="15.75" hidden="1" customHeight="1" x14ac:dyDescent="0.3">
      <c r="A124" s="17">
        <v>123</v>
      </c>
      <c r="B124" s="23" t="s">
        <v>663</v>
      </c>
      <c r="C124" s="19">
        <v>44595</v>
      </c>
      <c r="D124" s="20" t="s">
        <v>664</v>
      </c>
      <c r="E124" s="18" t="s">
        <v>55</v>
      </c>
      <c r="F124" s="21" t="s">
        <v>78</v>
      </c>
      <c r="G124" s="22">
        <v>44595</v>
      </c>
      <c r="H124" s="22">
        <v>44601</v>
      </c>
      <c r="I124" s="18" t="s">
        <v>665</v>
      </c>
      <c r="J124" s="22">
        <v>44601</v>
      </c>
      <c r="K124" s="22"/>
      <c r="L124" s="18">
        <f t="shared" si="12"/>
        <v>6</v>
      </c>
      <c r="M124" s="18">
        <f t="shared" si="13"/>
        <v>6</v>
      </c>
      <c r="N124" s="23" t="s">
        <v>58</v>
      </c>
      <c r="O124" s="20" t="s">
        <v>59</v>
      </c>
      <c r="P124" s="20" t="str">
        <f>VLOOKUP(Email_TaskV2[[#This Row],[PIC Dev]],[1]Organization!C:D,2,FALSE)</f>
        <v>BSM Prepaid</v>
      </c>
      <c r="Q124" s="24" t="s">
        <v>666</v>
      </c>
      <c r="R124" s="18">
        <v>104</v>
      </c>
      <c r="S124" s="18" t="s">
        <v>61</v>
      </c>
      <c r="T124" s="18" t="s">
        <v>73</v>
      </c>
      <c r="U124" s="18"/>
      <c r="V124" s="18"/>
      <c r="W124" s="18"/>
      <c r="X124" s="18"/>
      <c r="Y124" s="18"/>
      <c r="Z124" s="18" t="s">
        <v>63</v>
      </c>
      <c r="AA124" s="18" t="s">
        <v>64</v>
      </c>
      <c r="AB124" s="18" t="s">
        <v>65</v>
      </c>
      <c r="AC124" s="18" t="s">
        <v>66</v>
      </c>
      <c r="AD124" s="23" t="s">
        <v>82</v>
      </c>
      <c r="AE124" s="23" t="s">
        <v>139</v>
      </c>
      <c r="AF124" s="23"/>
      <c r="AG124" s="23"/>
      <c r="AH124" s="39"/>
      <c r="AI124" s="31" t="s">
        <v>75</v>
      </c>
      <c r="AJ124" s="31"/>
      <c r="AK124" s="25"/>
      <c r="AL124" s="25"/>
      <c r="AM124" s="25"/>
      <c r="AN124" s="25"/>
      <c r="AO124" s="25"/>
      <c r="AP124" s="26">
        <f ca="1">IF(AND(Email_TaskV2[[#This Row],[Status]]="ON PROGRESS"),TODAY()-Email_TaskV2[[#This Row],[Tanggal nodin RFS/RFI]],0)</f>
        <v>0</v>
      </c>
      <c r="AQ124" s="26">
        <f ca="1">IF(AND(Email_TaskV2[[#This Row],[Status]]="ON PROGRESS",Email_TaskV2[[#This Row],[Type]]="RFI"),TODAY()-Email_TaskV2[[#This Row],[Tanggal nodin RFS/RFI]],0)</f>
        <v>0</v>
      </c>
      <c r="AR124" s="26" t="str">
        <f ca="1">IF(Email_TaskV2[[#This Row],[Aging]]&gt;7,"Warning","")</f>
        <v/>
      </c>
      <c r="AV124" s="16" t="str">
        <f>IF(AND(Email_TaskV2[[#This Row],[Status]]="ON PROGRESS",Email_TaskV2[[#This Row],[Type]]="RFS"),"YES","")</f>
        <v/>
      </c>
      <c r="AW124" s="16" t="str">
        <f>IF(AND(Email_TaskV2[[#This Row],[Status]]="ON PROGRESS",Email_TaskV2[[#This Row],[Type]]="RFI"),"YES","")</f>
        <v/>
      </c>
      <c r="AX124" s="16">
        <f>IF(Email_TaskV2[[#This Row],[Nomor Nodin RFS/RFI]]="","",DAY(Email_TaskV2[[#This Row],[Tanggal nodin RFS/RFI]]))</f>
        <v>3</v>
      </c>
      <c r="AY124" s="28" t="str">
        <f>IF(Email_TaskV2[[#This Row],[Nomor Nodin RFS/RFI]]="","",TEXT(Email_TaskV2[[#This Row],[Tanggal nodin RFS/RFI]],"mmm"))</f>
        <v>Feb</v>
      </c>
      <c r="AZ124" s="28" t="str">
        <f>IF(Email_TaskV2[[#This Row],[Nodin BO]]="","No","Yes")</f>
        <v>Yes</v>
      </c>
      <c r="BA124" s="36">
        <f>IF(Email_TaskV2[[#This Row],[Month]]="",13,MONTH(Email_TaskV2[[#This Row],[Tanggal nodin RFS/RFI]]))</f>
        <v>2</v>
      </c>
    </row>
    <row r="125" spans="1:53" ht="15.75" hidden="1" customHeight="1" x14ac:dyDescent="0.3">
      <c r="A125" s="17">
        <v>124</v>
      </c>
      <c r="B125" s="23" t="s">
        <v>667</v>
      </c>
      <c r="C125" s="19">
        <v>44595</v>
      </c>
      <c r="D125" s="20" t="s">
        <v>668</v>
      </c>
      <c r="E125" s="18" t="s">
        <v>55</v>
      </c>
      <c r="F125" s="21" t="s">
        <v>147</v>
      </c>
      <c r="G125" s="22">
        <v>44596</v>
      </c>
      <c r="H125" s="22">
        <v>44606</v>
      </c>
      <c r="I125" s="18" t="s">
        <v>669</v>
      </c>
      <c r="J125" s="22">
        <v>44607</v>
      </c>
      <c r="K125" s="22"/>
      <c r="L125" s="18">
        <f t="shared" si="12"/>
        <v>11</v>
      </c>
      <c r="M125" s="18">
        <f t="shared" si="13"/>
        <v>11</v>
      </c>
      <c r="N125" s="23" t="s">
        <v>93</v>
      </c>
      <c r="O125" s="20" t="s">
        <v>94</v>
      </c>
      <c r="P125" s="20" t="str">
        <f>VLOOKUP(Email_TaskV2[[#This Row],[PIC Dev]],[1]Organization!C:D,2,FALSE)</f>
        <v>Digital and VAS</v>
      </c>
      <c r="Q125" s="20"/>
      <c r="R125" s="18">
        <v>76</v>
      </c>
      <c r="S125" s="18" t="s">
        <v>106</v>
      </c>
      <c r="T125" s="18" t="s">
        <v>562</v>
      </c>
      <c r="U125" s="18"/>
      <c r="V125" s="18"/>
      <c r="W125" s="18"/>
      <c r="X125" s="18"/>
      <c r="Y125" s="18"/>
      <c r="Z125" s="18" t="s">
        <v>63</v>
      </c>
      <c r="AA125" s="18" t="s">
        <v>64</v>
      </c>
      <c r="AB125" s="18" t="s">
        <v>201</v>
      </c>
      <c r="AC125" s="18" t="s">
        <v>98</v>
      </c>
      <c r="AD125" s="23" t="s">
        <v>275</v>
      </c>
      <c r="AE125" s="23"/>
      <c r="AF125" s="23"/>
      <c r="AG125" s="23"/>
      <c r="AH125" s="39"/>
      <c r="AI125" s="31" t="s">
        <v>276</v>
      </c>
      <c r="AJ125" s="31" t="s">
        <v>277</v>
      </c>
      <c r="AK125" s="25"/>
      <c r="AL125" s="25"/>
      <c r="AM125" s="25"/>
      <c r="AN125" s="25"/>
      <c r="AO125" s="25"/>
      <c r="AP125" s="26">
        <f ca="1">IF(AND(Email_TaskV2[[#This Row],[Status]]="ON PROGRESS"),TODAY()-Email_TaskV2[[#This Row],[Tanggal nodin RFS/RFI]],0)</f>
        <v>0</v>
      </c>
      <c r="AQ125" s="26">
        <f ca="1">IF(AND(Email_TaskV2[[#This Row],[Status]]="ON PROGRESS",Email_TaskV2[[#This Row],[Type]]="RFI"),TODAY()-Email_TaskV2[[#This Row],[Tanggal nodin RFS/RFI]],0)</f>
        <v>0</v>
      </c>
      <c r="AR125" s="26" t="str">
        <f ca="1">IF(Email_TaskV2[[#This Row],[Aging]]&gt;7,"Warning","")</f>
        <v/>
      </c>
      <c r="AV125" s="16" t="str">
        <f>IF(AND(Email_TaskV2[[#This Row],[Status]]="ON PROGRESS",Email_TaskV2[[#This Row],[Type]]="RFS"),"YES","")</f>
        <v/>
      </c>
      <c r="AW125" s="16" t="str">
        <f>IF(AND(Email_TaskV2[[#This Row],[Status]]="ON PROGRESS",Email_TaskV2[[#This Row],[Type]]="RFI"),"YES","")</f>
        <v/>
      </c>
      <c r="AX125" s="16">
        <f>IF(Email_TaskV2[[#This Row],[Nomor Nodin RFS/RFI]]="","",DAY(Email_TaskV2[[#This Row],[Tanggal nodin RFS/RFI]]))</f>
        <v>3</v>
      </c>
      <c r="AY125" s="28" t="str">
        <f>IF(Email_TaskV2[[#This Row],[Nomor Nodin RFS/RFI]]="","",TEXT(Email_TaskV2[[#This Row],[Tanggal nodin RFS/RFI]],"mmm"))</f>
        <v>Feb</v>
      </c>
      <c r="AZ125" s="28" t="str">
        <f>IF(Email_TaskV2[[#This Row],[Nodin BO]]="","No","Yes")</f>
        <v>Yes</v>
      </c>
      <c r="BA125" s="36">
        <f>IF(Email_TaskV2[[#This Row],[Month]]="",13,MONTH(Email_TaskV2[[#This Row],[Tanggal nodin RFS/RFI]]))</f>
        <v>2</v>
      </c>
    </row>
    <row r="126" spans="1:53" ht="15.75" hidden="1" customHeight="1" x14ac:dyDescent="0.3">
      <c r="A126" s="17">
        <v>125</v>
      </c>
      <c r="B126" s="23" t="s">
        <v>670</v>
      </c>
      <c r="C126" s="19">
        <v>44595</v>
      </c>
      <c r="D126" s="20" t="s">
        <v>671</v>
      </c>
      <c r="E126" s="18" t="s">
        <v>55</v>
      </c>
      <c r="F126" s="21" t="s">
        <v>147</v>
      </c>
      <c r="G126" s="22">
        <v>44596</v>
      </c>
      <c r="H126" s="22">
        <v>44599</v>
      </c>
      <c r="I126" s="18" t="s">
        <v>672</v>
      </c>
      <c r="J126" s="22">
        <v>44599</v>
      </c>
      <c r="K126" s="22"/>
      <c r="L126" s="18">
        <f t="shared" si="12"/>
        <v>4</v>
      </c>
      <c r="M126" s="18">
        <f t="shared" si="13"/>
        <v>3</v>
      </c>
      <c r="N126" s="20" t="s">
        <v>130</v>
      </c>
      <c r="O126" s="20" t="s">
        <v>131</v>
      </c>
      <c r="P126" s="20" t="str">
        <f>VLOOKUP(Email_TaskV2[[#This Row],[PIC Dev]],[1]Organization!C:D,2,FALSE)</f>
        <v>BSM Prepaid</v>
      </c>
      <c r="Q126" s="20"/>
      <c r="R126" s="18">
        <v>150</v>
      </c>
      <c r="S126" s="18" t="s">
        <v>106</v>
      </c>
      <c r="T126" s="18" t="s">
        <v>673</v>
      </c>
      <c r="U126" s="18"/>
      <c r="V126" s="18"/>
      <c r="W126" s="18"/>
      <c r="X126" s="18"/>
      <c r="Y126" s="18"/>
      <c r="Z126" s="18" t="s">
        <v>63</v>
      </c>
      <c r="AA126" s="18" t="s">
        <v>64</v>
      </c>
      <c r="AB126" s="18" t="s">
        <v>65</v>
      </c>
      <c r="AC126" s="18" t="s">
        <v>66</v>
      </c>
      <c r="AD126" s="23" t="s">
        <v>109</v>
      </c>
      <c r="AE126" s="23" t="s">
        <v>150</v>
      </c>
      <c r="AF126" s="23"/>
      <c r="AG126" s="23"/>
      <c r="AH126" s="39"/>
      <c r="AI126" s="31" t="s">
        <v>68</v>
      </c>
      <c r="AJ126" s="31" t="s">
        <v>152</v>
      </c>
      <c r="AK126" s="25"/>
      <c r="AL126" s="25"/>
      <c r="AM126" s="25"/>
      <c r="AN126" s="25"/>
      <c r="AO126" s="25"/>
      <c r="AP126" s="26">
        <f ca="1">IF(AND(Email_TaskV2[[#This Row],[Status]]="ON PROGRESS"),TODAY()-Email_TaskV2[[#This Row],[Tanggal nodin RFS/RFI]],0)</f>
        <v>0</v>
      </c>
      <c r="AQ126" s="26">
        <f ca="1">IF(AND(Email_TaskV2[[#This Row],[Status]]="ON PROGRESS",Email_TaskV2[[#This Row],[Type]]="RFI"),TODAY()-Email_TaskV2[[#This Row],[Tanggal nodin RFS/RFI]],0)</f>
        <v>0</v>
      </c>
      <c r="AR126" s="26" t="str">
        <f ca="1">IF(Email_TaskV2[[#This Row],[Aging]]&gt;7,"Warning","")</f>
        <v/>
      </c>
      <c r="AV126" s="16" t="str">
        <f>IF(AND(Email_TaskV2[[#This Row],[Status]]="ON PROGRESS",Email_TaskV2[[#This Row],[Type]]="RFS"),"YES","")</f>
        <v/>
      </c>
      <c r="AW126" s="16" t="str">
        <f>IF(AND(Email_TaskV2[[#This Row],[Status]]="ON PROGRESS",Email_TaskV2[[#This Row],[Type]]="RFI"),"YES","")</f>
        <v/>
      </c>
      <c r="AX126" s="16">
        <f>IF(Email_TaskV2[[#This Row],[Nomor Nodin RFS/RFI]]="","",DAY(Email_TaskV2[[#This Row],[Tanggal nodin RFS/RFI]]))</f>
        <v>3</v>
      </c>
      <c r="AY126" s="28" t="str">
        <f>IF(Email_TaskV2[[#This Row],[Nomor Nodin RFS/RFI]]="","",TEXT(Email_TaskV2[[#This Row],[Tanggal nodin RFS/RFI]],"mmm"))</f>
        <v>Feb</v>
      </c>
      <c r="AZ126" s="28" t="str">
        <f>IF(Email_TaskV2[[#This Row],[Nodin BO]]="","No","Yes")</f>
        <v>Yes</v>
      </c>
      <c r="BA126" s="36">
        <f>IF(Email_TaskV2[[#This Row],[Month]]="",13,MONTH(Email_TaskV2[[#This Row],[Tanggal nodin RFS/RFI]]))</f>
        <v>2</v>
      </c>
    </row>
    <row r="127" spans="1:53" ht="15.75" hidden="1" customHeight="1" x14ac:dyDescent="0.3">
      <c r="A127" s="17">
        <v>126</v>
      </c>
      <c r="B127" s="23" t="s">
        <v>674</v>
      </c>
      <c r="C127" s="19">
        <v>44595</v>
      </c>
      <c r="D127" s="20" t="s">
        <v>675</v>
      </c>
      <c r="E127" s="18" t="s">
        <v>55</v>
      </c>
      <c r="F127" s="21" t="s">
        <v>147</v>
      </c>
      <c r="G127" s="22">
        <v>44599</v>
      </c>
      <c r="H127" s="22">
        <v>44601</v>
      </c>
      <c r="I127" s="18" t="s">
        <v>676</v>
      </c>
      <c r="J127" s="22">
        <v>44602</v>
      </c>
      <c r="K127" s="22"/>
      <c r="L127" s="18">
        <f t="shared" si="12"/>
        <v>6</v>
      </c>
      <c r="M127" s="18">
        <f t="shared" si="13"/>
        <v>3</v>
      </c>
      <c r="N127" s="20" t="s">
        <v>130</v>
      </c>
      <c r="O127" s="20" t="s">
        <v>131</v>
      </c>
      <c r="P127" s="20" t="str">
        <f>VLOOKUP(Email_TaskV2[[#This Row],[PIC Dev]],[1]Organization!C:D,2,FALSE)</f>
        <v>BSM Prepaid</v>
      </c>
      <c r="Q127" s="20"/>
      <c r="R127" s="18">
        <v>42</v>
      </c>
      <c r="S127" s="18" t="s">
        <v>106</v>
      </c>
      <c r="T127" s="18" t="s">
        <v>677</v>
      </c>
      <c r="U127" s="18"/>
      <c r="V127" s="18"/>
      <c r="W127" s="18"/>
      <c r="X127" s="18"/>
      <c r="Y127" s="18"/>
      <c r="Z127" s="18" t="s">
        <v>63</v>
      </c>
      <c r="AA127" s="18" t="s">
        <v>64</v>
      </c>
      <c r="AB127" s="18" t="s">
        <v>65</v>
      </c>
      <c r="AC127" s="18" t="s">
        <v>66</v>
      </c>
      <c r="AD127" s="23" t="s">
        <v>211</v>
      </c>
      <c r="AE127" s="23"/>
      <c r="AF127" s="23"/>
      <c r="AG127" s="23"/>
      <c r="AH127" s="39"/>
      <c r="AI127" s="31" t="s">
        <v>75</v>
      </c>
      <c r="AJ127" s="31"/>
      <c r="AK127" s="25"/>
      <c r="AL127" s="25"/>
      <c r="AM127" s="25"/>
      <c r="AN127" s="25"/>
      <c r="AO127" s="25"/>
      <c r="AP127" s="26">
        <f ca="1">IF(AND(Email_TaskV2[[#This Row],[Status]]="ON PROGRESS"),TODAY()-Email_TaskV2[[#This Row],[Tanggal nodin RFS/RFI]],0)</f>
        <v>0</v>
      </c>
      <c r="AQ127" s="26">
        <f ca="1">IF(AND(Email_TaskV2[[#This Row],[Status]]="ON PROGRESS",Email_TaskV2[[#This Row],[Type]]="RFI"),TODAY()-Email_TaskV2[[#This Row],[Tanggal nodin RFS/RFI]],0)</f>
        <v>0</v>
      </c>
      <c r="AR127" s="26" t="str">
        <f ca="1">IF(Email_TaskV2[[#This Row],[Aging]]&gt;7,"Warning","")</f>
        <v/>
      </c>
      <c r="AV127" s="16" t="str">
        <f>IF(AND(Email_TaskV2[[#This Row],[Status]]="ON PROGRESS",Email_TaskV2[[#This Row],[Type]]="RFS"),"YES","")</f>
        <v/>
      </c>
      <c r="AW127" s="16" t="str">
        <f>IF(AND(Email_TaskV2[[#This Row],[Status]]="ON PROGRESS",Email_TaskV2[[#This Row],[Type]]="RFI"),"YES","")</f>
        <v/>
      </c>
      <c r="AX127" s="16">
        <f>IF(Email_TaskV2[[#This Row],[Nomor Nodin RFS/RFI]]="","",DAY(Email_TaskV2[[#This Row],[Tanggal nodin RFS/RFI]]))</f>
        <v>3</v>
      </c>
      <c r="AY127" s="28" t="str">
        <f>IF(Email_TaskV2[[#This Row],[Nomor Nodin RFS/RFI]]="","",TEXT(Email_TaskV2[[#This Row],[Tanggal nodin RFS/RFI]],"mmm"))</f>
        <v>Feb</v>
      </c>
      <c r="AZ127" s="28" t="str">
        <f>IF(Email_TaskV2[[#This Row],[Nodin BO]]="","No","Yes")</f>
        <v>Yes</v>
      </c>
      <c r="BA127" s="36">
        <f>IF(Email_TaskV2[[#This Row],[Month]]="",13,MONTH(Email_TaskV2[[#This Row],[Tanggal nodin RFS/RFI]]))</f>
        <v>2</v>
      </c>
    </row>
    <row r="128" spans="1:53" ht="16.5" hidden="1" customHeight="1" x14ac:dyDescent="0.3">
      <c r="A128" s="17">
        <v>127</v>
      </c>
      <c r="B128" s="23" t="s">
        <v>678</v>
      </c>
      <c r="C128" s="19">
        <v>44595</v>
      </c>
      <c r="D128" s="20" t="s">
        <v>679</v>
      </c>
      <c r="E128" s="18" t="s">
        <v>55</v>
      </c>
      <c r="F128" s="21" t="s">
        <v>147</v>
      </c>
      <c r="G128" s="22">
        <v>44606</v>
      </c>
      <c r="H128" s="22">
        <v>44609</v>
      </c>
      <c r="I128" s="18" t="s">
        <v>680</v>
      </c>
      <c r="J128" s="22">
        <v>44610</v>
      </c>
      <c r="K128" s="22"/>
      <c r="L128" s="18">
        <f t="shared" si="12"/>
        <v>14</v>
      </c>
      <c r="M128" s="18">
        <f t="shared" si="13"/>
        <v>4</v>
      </c>
      <c r="N128" s="20" t="s">
        <v>130</v>
      </c>
      <c r="O128" s="20" t="s">
        <v>131</v>
      </c>
      <c r="P128" s="20" t="str">
        <f>VLOOKUP(Email_TaskV2[[#This Row],[PIC Dev]],[1]Organization!C:D,2,FALSE)</f>
        <v>BSM Prepaid</v>
      </c>
      <c r="Q128" s="20"/>
      <c r="R128" s="18">
        <v>170</v>
      </c>
      <c r="S128" s="18" t="s">
        <v>106</v>
      </c>
      <c r="T128" s="18" t="s">
        <v>677</v>
      </c>
      <c r="U128" s="18"/>
      <c r="V128" s="18"/>
      <c r="W128" s="18"/>
      <c r="X128" s="18"/>
      <c r="Y128" s="18"/>
      <c r="Z128" s="18" t="s">
        <v>63</v>
      </c>
      <c r="AA128" s="18" t="s">
        <v>64</v>
      </c>
      <c r="AB128" s="18" t="s">
        <v>65</v>
      </c>
      <c r="AC128" s="18" t="s">
        <v>66</v>
      </c>
      <c r="AD128" s="23" t="s">
        <v>150</v>
      </c>
      <c r="AE128" s="23"/>
      <c r="AF128" s="23"/>
      <c r="AG128" s="23"/>
      <c r="AH128" s="39"/>
      <c r="AI128" s="31" t="s">
        <v>68</v>
      </c>
      <c r="AJ128" s="31" t="s">
        <v>152</v>
      </c>
      <c r="AK128" s="25"/>
      <c r="AL128" s="25"/>
      <c r="AM128" s="25"/>
      <c r="AN128" s="25"/>
      <c r="AO128" s="25"/>
      <c r="AP128" s="26">
        <f ca="1">IF(AND(Email_TaskV2[[#This Row],[Status]]="ON PROGRESS"),TODAY()-Email_TaskV2[[#This Row],[Tanggal nodin RFS/RFI]],0)</f>
        <v>0</v>
      </c>
      <c r="AQ128" s="26">
        <f ca="1">IF(AND(Email_TaskV2[[#This Row],[Status]]="ON PROGRESS",Email_TaskV2[[#This Row],[Type]]="RFI"),TODAY()-Email_TaskV2[[#This Row],[Tanggal nodin RFS/RFI]],0)</f>
        <v>0</v>
      </c>
      <c r="AR128" s="26" t="str">
        <f ca="1">IF(Email_TaskV2[[#This Row],[Aging]]&gt;7,"Warning","")</f>
        <v/>
      </c>
      <c r="AV128" s="16" t="str">
        <f>IF(AND(Email_TaskV2[[#This Row],[Status]]="ON PROGRESS",Email_TaskV2[[#This Row],[Type]]="RFS"),"YES","")</f>
        <v/>
      </c>
      <c r="AW128" s="16" t="str">
        <f>IF(AND(Email_TaskV2[[#This Row],[Status]]="ON PROGRESS",Email_TaskV2[[#This Row],[Type]]="RFI"),"YES","")</f>
        <v/>
      </c>
      <c r="AX128" s="16">
        <f>IF(Email_TaskV2[[#This Row],[Nomor Nodin RFS/RFI]]="","",DAY(Email_TaskV2[[#This Row],[Tanggal nodin RFS/RFI]]))</f>
        <v>3</v>
      </c>
      <c r="AY128" s="28" t="str">
        <f>IF(Email_TaskV2[[#This Row],[Nomor Nodin RFS/RFI]]="","",TEXT(Email_TaskV2[[#This Row],[Tanggal nodin RFS/RFI]],"mmm"))</f>
        <v>Feb</v>
      </c>
      <c r="AZ128" s="28" t="str">
        <f>IF(Email_TaskV2[[#This Row],[Nodin BO]]="","No","Yes")</f>
        <v>Yes</v>
      </c>
      <c r="BA128" s="36">
        <f>IF(Email_TaskV2[[#This Row],[Month]]="",13,MONTH(Email_TaskV2[[#This Row],[Tanggal nodin RFS/RFI]]))</f>
        <v>2</v>
      </c>
    </row>
    <row r="129" spans="1:53" ht="15.75" hidden="1" customHeight="1" x14ac:dyDescent="0.3">
      <c r="A129" s="17">
        <v>128</v>
      </c>
      <c r="B129" s="23" t="s">
        <v>681</v>
      </c>
      <c r="C129" s="19">
        <v>44595</v>
      </c>
      <c r="D129" s="20" t="s">
        <v>682</v>
      </c>
      <c r="E129" s="18" t="s">
        <v>55</v>
      </c>
      <c r="F129" s="21" t="s">
        <v>112</v>
      </c>
      <c r="G129" s="22">
        <v>44609</v>
      </c>
      <c r="H129" s="22">
        <v>44610</v>
      </c>
      <c r="I129" s="18" t="s">
        <v>683</v>
      </c>
      <c r="J129" s="22">
        <v>44610</v>
      </c>
      <c r="K129" s="22"/>
      <c r="L129" s="18">
        <f t="shared" si="12"/>
        <v>15</v>
      </c>
      <c r="M129" s="18">
        <f t="shared" si="13"/>
        <v>1</v>
      </c>
      <c r="N129" s="20" t="s">
        <v>130</v>
      </c>
      <c r="O129" s="20" t="s">
        <v>131</v>
      </c>
      <c r="P129" s="20" t="str">
        <f>VLOOKUP(Email_TaskV2[[#This Row],[PIC Dev]],[1]Organization!C:D,2,FALSE)</f>
        <v>BSM Prepaid</v>
      </c>
      <c r="Q129" s="20"/>
      <c r="R129" s="18">
        <v>53</v>
      </c>
      <c r="S129" s="18" t="s">
        <v>106</v>
      </c>
      <c r="T129" s="18" t="s">
        <v>684</v>
      </c>
      <c r="U129" s="18"/>
      <c r="V129" s="18"/>
      <c r="W129" s="18"/>
      <c r="X129" s="18"/>
      <c r="Y129" s="18"/>
      <c r="Z129" s="18" t="s">
        <v>63</v>
      </c>
      <c r="AA129" s="18" t="s">
        <v>64</v>
      </c>
      <c r="AB129" s="18" t="s">
        <v>65</v>
      </c>
      <c r="AC129" s="18" t="s">
        <v>66</v>
      </c>
      <c r="AD129" s="23" t="s">
        <v>186</v>
      </c>
      <c r="AE129" s="23"/>
      <c r="AF129" s="23"/>
      <c r="AG129" s="23"/>
      <c r="AH129" s="39"/>
      <c r="AI129" s="31" t="s">
        <v>75</v>
      </c>
      <c r="AJ129" s="31"/>
      <c r="AK129" s="25"/>
      <c r="AL129" s="25"/>
      <c r="AM129" s="25"/>
      <c r="AN129" s="25"/>
      <c r="AO129" s="25"/>
      <c r="AP129" s="26">
        <f ca="1">IF(AND(Email_TaskV2[[#This Row],[Status]]="ON PROGRESS"),TODAY()-Email_TaskV2[[#This Row],[Tanggal nodin RFS/RFI]],0)</f>
        <v>0</v>
      </c>
      <c r="AQ129" s="26">
        <f ca="1">IF(AND(Email_TaskV2[[#This Row],[Status]]="ON PROGRESS",Email_TaskV2[[#This Row],[Type]]="RFI"),TODAY()-Email_TaskV2[[#This Row],[Tanggal nodin RFS/RFI]],0)</f>
        <v>0</v>
      </c>
      <c r="AR129" s="26" t="str">
        <f ca="1">IF(Email_TaskV2[[#This Row],[Aging]]&gt;7,"Warning","")</f>
        <v/>
      </c>
      <c r="AV129" s="16" t="str">
        <f>IF(AND(Email_TaskV2[[#This Row],[Status]]="ON PROGRESS",Email_TaskV2[[#This Row],[Type]]="RFS"),"YES","")</f>
        <v/>
      </c>
      <c r="AW129" s="16" t="str">
        <f>IF(AND(Email_TaskV2[[#This Row],[Status]]="ON PROGRESS",Email_TaskV2[[#This Row],[Type]]="RFI"),"YES","")</f>
        <v/>
      </c>
      <c r="AX129" s="16">
        <f>IF(Email_TaskV2[[#This Row],[Nomor Nodin RFS/RFI]]="","",DAY(Email_TaskV2[[#This Row],[Tanggal nodin RFS/RFI]]))</f>
        <v>3</v>
      </c>
      <c r="AY129" s="28" t="str">
        <f>IF(Email_TaskV2[[#This Row],[Nomor Nodin RFS/RFI]]="","",TEXT(Email_TaskV2[[#This Row],[Tanggal nodin RFS/RFI]],"mmm"))</f>
        <v>Feb</v>
      </c>
      <c r="AZ129" s="28" t="str">
        <f>IF(Email_TaskV2[[#This Row],[Nodin BO]]="","No","Yes")</f>
        <v>Yes</v>
      </c>
      <c r="BA129" s="36">
        <f>IF(Email_TaskV2[[#This Row],[Month]]="",13,MONTH(Email_TaskV2[[#This Row],[Tanggal nodin RFS/RFI]]))</f>
        <v>2</v>
      </c>
    </row>
    <row r="130" spans="1:53" ht="16.5" hidden="1" customHeight="1" x14ac:dyDescent="0.3">
      <c r="A130" s="17">
        <v>129</v>
      </c>
      <c r="B130" s="23" t="s">
        <v>685</v>
      </c>
      <c r="C130" s="19">
        <v>44595</v>
      </c>
      <c r="D130" s="20" t="s">
        <v>686</v>
      </c>
      <c r="E130" s="18" t="s">
        <v>55</v>
      </c>
      <c r="F130" s="21" t="s">
        <v>112</v>
      </c>
      <c r="G130" s="22">
        <v>44595</v>
      </c>
      <c r="H130" s="22">
        <v>44595</v>
      </c>
      <c r="I130" s="18" t="s">
        <v>687</v>
      </c>
      <c r="J130" s="22">
        <v>44599</v>
      </c>
      <c r="K130" s="22"/>
      <c r="L130" s="18">
        <f t="shared" si="12"/>
        <v>0</v>
      </c>
      <c r="M130" s="18">
        <f t="shared" si="13"/>
        <v>4</v>
      </c>
      <c r="N130" s="23" t="s">
        <v>104</v>
      </c>
      <c r="O130" s="20" t="s">
        <v>105</v>
      </c>
      <c r="P130" s="20" t="str">
        <f>VLOOKUP(Email_TaskV2[[#This Row],[PIC Dev]],[1]Organization!C:D,2,FALSE)</f>
        <v>Digital and VAS</v>
      </c>
      <c r="Q130" s="20"/>
      <c r="R130" s="18">
        <v>35</v>
      </c>
      <c r="S130" s="18" t="s">
        <v>106</v>
      </c>
      <c r="T130" s="18" t="s">
        <v>688</v>
      </c>
      <c r="U130" s="18"/>
      <c r="V130" s="18"/>
      <c r="W130" s="18"/>
      <c r="X130" s="18"/>
      <c r="Y130" s="18"/>
      <c r="Z130" s="18" t="s">
        <v>63</v>
      </c>
      <c r="AA130" s="18" t="s">
        <v>64</v>
      </c>
      <c r="AB130" s="18" t="s">
        <v>108</v>
      </c>
      <c r="AC130" s="18" t="s">
        <v>98</v>
      </c>
      <c r="AD130" s="23" t="s">
        <v>115</v>
      </c>
      <c r="AE130" s="23"/>
      <c r="AF130" s="23"/>
      <c r="AG130" s="23"/>
      <c r="AH130" s="39"/>
      <c r="AI130" s="31" t="s">
        <v>75</v>
      </c>
      <c r="AJ130" s="31"/>
      <c r="AK130" s="25"/>
      <c r="AL130" s="25"/>
      <c r="AM130" s="25"/>
      <c r="AN130" s="25"/>
      <c r="AO130" s="25"/>
      <c r="AP130" s="26">
        <f ca="1">IF(AND(Email_TaskV2[[#This Row],[Status]]="ON PROGRESS"),TODAY()-Email_TaskV2[[#This Row],[Tanggal nodin RFS/RFI]],0)</f>
        <v>0</v>
      </c>
      <c r="AQ130" s="26">
        <f ca="1">IF(AND(Email_TaskV2[[#This Row],[Status]]="ON PROGRESS",Email_TaskV2[[#This Row],[Type]]="RFI"),TODAY()-Email_TaskV2[[#This Row],[Tanggal nodin RFS/RFI]],0)</f>
        <v>0</v>
      </c>
      <c r="AR130" s="26" t="str">
        <f ca="1">IF(Email_TaskV2[[#This Row],[Aging]]&gt;7,"Warning","")</f>
        <v/>
      </c>
      <c r="AV130" s="16" t="str">
        <f>IF(AND(Email_TaskV2[[#This Row],[Status]]="ON PROGRESS",Email_TaskV2[[#This Row],[Type]]="RFS"),"YES","")</f>
        <v/>
      </c>
      <c r="AW130" s="16" t="str">
        <f>IF(AND(Email_TaskV2[[#This Row],[Status]]="ON PROGRESS",Email_TaskV2[[#This Row],[Type]]="RFI"),"YES","")</f>
        <v/>
      </c>
      <c r="AX130" s="16">
        <f>IF(Email_TaskV2[[#This Row],[Nomor Nodin RFS/RFI]]="","",DAY(Email_TaskV2[[#This Row],[Tanggal nodin RFS/RFI]]))</f>
        <v>3</v>
      </c>
      <c r="AY130" s="28" t="str">
        <f>IF(Email_TaskV2[[#This Row],[Nomor Nodin RFS/RFI]]="","",TEXT(Email_TaskV2[[#This Row],[Tanggal nodin RFS/RFI]],"mmm"))</f>
        <v>Feb</v>
      </c>
      <c r="AZ130" s="28" t="str">
        <f>IF(Email_TaskV2[[#This Row],[Nodin BO]]="","No","Yes")</f>
        <v>Yes</v>
      </c>
      <c r="BA130" s="36">
        <f>IF(Email_TaskV2[[#This Row],[Month]]="",13,MONTH(Email_TaskV2[[#This Row],[Tanggal nodin RFS/RFI]]))</f>
        <v>2</v>
      </c>
    </row>
    <row r="131" spans="1:53" ht="16.5" hidden="1" customHeight="1" x14ac:dyDescent="0.3">
      <c r="A131" s="17">
        <v>130</v>
      </c>
      <c r="B131" s="23" t="s">
        <v>689</v>
      </c>
      <c r="C131" s="19">
        <v>44596</v>
      </c>
      <c r="D131" s="20" t="s">
        <v>690</v>
      </c>
      <c r="E131" s="32" t="s">
        <v>118</v>
      </c>
      <c r="F131" s="47" t="s">
        <v>691</v>
      </c>
      <c r="G131" s="18"/>
      <c r="H131" s="18"/>
      <c r="I131" s="18"/>
      <c r="J131" s="18"/>
      <c r="K131" s="18"/>
      <c r="L131" s="20"/>
      <c r="M131" s="20"/>
      <c r="N131" s="20" t="s">
        <v>171</v>
      </c>
      <c r="O131" s="20" t="s">
        <v>172</v>
      </c>
      <c r="P131" s="20" t="str">
        <f>VLOOKUP(Email_TaskV2[[#This Row],[PIC Dev]],[1]Organization!C:D,2,FALSE)</f>
        <v>Postpaid, Roaming, and Interconnect</v>
      </c>
      <c r="Q131" s="20"/>
      <c r="R131" s="18"/>
      <c r="S131" s="18" t="s">
        <v>106</v>
      </c>
      <c r="T131" s="18" t="s">
        <v>692</v>
      </c>
      <c r="U131" s="18"/>
      <c r="V131" s="18"/>
      <c r="W131" s="18"/>
      <c r="X131" s="18"/>
      <c r="Y131" s="18"/>
      <c r="Z131" s="18" t="s">
        <v>63</v>
      </c>
      <c r="AA131" s="18" t="s">
        <v>64</v>
      </c>
      <c r="AB131" s="18" t="s">
        <v>65</v>
      </c>
      <c r="AC131" s="18" t="s">
        <v>98</v>
      </c>
      <c r="AD131" s="23" t="s">
        <v>150</v>
      </c>
      <c r="AE131" s="23"/>
      <c r="AF131" s="23"/>
      <c r="AG131" s="23"/>
      <c r="AH131" s="39"/>
      <c r="AI131" s="48" t="s">
        <v>68</v>
      </c>
      <c r="AJ131" s="48" t="s">
        <v>152</v>
      </c>
      <c r="AK131" s="25"/>
      <c r="AL131" s="25"/>
      <c r="AM131" s="25"/>
      <c r="AN131" s="25"/>
      <c r="AO131" s="25"/>
      <c r="AP131" s="26">
        <f ca="1">IF(AND(Email_TaskV2[[#This Row],[Status]]="ON PROGRESS"),TODAY()-Email_TaskV2[[#This Row],[Tanggal nodin RFS/RFI]],0)</f>
        <v>0</v>
      </c>
      <c r="AQ131" s="26">
        <f ca="1">IF(AND(Email_TaskV2[[#This Row],[Status]]="ON PROGRESS",Email_TaskV2[[#This Row],[Type]]="RFI"),TODAY()-Email_TaskV2[[#This Row],[Tanggal nodin RFS/RFI]],0)</f>
        <v>0</v>
      </c>
      <c r="AR131" s="26" t="str">
        <f ca="1">IF(Email_TaskV2[[#This Row],[Aging]]&gt;7,"Warning","")</f>
        <v/>
      </c>
      <c r="AV131" s="16" t="str">
        <f>IF(AND(Email_TaskV2[[#This Row],[Status]]="ON PROGRESS",Email_TaskV2[[#This Row],[Type]]="RFS"),"YES","")</f>
        <v/>
      </c>
      <c r="AW131" s="16" t="str">
        <f>IF(AND(Email_TaskV2[[#This Row],[Status]]="ON PROGRESS",Email_TaskV2[[#This Row],[Type]]="RFI"),"YES","")</f>
        <v/>
      </c>
      <c r="AX131" s="16">
        <f>IF(Email_TaskV2[[#This Row],[Nomor Nodin RFS/RFI]]="","",DAY(Email_TaskV2[[#This Row],[Tanggal nodin RFS/RFI]]))</f>
        <v>4</v>
      </c>
      <c r="AY131" s="28" t="str">
        <f>IF(Email_TaskV2[[#This Row],[Nomor Nodin RFS/RFI]]="","",TEXT(Email_TaskV2[[#This Row],[Tanggal nodin RFS/RFI]],"mmm"))</f>
        <v>Feb</v>
      </c>
      <c r="AZ131" s="28" t="str">
        <f>IF(Email_TaskV2[[#This Row],[Nodin BO]]="","No","Yes")</f>
        <v>Yes</v>
      </c>
      <c r="BA131" s="36">
        <f>IF(Email_TaskV2[[#This Row],[Month]]="",13,MONTH(Email_TaskV2[[#This Row],[Tanggal nodin RFS/RFI]]))</f>
        <v>2</v>
      </c>
    </row>
    <row r="132" spans="1:53" ht="15.75" hidden="1" customHeight="1" x14ac:dyDescent="0.3">
      <c r="A132" s="17">
        <v>131</v>
      </c>
      <c r="B132" s="23" t="s">
        <v>693</v>
      </c>
      <c r="C132" s="19">
        <v>44596</v>
      </c>
      <c r="D132" s="20" t="s">
        <v>694</v>
      </c>
      <c r="E132" s="18" t="s">
        <v>55</v>
      </c>
      <c r="F132" s="21" t="s">
        <v>695</v>
      </c>
      <c r="G132" s="22">
        <v>44603</v>
      </c>
      <c r="H132" s="22">
        <v>44610</v>
      </c>
      <c r="I132" s="18" t="s">
        <v>696</v>
      </c>
      <c r="J132" s="22">
        <v>44610</v>
      </c>
      <c r="K132" s="22"/>
      <c r="L132" s="18">
        <f t="shared" ref="L132:L142" si="14">H132-C132</f>
        <v>14</v>
      </c>
      <c r="M132" s="18">
        <f t="shared" ref="M132:M142" si="15">J132-G132</f>
        <v>7</v>
      </c>
      <c r="N132" s="23" t="s">
        <v>93</v>
      </c>
      <c r="O132" s="20" t="s">
        <v>94</v>
      </c>
      <c r="P132" s="20" t="str">
        <f>VLOOKUP(Email_TaskV2[[#This Row],[PIC Dev]],[1]Organization!C:D,2,FALSE)</f>
        <v>Digital and VAS</v>
      </c>
      <c r="Q132" s="24" t="s">
        <v>697</v>
      </c>
      <c r="R132" s="18">
        <v>230</v>
      </c>
      <c r="S132" s="18" t="s">
        <v>106</v>
      </c>
      <c r="T132" s="18" t="s">
        <v>562</v>
      </c>
      <c r="U132" s="18"/>
      <c r="V132" s="18"/>
      <c r="W132" s="18"/>
      <c r="X132" s="18"/>
      <c r="Y132" s="18"/>
      <c r="Z132" s="18" t="s">
        <v>63</v>
      </c>
      <c r="AA132" s="18" t="s">
        <v>64</v>
      </c>
      <c r="AB132" s="18" t="s">
        <v>201</v>
      </c>
      <c r="AC132" s="18" t="s">
        <v>98</v>
      </c>
      <c r="AD132" s="23" t="s">
        <v>275</v>
      </c>
      <c r="AE132" s="23"/>
      <c r="AF132" s="23"/>
      <c r="AG132" s="23"/>
      <c r="AH132" s="39"/>
      <c r="AI132" s="31" t="s">
        <v>276</v>
      </c>
      <c r="AJ132" s="18" t="s">
        <v>277</v>
      </c>
      <c r="AK132" s="25"/>
      <c r="AL132" s="25"/>
      <c r="AM132" s="25"/>
      <c r="AN132" s="25"/>
      <c r="AO132" s="25"/>
      <c r="AP132" s="26">
        <f ca="1">IF(AND(Email_TaskV2[[#This Row],[Status]]="ON PROGRESS"),TODAY()-Email_TaskV2[[#This Row],[Tanggal nodin RFS/RFI]],0)</f>
        <v>0</v>
      </c>
      <c r="AQ132" s="26">
        <f ca="1">IF(AND(Email_TaskV2[[#This Row],[Status]]="ON PROGRESS",Email_TaskV2[[#This Row],[Type]]="RFI"),TODAY()-Email_TaskV2[[#This Row],[Tanggal nodin RFS/RFI]],0)</f>
        <v>0</v>
      </c>
      <c r="AR132" s="26" t="str">
        <f ca="1">IF(Email_TaskV2[[#This Row],[Aging]]&gt;7,"Warning","")</f>
        <v/>
      </c>
      <c r="AV132" s="16" t="str">
        <f>IF(AND(Email_TaskV2[[#This Row],[Status]]="ON PROGRESS",Email_TaskV2[[#This Row],[Type]]="RFS"),"YES","")</f>
        <v/>
      </c>
      <c r="AW132" s="16" t="str">
        <f>IF(AND(Email_TaskV2[[#This Row],[Status]]="ON PROGRESS",Email_TaskV2[[#This Row],[Type]]="RFI"),"YES","")</f>
        <v/>
      </c>
      <c r="AX132" s="16">
        <f>IF(Email_TaskV2[[#This Row],[Nomor Nodin RFS/RFI]]="","",DAY(Email_TaskV2[[#This Row],[Tanggal nodin RFS/RFI]]))</f>
        <v>4</v>
      </c>
      <c r="AY132" s="28" t="str">
        <f>IF(Email_TaskV2[[#This Row],[Nomor Nodin RFS/RFI]]="","",TEXT(Email_TaskV2[[#This Row],[Tanggal nodin RFS/RFI]],"mmm"))</f>
        <v>Feb</v>
      </c>
      <c r="AZ132" s="28" t="str">
        <f>IF(Email_TaskV2[[#This Row],[Nodin BO]]="","No","Yes")</f>
        <v>Yes</v>
      </c>
      <c r="BA132" s="36">
        <f>IF(Email_TaskV2[[#This Row],[Month]]="",13,MONTH(Email_TaskV2[[#This Row],[Tanggal nodin RFS/RFI]]))</f>
        <v>2</v>
      </c>
    </row>
    <row r="133" spans="1:53" ht="15.75" hidden="1" customHeight="1" x14ac:dyDescent="0.3">
      <c r="A133" s="17">
        <v>132</v>
      </c>
      <c r="B133" s="23" t="s">
        <v>698</v>
      </c>
      <c r="C133" s="19">
        <v>44596</v>
      </c>
      <c r="D133" s="20" t="s">
        <v>699</v>
      </c>
      <c r="E133" s="18" t="s">
        <v>55</v>
      </c>
      <c r="F133" s="21" t="s">
        <v>230</v>
      </c>
      <c r="G133" s="22">
        <v>44598</v>
      </c>
      <c r="H133" s="22">
        <v>44615</v>
      </c>
      <c r="I133" s="18" t="s">
        <v>700</v>
      </c>
      <c r="J133" s="22">
        <v>44616</v>
      </c>
      <c r="K133" s="22"/>
      <c r="L133" s="18">
        <f t="shared" si="14"/>
        <v>19</v>
      </c>
      <c r="M133" s="18">
        <f t="shared" si="15"/>
        <v>18</v>
      </c>
      <c r="N133" s="23" t="s">
        <v>58</v>
      </c>
      <c r="O133" s="20" t="s">
        <v>59</v>
      </c>
      <c r="P133" s="20" t="str">
        <f>VLOOKUP(Email_TaskV2[[#This Row],[PIC Dev]],[1]Organization!C:D,2,FALSE)</f>
        <v>BSM Prepaid</v>
      </c>
      <c r="Q133" s="24" t="s">
        <v>701</v>
      </c>
      <c r="R133" s="18">
        <v>35</v>
      </c>
      <c r="S133" s="18" t="s">
        <v>106</v>
      </c>
      <c r="T133" s="18" t="s">
        <v>702</v>
      </c>
      <c r="U133" s="18"/>
      <c r="V133" s="18"/>
      <c r="W133" s="18"/>
      <c r="X133" s="18"/>
      <c r="Y133" s="18"/>
      <c r="Z133" s="18" t="s">
        <v>63</v>
      </c>
      <c r="AA133" s="18" t="s">
        <v>64</v>
      </c>
      <c r="AB133" s="18" t="s">
        <v>65</v>
      </c>
      <c r="AC133" s="18" t="s">
        <v>66</v>
      </c>
      <c r="AD133" s="23" t="s">
        <v>151</v>
      </c>
      <c r="AE133" s="23"/>
      <c r="AF133" s="23"/>
      <c r="AG133" s="23"/>
      <c r="AH133" s="39"/>
      <c r="AI133" s="31" t="s">
        <v>68</v>
      </c>
      <c r="AJ133" s="31" t="s">
        <v>152</v>
      </c>
      <c r="AK133" s="25"/>
      <c r="AL133" s="25"/>
      <c r="AM133" s="25"/>
      <c r="AN133" s="25"/>
      <c r="AO133" s="25"/>
      <c r="AP133" s="26">
        <f ca="1">IF(AND(Email_TaskV2[[#This Row],[Status]]="ON PROGRESS"),TODAY()-Email_TaskV2[[#This Row],[Tanggal nodin RFS/RFI]],0)</f>
        <v>0</v>
      </c>
      <c r="AQ133" s="26">
        <f ca="1">IF(AND(Email_TaskV2[[#This Row],[Status]]="ON PROGRESS",Email_TaskV2[[#This Row],[Type]]="RFI"),TODAY()-Email_TaskV2[[#This Row],[Tanggal nodin RFS/RFI]],0)</f>
        <v>0</v>
      </c>
      <c r="AR133" s="26" t="str">
        <f ca="1">IF(Email_TaskV2[[#This Row],[Aging]]&gt;7,"Warning","")</f>
        <v/>
      </c>
      <c r="AV133" s="16" t="str">
        <f>IF(AND(Email_TaskV2[[#This Row],[Status]]="ON PROGRESS",Email_TaskV2[[#This Row],[Type]]="RFS"),"YES","")</f>
        <v/>
      </c>
      <c r="AW133" s="16" t="str">
        <f>IF(AND(Email_TaskV2[[#This Row],[Status]]="ON PROGRESS",Email_TaskV2[[#This Row],[Type]]="RFI"),"YES","")</f>
        <v/>
      </c>
      <c r="AX133" s="16">
        <f>IF(Email_TaskV2[[#This Row],[Nomor Nodin RFS/RFI]]="","",DAY(Email_TaskV2[[#This Row],[Tanggal nodin RFS/RFI]]))</f>
        <v>4</v>
      </c>
      <c r="AY133" s="28" t="str">
        <f>IF(Email_TaskV2[[#This Row],[Nomor Nodin RFS/RFI]]="","",TEXT(Email_TaskV2[[#This Row],[Tanggal nodin RFS/RFI]],"mmm"))</f>
        <v>Feb</v>
      </c>
      <c r="AZ133" s="28" t="str">
        <f>IF(Email_TaskV2[[#This Row],[Nodin BO]]="","No","Yes")</f>
        <v>Yes</v>
      </c>
      <c r="BA133" s="36">
        <f>IF(Email_TaskV2[[#This Row],[Month]]="",13,MONTH(Email_TaskV2[[#This Row],[Tanggal nodin RFS/RFI]]))</f>
        <v>2</v>
      </c>
    </row>
    <row r="134" spans="1:53" ht="15.75" hidden="1" customHeight="1" x14ac:dyDescent="0.3">
      <c r="A134" s="17">
        <v>133</v>
      </c>
      <c r="B134" s="23" t="s">
        <v>703</v>
      </c>
      <c r="C134" s="19">
        <v>44596</v>
      </c>
      <c r="D134" s="20" t="s">
        <v>704</v>
      </c>
      <c r="E134" s="18" t="s">
        <v>55</v>
      </c>
      <c r="F134" s="21" t="s">
        <v>136</v>
      </c>
      <c r="G134" s="22">
        <v>44602</v>
      </c>
      <c r="H134" s="22">
        <v>44610</v>
      </c>
      <c r="I134" s="18" t="s">
        <v>705</v>
      </c>
      <c r="J134" s="22">
        <v>44610</v>
      </c>
      <c r="K134" s="22"/>
      <c r="L134" s="18">
        <f t="shared" si="14"/>
        <v>14</v>
      </c>
      <c r="M134" s="18">
        <f t="shared" si="15"/>
        <v>8</v>
      </c>
      <c r="N134" s="23" t="s">
        <v>120</v>
      </c>
      <c r="O134" s="20" t="s">
        <v>121</v>
      </c>
      <c r="P134" s="20" t="str">
        <f>VLOOKUP(Email_TaskV2[[#This Row],[PIC Dev]],[1]Organization!C:D,2,FALSE)</f>
        <v>Business Architecture</v>
      </c>
      <c r="Q134" s="24" t="s">
        <v>706</v>
      </c>
      <c r="R134" s="18">
        <v>104</v>
      </c>
      <c r="S134" s="18" t="s">
        <v>61</v>
      </c>
      <c r="T134" s="18" t="s">
        <v>707</v>
      </c>
      <c r="U134" s="18"/>
      <c r="V134" s="18"/>
      <c r="W134" s="18"/>
      <c r="X134" s="18"/>
      <c r="Y134" s="18"/>
      <c r="Z134" s="18" t="s">
        <v>63</v>
      </c>
      <c r="AA134" s="18" t="s">
        <v>64</v>
      </c>
      <c r="AB134" s="18" t="s">
        <v>123</v>
      </c>
      <c r="AC134" s="18" t="s">
        <v>66</v>
      </c>
      <c r="AD134" s="23" t="s">
        <v>139</v>
      </c>
      <c r="AE134" s="23"/>
      <c r="AF134" s="23"/>
      <c r="AG134" s="23"/>
      <c r="AH134" s="39"/>
      <c r="AI134" s="31" t="s">
        <v>75</v>
      </c>
      <c r="AJ134" s="31"/>
      <c r="AK134" s="25"/>
      <c r="AL134" s="25"/>
      <c r="AM134" s="25"/>
      <c r="AN134" s="25"/>
      <c r="AO134" s="25"/>
      <c r="AP134" s="26">
        <f ca="1">IF(AND(Email_TaskV2[[#This Row],[Status]]="ON PROGRESS"),TODAY()-Email_TaskV2[[#This Row],[Tanggal nodin RFS/RFI]],0)</f>
        <v>0</v>
      </c>
      <c r="AQ134" s="26">
        <f ca="1">IF(AND(Email_TaskV2[[#This Row],[Status]]="ON PROGRESS",Email_TaskV2[[#This Row],[Type]]="RFI"),TODAY()-Email_TaskV2[[#This Row],[Tanggal nodin RFS/RFI]],0)</f>
        <v>0</v>
      </c>
      <c r="AR134" s="26" t="str">
        <f ca="1">IF(Email_TaskV2[[#This Row],[Aging]]&gt;7,"Warning","")</f>
        <v/>
      </c>
      <c r="AV134" s="16" t="str">
        <f>IF(AND(Email_TaskV2[[#This Row],[Status]]="ON PROGRESS",Email_TaskV2[[#This Row],[Type]]="RFS"),"YES","")</f>
        <v/>
      </c>
      <c r="AW134" s="16" t="str">
        <f>IF(AND(Email_TaskV2[[#This Row],[Status]]="ON PROGRESS",Email_TaskV2[[#This Row],[Type]]="RFI"),"YES","")</f>
        <v/>
      </c>
      <c r="AX134" s="16">
        <f>IF(Email_TaskV2[[#This Row],[Nomor Nodin RFS/RFI]]="","",DAY(Email_TaskV2[[#This Row],[Tanggal nodin RFS/RFI]]))</f>
        <v>4</v>
      </c>
      <c r="AY134" s="28" t="str">
        <f>IF(Email_TaskV2[[#This Row],[Nomor Nodin RFS/RFI]]="","",TEXT(Email_TaskV2[[#This Row],[Tanggal nodin RFS/RFI]],"mmm"))</f>
        <v>Feb</v>
      </c>
      <c r="AZ134" s="28" t="str">
        <f>IF(Email_TaskV2[[#This Row],[Nodin BO]]="","No","Yes")</f>
        <v>Yes</v>
      </c>
      <c r="BA134" s="36">
        <f>IF(Email_TaskV2[[#This Row],[Month]]="",13,MONTH(Email_TaskV2[[#This Row],[Tanggal nodin RFS/RFI]]))</f>
        <v>2</v>
      </c>
    </row>
    <row r="135" spans="1:53" ht="16.5" hidden="1" customHeight="1" x14ac:dyDescent="0.3">
      <c r="A135" s="17">
        <v>134</v>
      </c>
      <c r="B135" s="23" t="s">
        <v>708</v>
      </c>
      <c r="C135" s="19">
        <v>44596</v>
      </c>
      <c r="D135" s="20" t="s">
        <v>709</v>
      </c>
      <c r="E135" s="18" t="s">
        <v>55</v>
      </c>
      <c r="F135" s="21" t="s">
        <v>147</v>
      </c>
      <c r="G135" s="22">
        <v>44609</v>
      </c>
      <c r="H135" s="22">
        <v>44628</v>
      </c>
      <c r="I135" s="18" t="s">
        <v>710</v>
      </c>
      <c r="J135" s="22">
        <v>44629</v>
      </c>
      <c r="K135" s="22"/>
      <c r="L135" s="18">
        <f t="shared" si="14"/>
        <v>32</v>
      </c>
      <c r="M135" s="18">
        <f t="shared" si="15"/>
        <v>20</v>
      </c>
      <c r="N135" s="20" t="s">
        <v>130</v>
      </c>
      <c r="O135" s="20" t="s">
        <v>131</v>
      </c>
      <c r="P135" s="20" t="str">
        <f>VLOOKUP(Email_TaskV2[[#This Row],[PIC Dev]],[1]Organization!C:D,2,FALSE)</f>
        <v>BSM Prepaid</v>
      </c>
      <c r="Q135" s="20"/>
      <c r="R135" s="18">
        <v>95</v>
      </c>
      <c r="S135" s="18" t="s">
        <v>106</v>
      </c>
      <c r="T135" s="18" t="s">
        <v>711</v>
      </c>
      <c r="U135" s="18"/>
      <c r="V135" s="18"/>
      <c r="W135" s="18"/>
      <c r="X135" s="18"/>
      <c r="Y135" s="18"/>
      <c r="Z135" s="18" t="s">
        <v>63</v>
      </c>
      <c r="AA135" s="18" t="s">
        <v>64</v>
      </c>
      <c r="AB135" s="18" t="s">
        <v>65</v>
      </c>
      <c r="AC135" s="18" t="s">
        <v>66</v>
      </c>
      <c r="AD135" s="23" t="s">
        <v>150</v>
      </c>
      <c r="AE135" s="23"/>
      <c r="AF135" s="23"/>
      <c r="AG135" s="23"/>
      <c r="AH135" s="39"/>
      <c r="AI135" s="31" t="s">
        <v>276</v>
      </c>
      <c r="AJ135" s="31" t="s">
        <v>152</v>
      </c>
      <c r="AK135" s="25"/>
      <c r="AL135" s="25"/>
      <c r="AM135" s="25"/>
      <c r="AN135" s="25"/>
      <c r="AO135" s="25"/>
      <c r="AP135" s="26">
        <f ca="1">IF(AND(Email_TaskV2[[#This Row],[Status]]="ON PROGRESS"),TODAY()-Email_TaskV2[[#This Row],[Tanggal nodin RFS/RFI]],0)</f>
        <v>0</v>
      </c>
      <c r="AQ135" s="26">
        <f ca="1">IF(AND(Email_TaskV2[[#This Row],[Status]]="ON PROGRESS",Email_TaskV2[[#This Row],[Type]]="RFI"),TODAY()-Email_TaskV2[[#This Row],[Tanggal nodin RFS/RFI]],0)</f>
        <v>0</v>
      </c>
      <c r="AR135" s="26" t="str">
        <f ca="1">IF(Email_TaskV2[[#This Row],[Aging]]&gt;7,"Warning","")</f>
        <v/>
      </c>
      <c r="AV135" s="16" t="str">
        <f>IF(AND(Email_TaskV2[[#This Row],[Status]]="ON PROGRESS",Email_TaskV2[[#This Row],[Type]]="RFS"),"YES","")</f>
        <v/>
      </c>
      <c r="AW135" s="16" t="str">
        <f>IF(AND(Email_TaskV2[[#This Row],[Status]]="ON PROGRESS",Email_TaskV2[[#This Row],[Type]]="RFI"),"YES","")</f>
        <v/>
      </c>
      <c r="AX135" s="16">
        <f>IF(Email_TaskV2[[#This Row],[Nomor Nodin RFS/RFI]]="","",DAY(Email_TaskV2[[#This Row],[Tanggal nodin RFS/RFI]]))</f>
        <v>4</v>
      </c>
      <c r="AY135" s="28" t="str">
        <f>IF(Email_TaskV2[[#This Row],[Nomor Nodin RFS/RFI]]="","",TEXT(Email_TaskV2[[#This Row],[Tanggal nodin RFS/RFI]],"mmm"))</f>
        <v>Feb</v>
      </c>
      <c r="AZ135" s="28" t="str">
        <f>IF(Email_TaskV2[[#This Row],[Nodin BO]]="","No","Yes")</f>
        <v>Yes</v>
      </c>
      <c r="BA135" s="36">
        <f>IF(Email_TaskV2[[#This Row],[Month]]="",13,MONTH(Email_TaskV2[[#This Row],[Tanggal nodin RFS/RFI]]))</f>
        <v>2</v>
      </c>
    </row>
    <row r="136" spans="1:53" ht="16.5" hidden="1" customHeight="1" x14ac:dyDescent="0.3">
      <c r="A136" s="17">
        <v>135</v>
      </c>
      <c r="B136" s="23" t="s">
        <v>712</v>
      </c>
      <c r="C136" s="19">
        <v>44599</v>
      </c>
      <c r="D136" s="20" t="s">
        <v>713</v>
      </c>
      <c r="E136" s="18" t="s">
        <v>55</v>
      </c>
      <c r="F136" s="21" t="s">
        <v>86</v>
      </c>
      <c r="G136" s="22">
        <v>44599</v>
      </c>
      <c r="H136" s="22">
        <v>44602</v>
      </c>
      <c r="I136" s="18" t="s">
        <v>714</v>
      </c>
      <c r="J136" s="22">
        <v>44602</v>
      </c>
      <c r="K136" s="22"/>
      <c r="L136" s="18">
        <f t="shared" si="14"/>
        <v>3</v>
      </c>
      <c r="M136" s="18">
        <f t="shared" si="15"/>
        <v>3</v>
      </c>
      <c r="N136" s="23" t="s">
        <v>58</v>
      </c>
      <c r="O136" s="20" t="s">
        <v>59</v>
      </c>
      <c r="P136" s="20" t="str">
        <f>VLOOKUP(Email_TaskV2[[#This Row],[PIC Dev]],[1]Organization!C:D,2,FALSE)</f>
        <v>BSM Prepaid</v>
      </c>
      <c r="Q136" s="24" t="s">
        <v>715</v>
      </c>
      <c r="R136" s="18">
        <v>27</v>
      </c>
      <c r="S136" s="18" t="s">
        <v>61</v>
      </c>
      <c r="T136" s="18" t="s">
        <v>418</v>
      </c>
      <c r="U136" s="18"/>
      <c r="V136" s="18"/>
      <c r="W136" s="18"/>
      <c r="X136" s="18"/>
      <c r="Y136" s="18"/>
      <c r="Z136" s="18" t="s">
        <v>63</v>
      </c>
      <c r="AA136" s="18" t="s">
        <v>64</v>
      </c>
      <c r="AB136" s="18" t="s">
        <v>65</v>
      </c>
      <c r="AC136" s="18" t="s">
        <v>66</v>
      </c>
      <c r="AD136" s="23" t="s">
        <v>266</v>
      </c>
      <c r="AE136" s="23"/>
      <c r="AF136" s="23"/>
      <c r="AG136" s="23"/>
      <c r="AH136" s="39"/>
      <c r="AI136" s="31" t="s">
        <v>75</v>
      </c>
      <c r="AJ136" s="18"/>
      <c r="AK136" s="25"/>
      <c r="AL136" s="25"/>
      <c r="AM136" s="25"/>
      <c r="AN136" s="25"/>
      <c r="AO136" s="25"/>
      <c r="AP136" s="26">
        <f ca="1">IF(AND(Email_TaskV2[[#This Row],[Status]]="ON PROGRESS"),TODAY()-Email_TaskV2[[#This Row],[Tanggal nodin RFS/RFI]],0)</f>
        <v>0</v>
      </c>
      <c r="AQ136" s="26">
        <f ca="1">IF(AND(Email_TaskV2[[#This Row],[Status]]="ON PROGRESS",Email_TaskV2[[#This Row],[Type]]="RFI"),TODAY()-Email_TaskV2[[#This Row],[Tanggal nodin RFS/RFI]],0)</f>
        <v>0</v>
      </c>
      <c r="AR136" s="26" t="str">
        <f ca="1">IF(Email_TaskV2[[#This Row],[Aging]]&gt;7,"Warning","")</f>
        <v/>
      </c>
      <c r="AV136" s="16" t="str">
        <f>IF(AND(Email_TaskV2[[#This Row],[Status]]="ON PROGRESS",Email_TaskV2[[#This Row],[Type]]="RFS"),"YES","")</f>
        <v/>
      </c>
      <c r="AW136" s="16" t="str">
        <f>IF(AND(Email_TaskV2[[#This Row],[Status]]="ON PROGRESS",Email_TaskV2[[#This Row],[Type]]="RFI"),"YES","")</f>
        <v/>
      </c>
      <c r="AX136" s="16">
        <f>IF(Email_TaskV2[[#This Row],[Nomor Nodin RFS/RFI]]="","",DAY(Email_TaskV2[[#This Row],[Tanggal nodin RFS/RFI]]))</f>
        <v>7</v>
      </c>
      <c r="AY136" s="28" t="str">
        <f>IF(Email_TaskV2[[#This Row],[Nomor Nodin RFS/RFI]]="","",TEXT(Email_TaskV2[[#This Row],[Tanggal nodin RFS/RFI]],"mmm"))</f>
        <v>Feb</v>
      </c>
      <c r="AZ136" s="28" t="str">
        <f>IF(Email_TaskV2[[#This Row],[Nodin BO]]="","No","Yes")</f>
        <v>Yes</v>
      </c>
      <c r="BA136" s="36">
        <f>IF(Email_TaskV2[[#This Row],[Month]]="",13,MONTH(Email_TaskV2[[#This Row],[Tanggal nodin RFS/RFI]]))</f>
        <v>2</v>
      </c>
    </row>
    <row r="137" spans="1:53" ht="15.75" hidden="1" customHeight="1" x14ac:dyDescent="0.3">
      <c r="A137" s="17">
        <v>136</v>
      </c>
      <c r="B137" s="23" t="s">
        <v>716</v>
      </c>
      <c r="C137" s="19">
        <v>44599</v>
      </c>
      <c r="D137" s="20" t="s">
        <v>717</v>
      </c>
      <c r="E137" s="18" t="s">
        <v>55</v>
      </c>
      <c r="F137" s="18" t="s">
        <v>147</v>
      </c>
      <c r="G137" s="22">
        <v>44600</v>
      </c>
      <c r="H137" s="22">
        <v>44602</v>
      </c>
      <c r="I137" s="18" t="s">
        <v>718</v>
      </c>
      <c r="J137" s="22">
        <v>44602</v>
      </c>
      <c r="K137" s="22"/>
      <c r="L137" s="18">
        <f t="shared" si="14"/>
        <v>3</v>
      </c>
      <c r="M137" s="18">
        <f t="shared" si="15"/>
        <v>2</v>
      </c>
      <c r="N137" s="23" t="s">
        <v>93</v>
      </c>
      <c r="O137" s="20" t="s">
        <v>94</v>
      </c>
      <c r="P137" s="20" t="str">
        <f>VLOOKUP(Email_TaskV2[[#This Row],[PIC Dev]],[1]Organization!C:D,2,FALSE)</f>
        <v>Digital and VAS</v>
      </c>
      <c r="Q137" s="20"/>
      <c r="R137" s="18">
        <v>150</v>
      </c>
      <c r="S137" s="18" t="s">
        <v>106</v>
      </c>
      <c r="T137" s="30" t="s">
        <v>254</v>
      </c>
      <c r="U137" s="30"/>
      <c r="V137" s="30"/>
      <c r="W137" s="30"/>
      <c r="X137" s="30"/>
      <c r="Y137" s="30"/>
      <c r="Z137" s="18" t="s">
        <v>63</v>
      </c>
      <c r="AA137" s="18" t="s">
        <v>64</v>
      </c>
      <c r="AB137" s="18" t="s">
        <v>201</v>
      </c>
      <c r="AC137" s="18" t="s">
        <v>98</v>
      </c>
      <c r="AD137" s="23" t="s">
        <v>109</v>
      </c>
      <c r="AE137" s="23"/>
      <c r="AF137" s="23"/>
      <c r="AG137" s="23"/>
      <c r="AH137" s="39"/>
      <c r="AI137" s="31" t="s">
        <v>75</v>
      </c>
      <c r="AJ137" s="31"/>
      <c r="AK137" s="25"/>
      <c r="AL137" s="25"/>
      <c r="AM137" s="25"/>
      <c r="AN137" s="25"/>
      <c r="AO137" s="25"/>
      <c r="AP137" s="26">
        <f ca="1">IF(AND(Email_TaskV2[[#This Row],[Status]]="ON PROGRESS"),TODAY()-Email_TaskV2[[#This Row],[Tanggal nodin RFS/RFI]],0)</f>
        <v>0</v>
      </c>
      <c r="AQ137" s="26">
        <f ca="1">IF(AND(Email_TaskV2[[#This Row],[Status]]="ON PROGRESS",Email_TaskV2[[#This Row],[Type]]="RFI"),TODAY()-Email_TaskV2[[#This Row],[Tanggal nodin RFS/RFI]],0)</f>
        <v>0</v>
      </c>
      <c r="AR137" s="26" t="str">
        <f ca="1">IF(Email_TaskV2[[#This Row],[Aging]]&gt;7,"Warning","")</f>
        <v/>
      </c>
      <c r="AV137" s="16" t="str">
        <f>IF(AND(Email_TaskV2[[#This Row],[Status]]="ON PROGRESS",Email_TaskV2[[#This Row],[Type]]="RFS"),"YES","")</f>
        <v/>
      </c>
      <c r="AW137" s="16" t="str">
        <f>IF(AND(Email_TaskV2[[#This Row],[Status]]="ON PROGRESS",Email_TaskV2[[#This Row],[Type]]="RFI"),"YES","")</f>
        <v/>
      </c>
      <c r="AX137" s="16">
        <f>IF(Email_TaskV2[[#This Row],[Nomor Nodin RFS/RFI]]="","",DAY(Email_TaskV2[[#This Row],[Tanggal nodin RFS/RFI]]))</f>
        <v>7</v>
      </c>
      <c r="AY137" s="28" t="str">
        <f>IF(Email_TaskV2[[#This Row],[Nomor Nodin RFS/RFI]]="","",TEXT(Email_TaskV2[[#This Row],[Tanggal nodin RFS/RFI]],"mmm"))</f>
        <v>Feb</v>
      </c>
      <c r="AZ137" s="28" t="str">
        <f>IF(Email_TaskV2[[#This Row],[Nodin BO]]="","No","Yes")</f>
        <v>Yes</v>
      </c>
      <c r="BA137" s="36">
        <f>IF(Email_TaskV2[[#This Row],[Month]]="",13,MONTH(Email_TaskV2[[#This Row],[Tanggal nodin RFS/RFI]]))</f>
        <v>2</v>
      </c>
    </row>
    <row r="138" spans="1:53" ht="15.75" hidden="1" customHeight="1" x14ac:dyDescent="0.3">
      <c r="A138" s="17">
        <v>137</v>
      </c>
      <c r="B138" s="23" t="s">
        <v>719</v>
      </c>
      <c r="C138" s="19">
        <v>44599</v>
      </c>
      <c r="D138" s="20" t="s">
        <v>720</v>
      </c>
      <c r="E138" s="18" t="s">
        <v>55</v>
      </c>
      <c r="F138" s="21" t="s">
        <v>86</v>
      </c>
      <c r="G138" s="22">
        <v>44599</v>
      </c>
      <c r="H138" s="22">
        <v>44600</v>
      </c>
      <c r="I138" s="18" t="s">
        <v>721</v>
      </c>
      <c r="J138" s="22">
        <v>44600</v>
      </c>
      <c r="K138" s="22"/>
      <c r="L138" s="18">
        <f t="shared" si="14"/>
        <v>1</v>
      </c>
      <c r="M138" s="18">
        <f t="shared" si="15"/>
        <v>1</v>
      </c>
      <c r="N138" s="20" t="s">
        <v>130</v>
      </c>
      <c r="O138" s="20" t="s">
        <v>131</v>
      </c>
      <c r="P138" s="20" t="str">
        <f>VLOOKUP(Email_TaskV2[[#This Row],[PIC Dev]],[1]Organization!C:D,2,FALSE)</f>
        <v>BSM Prepaid</v>
      </c>
      <c r="Q138" s="24" t="s">
        <v>722</v>
      </c>
      <c r="R138" s="18">
        <v>45</v>
      </c>
      <c r="S138" s="18" t="s">
        <v>61</v>
      </c>
      <c r="T138" s="18" t="s">
        <v>723</v>
      </c>
      <c r="U138" s="18"/>
      <c r="V138" s="18"/>
      <c r="W138" s="18"/>
      <c r="X138" s="18"/>
      <c r="Y138" s="18"/>
      <c r="Z138" s="18" t="s">
        <v>63</v>
      </c>
      <c r="AA138" s="18" t="s">
        <v>64</v>
      </c>
      <c r="AB138" s="18" t="s">
        <v>65</v>
      </c>
      <c r="AC138" s="18" t="s">
        <v>66</v>
      </c>
      <c r="AD138" s="23" t="s">
        <v>266</v>
      </c>
      <c r="AE138" s="23"/>
      <c r="AF138" s="23"/>
      <c r="AG138" s="23"/>
      <c r="AH138" s="39"/>
      <c r="AI138" s="31" t="s">
        <v>68</v>
      </c>
      <c r="AJ138" s="31"/>
      <c r="AK138" s="25"/>
      <c r="AL138" s="25"/>
      <c r="AM138" s="25"/>
      <c r="AN138" s="25"/>
      <c r="AO138" s="25"/>
      <c r="AP138" s="26">
        <f ca="1">IF(AND(Email_TaskV2[[#This Row],[Status]]="ON PROGRESS"),TODAY()-Email_TaskV2[[#This Row],[Tanggal nodin RFS/RFI]],0)</f>
        <v>0</v>
      </c>
      <c r="AQ138" s="26">
        <f ca="1">IF(AND(Email_TaskV2[[#This Row],[Status]]="ON PROGRESS",Email_TaskV2[[#This Row],[Type]]="RFI"),TODAY()-Email_TaskV2[[#This Row],[Tanggal nodin RFS/RFI]],0)</f>
        <v>0</v>
      </c>
      <c r="AR138" s="26" t="str">
        <f ca="1">IF(Email_TaskV2[[#This Row],[Aging]]&gt;7,"Warning","")</f>
        <v/>
      </c>
      <c r="AV138" s="16" t="str">
        <f>IF(AND(Email_TaskV2[[#This Row],[Status]]="ON PROGRESS",Email_TaskV2[[#This Row],[Type]]="RFS"),"YES","")</f>
        <v/>
      </c>
      <c r="AW138" s="16" t="str">
        <f>IF(AND(Email_TaskV2[[#This Row],[Status]]="ON PROGRESS",Email_TaskV2[[#This Row],[Type]]="RFI"),"YES","")</f>
        <v/>
      </c>
      <c r="AX138" s="16">
        <f>IF(Email_TaskV2[[#This Row],[Nomor Nodin RFS/RFI]]="","",DAY(Email_TaskV2[[#This Row],[Tanggal nodin RFS/RFI]]))</f>
        <v>7</v>
      </c>
      <c r="AY138" s="28" t="str">
        <f>IF(Email_TaskV2[[#This Row],[Nomor Nodin RFS/RFI]]="","",TEXT(Email_TaskV2[[#This Row],[Tanggal nodin RFS/RFI]],"mmm"))</f>
        <v>Feb</v>
      </c>
      <c r="AZ138" s="28" t="str">
        <f>IF(Email_TaskV2[[#This Row],[Nodin BO]]="","No","Yes")</f>
        <v>Yes</v>
      </c>
      <c r="BA138" s="36">
        <f>IF(Email_TaskV2[[#This Row],[Month]]="",13,MONTH(Email_TaskV2[[#This Row],[Tanggal nodin RFS/RFI]]))</f>
        <v>2</v>
      </c>
    </row>
    <row r="139" spans="1:53" ht="15.75" hidden="1" customHeight="1" x14ac:dyDescent="0.3">
      <c r="A139" s="17">
        <v>138</v>
      </c>
      <c r="B139" s="23" t="s">
        <v>724</v>
      </c>
      <c r="C139" s="19">
        <v>44599</v>
      </c>
      <c r="D139" s="20" t="s">
        <v>725</v>
      </c>
      <c r="E139" s="18" t="s">
        <v>55</v>
      </c>
      <c r="F139" s="21" t="s">
        <v>86</v>
      </c>
      <c r="G139" s="22">
        <v>44599</v>
      </c>
      <c r="H139" s="22">
        <v>44600</v>
      </c>
      <c r="I139" s="18" t="s">
        <v>726</v>
      </c>
      <c r="J139" s="22">
        <v>44600</v>
      </c>
      <c r="K139" s="22"/>
      <c r="L139" s="18">
        <f t="shared" si="14"/>
        <v>1</v>
      </c>
      <c r="M139" s="18">
        <f t="shared" si="15"/>
        <v>1</v>
      </c>
      <c r="N139" s="23" t="s">
        <v>171</v>
      </c>
      <c r="O139" s="20" t="s">
        <v>172</v>
      </c>
      <c r="P139" s="20" t="str">
        <f>VLOOKUP(Email_TaskV2[[#This Row],[PIC Dev]],[1]Organization!C:D,2,FALSE)</f>
        <v>Postpaid, Roaming, and Interconnect</v>
      </c>
      <c r="Q139" s="24" t="s">
        <v>727</v>
      </c>
      <c r="R139" s="18">
        <v>45</v>
      </c>
      <c r="S139" s="18" t="s">
        <v>61</v>
      </c>
      <c r="T139" s="18" t="s">
        <v>723</v>
      </c>
      <c r="U139" s="18"/>
      <c r="V139" s="18"/>
      <c r="W139" s="18"/>
      <c r="X139" s="18"/>
      <c r="Y139" s="18"/>
      <c r="Z139" s="18" t="s">
        <v>63</v>
      </c>
      <c r="AA139" s="18" t="s">
        <v>64</v>
      </c>
      <c r="AB139" s="18" t="s">
        <v>65</v>
      </c>
      <c r="AC139" s="18" t="s">
        <v>124</v>
      </c>
      <c r="AD139" s="23" t="s">
        <v>125</v>
      </c>
      <c r="AE139" s="23" t="s">
        <v>99</v>
      </c>
      <c r="AF139" s="23"/>
      <c r="AG139" s="23"/>
      <c r="AH139" s="39"/>
      <c r="AI139" s="31" t="s">
        <v>68</v>
      </c>
      <c r="AJ139" s="31" t="s">
        <v>83</v>
      </c>
      <c r="AK139" s="25"/>
      <c r="AL139" s="25"/>
      <c r="AM139" s="25"/>
      <c r="AN139" s="25"/>
      <c r="AO139" s="25"/>
      <c r="AP139" s="26">
        <f ca="1">IF(AND(Email_TaskV2[[#This Row],[Status]]="ON PROGRESS"),TODAY()-Email_TaskV2[[#This Row],[Tanggal nodin RFS/RFI]],0)</f>
        <v>0</v>
      </c>
      <c r="AQ139" s="26">
        <f ca="1">IF(AND(Email_TaskV2[[#This Row],[Status]]="ON PROGRESS",Email_TaskV2[[#This Row],[Type]]="RFI"),TODAY()-Email_TaskV2[[#This Row],[Tanggal nodin RFS/RFI]],0)</f>
        <v>0</v>
      </c>
      <c r="AR139" s="26" t="str">
        <f ca="1">IF(Email_TaskV2[[#This Row],[Aging]]&gt;7,"Warning","")</f>
        <v/>
      </c>
      <c r="AV139" s="16" t="str">
        <f>IF(AND(Email_TaskV2[[#This Row],[Status]]="ON PROGRESS",Email_TaskV2[[#This Row],[Type]]="RFS"),"YES","")</f>
        <v/>
      </c>
      <c r="AW139" s="16" t="str">
        <f>IF(AND(Email_TaskV2[[#This Row],[Status]]="ON PROGRESS",Email_TaskV2[[#This Row],[Type]]="RFI"),"YES","")</f>
        <v/>
      </c>
      <c r="AX139" s="16">
        <f>IF(Email_TaskV2[[#This Row],[Nomor Nodin RFS/RFI]]="","",DAY(Email_TaskV2[[#This Row],[Tanggal nodin RFS/RFI]]))</f>
        <v>7</v>
      </c>
      <c r="AY139" s="28" t="str">
        <f>IF(Email_TaskV2[[#This Row],[Nomor Nodin RFS/RFI]]="","",TEXT(Email_TaskV2[[#This Row],[Tanggal nodin RFS/RFI]],"mmm"))</f>
        <v>Feb</v>
      </c>
      <c r="AZ139" s="28" t="str">
        <f>IF(Email_TaskV2[[#This Row],[Nodin BO]]="","No","Yes")</f>
        <v>Yes</v>
      </c>
      <c r="BA139" s="36">
        <f>IF(Email_TaskV2[[#This Row],[Month]]="",13,MONTH(Email_TaskV2[[#This Row],[Tanggal nodin RFS/RFI]]))</f>
        <v>2</v>
      </c>
    </row>
    <row r="140" spans="1:53" ht="15.75" hidden="1" customHeight="1" x14ac:dyDescent="0.3">
      <c r="A140" s="17">
        <v>139</v>
      </c>
      <c r="B140" s="23" t="s">
        <v>728</v>
      </c>
      <c r="C140" s="19">
        <v>44599</v>
      </c>
      <c r="D140" s="20" t="s">
        <v>729</v>
      </c>
      <c r="E140" s="18" t="s">
        <v>55</v>
      </c>
      <c r="F140" s="18" t="s">
        <v>147</v>
      </c>
      <c r="G140" s="22">
        <v>44606</v>
      </c>
      <c r="H140" s="22">
        <v>44610</v>
      </c>
      <c r="I140" s="18" t="s">
        <v>730</v>
      </c>
      <c r="J140" s="22">
        <v>44610</v>
      </c>
      <c r="K140" s="22"/>
      <c r="L140" s="18">
        <f t="shared" si="14"/>
        <v>11</v>
      </c>
      <c r="M140" s="18">
        <f t="shared" si="15"/>
        <v>4</v>
      </c>
      <c r="N140" s="23" t="s">
        <v>104</v>
      </c>
      <c r="O140" s="20" t="s">
        <v>105</v>
      </c>
      <c r="P140" s="20" t="str">
        <f>VLOOKUP(Email_TaskV2[[#This Row],[PIC Dev]],[1]Organization!C:D,2,FALSE)</f>
        <v>Digital and VAS</v>
      </c>
      <c r="Q140" s="20"/>
      <c r="R140" s="18">
        <v>160</v>
      </c>
      <c r="S140" s="18" t="s">
        <v>106</v>
      </c>
      <c r="T140" s="18"/>
      <c r="U140" s="18"/>
      <c r="V140" s="18"/>
      <c r="W140" s="18"/>
      <c r="X140" s="18"/>
      <c r="Y140" s="18"/>
      <c r="Z140" s="18" t="s">
        <v>63</v>
      </c>
      <c r="AA140" s="18" t="s">
        <v>64</v>
      </c>
      <c r="AB140" s="18" t="s">
        <v>108</v>
      </c>
      <c r="AC140" s="18" t="s">
        <v>98</v>
      </c>
      <c r="AD140" s="23" t="s">
        <v>150</v>
      </c>
      <c r="AE140" s="23"/>
      <c r="AF140" s="23"/>
      <c r="AG140" s="23"/>
      <c r="AH140" s="39"/>
      <c r="AI140" s="31" t="s">
        <v>68</v>
      </c>
      <c r="AJ140" s="31" t="s">
        <v>152</v>
      </c>
      <c r="AK140" s="25"/>
      <c r="AL140" s="25"/>
      <c r="AM140" s="25"/>
      <c r="AN140" s="25"/>
      <c r="AO140" s="25"/>
      <c r="AP140" s="26">
        <f ca="1">IF(AND(Email_TaskV2[[#This Row],[Status]]="ON PROGRESS"),TODAY()-Email_TaskV2[[#This Row],[Tanggal nodin RFS/RFI]],0)</f>
        <v>0</v>
      </c>
      <c r="AQ140" s="26">
        <f ca="1">IF(AND(Email_TaskV2[[#This Row],[Status]]="ON PROGRESS",Email_TaskV2[[#This Row],[Type]]="RFI"),TODAY()-Email_TaskV2[[#This Row],[Tanggal nodin RFS/RFI]],0)</f>
        <v>0</v>
      </c>
      <c r="AR140" s="26" t="str">
        <f ca="1">IF(Email_TaskV2[[#This Row],[Aging]]&gt;7,"Warning","")</f>
        <v/>
      </c>
      <c r="AV140" s="16" t="str">
        <f>IF(AND(Email_TaskV2[[#This Row],[Status]]="ON PROGRESS",Email_TaskV2[[#This Row],[Type]]="RFS"),"YES","")</f>
        <v/>
      </c>
      <c r="AW140" s="16" t="str">
        <f>IF(AND(Email_TaskV2[[#This Row],[Status]]="ON PROGRESS",Email_TaskV2[[#This Row],[Type]]="RFI"),"YES","")</f>
        <v/>
      </c>
      <c r="AX140" s="16">
        <f>IF(Email_TaskV2[[#This Row],[Nomor Nodin RFS/RFI]]="","",DAY(Email_TaskV2[[#This Row],[Tanggal nodin RFS/RFI]]))</f>
        <v>7</v>
      </c>
      <c r="AY140" s="28" t="str">
        <f>IF(Email_TaskV2[[#This Row],[Nomor Nodin RFS/RFI]]="","",TEXT(Email_TaskV2[[#This Row],[Tanggal nodin RFS/RFI]],"mmm"))</f>
        <v>Feb</v>
      </c>
      <c r="AZ140" s="28" t="str">
        <f>IF(Email_TaskV2[[#This Row],[Nodin BO]]="","No","Yes")</f>
        <v>No</v>
      </c>
      <c r="BA140" s="36">
        <f>IF(Email_TaskV2[[#This Row],[Month]]="",13,MONTH(Email_TaskV2[[#This Row],[Tanggal nodin RFS/RFI]]))</f>
        <v>2</v>
      </c>
    </row>
    <row r="141" spans="1:53" ht="15.75" hidden="1" customHeight="1" x14ac:dyDescent="0.3">
      <c r="A141" s="17">
        <v>140</v>
      </c>
      <c r="B141" s="23" t="s">
        <v>731</v>
      </c>
      <c r="C141" s="19">
        <v>44599</v>
      </c>
      <c r="D141" s="20" t="s">
        <v>732</v>
      </c>
      <c r="E141" s="18" t="s">
        <v>55</v>
      </c>
      <c r="F141" s="21" t="s">
        <v>112</v>
      </c>
      <c r="G141" s="22">
        <v>44602</v>
      </c>
      <c r="H141" s="22">
        <v>44603</v>
      </c>
      <c r="I141" s="18" t="s">
        <v>733</v>
      </c>
      <c r="J141" s="22">
        <v>44603</v>
      </c>
      <c r="K141" s="22"/>
      <c r="L141" s="18">
        <f t="shared" si="14"/>
        <v>4</v>
      </c>
      <c r="M141" s="18">
        <f t="shared" si="15"/>
        <v>1</v>
      </c>
      <c r="N141" s="20" t="s">
        <v>130</v>
      </c>
      <c r="O141" s="20" t="s">
        <v>131</v>
      </c>
      <c r="P141" s="20" t="str">
        <f>VLOOKUP(Email_TaskV2[[#This Row],[PIC Dev]],[1]Organization!C:D,2,FALSE)</f>
        <v>BSM Prepaid</v>
      </c>
      <c r="Q141" s="20"/>
      <c r="R141" s="18">
        <v>58</v>
      </c>
      <c r="S141" s="18" t="s">
        <v>106</v>
      </c>
      <c r="T141" s="18" t="s">
        <v>734</v>
      </c>
      <c r="U141" s="18"/>
      <c r="V141" s="18"/>
      <c r="W141" s="18"/>
      <c r="X141" s="18"/>
      <c r="Y141" s="18"/>
      <c r="Z141" s="18" t="s">
        <v>63</v>
      </c>
      <c r="AA141" s="18" t="s">
        <v>64</v>
      </c>
      <c r="AB141" s="18" t="s">
        <v>65</v>
      </c>
      <c r="AC141" s="18" t="s">
        <v>66</v>
      </c>
      <c r="AD141" s="23" t="s">
        <v>186</v>
      </c>
      <c r="AE141" s="23"/>
      <c r="AF141" s="23"/>
      <c r="AG141" s="23"/>
      <c r="AH141" s="39"/>
      <c r="AI141" s="31" t="s">
        <v>75</v>
      </c>
      <c r="AJ141" s="31"/>
      <c r="AK141" s="25"/>
      <c r="AL141" s="25"/>
      <c r="AM141" s="25"/>
      <c r="AN141" s="25"/>
      <c r="AO141" s="25"/>
      <c r="AP141" s="26">
        <f ca="1">IF(AND(Email_TaskV2[[#This Row],[Status]]="ON PROGRESS"),TODAY()-Email_TaskV2[[#This Row],[Tanggal nodin RFS/RFI]],0)</f>
        <v>0</v>
      </c>
      <c r="AQ141" s="26">
        <f ca="1">IF(AND(Email_TaskV2[[#This Row],[Status]]="ON PROGRESS",Email_TaskV2[[#This Row],[Type]]="RFI"),TODAY()-Email_TaskV2[[#This Row],[Tanggal nodin RFS/RFI]],0)</f>
        <v>0</v>
      </c>
      <c r="AR141" s="26" t="str">
        <f ca="1">IF(Email_TaskV2[[#This Row],[Aging]]&gt;7,"Warning","")</f>
        <v/>
      </c>
      <c r="AV141" s="16" t="str">
        <f>IF(AND(Email_TaskV2[[#This Row],[Status]]="ON PROGRESS",Email_TaskV2[[#This Row],[Type]]="RFS"),"YES","")</f>
        <v/>
      </c>
      <c r="AW141" s="16" t="str">
        <f>IF(AND(Email_TaskV2[[#This Row],[Status]]="ON PROGRESS",Email_TaskV2[[#This Row],[Type]]="RFI"),"YES","")</f>
        <v/>
      </c>
      <c r="AX141" s="16">
        <f>IF(Email_TaskV2[[#This Row],[Nomor Nodin RFS/RFI]]="","",DAY(Email_TaskV2[[#This Row],[Tanggal nodin RFS/RFI]]))</f>
        <v>7</v>
      </c>
      <c r="AY141" s="28" t="str">
        <f>IF(Email_TaskV2[[#This Row],[Nomor Nodin RFS/RFI]]="","",TEXT(Email_TaskV2[[#This Row],[Tanggal nodin RFS/RFI]],"mmm"))</f>
        <v>Feb</v>
      </c>
      <c r="AZ141" s="28" t="str">
        <f>IF(Email_TaskV2[[#This Row],[Nodin BO]]="","No","Yes")</f>
        <v>Yes</v>
      </c>
      <c r="BA141" s="36">
        <f>IF(Email_TaskV2[[#This Row],[Month]]="",13,MONTH(Email_TaskV2[[#This Row],[Tanggal nodin RFS/RFI]]))</f>
        <v>2</v>
      </c>
    </row>
    <row r="142" spans="1:53" ht="15.75" hidden="1" customHeight="1" x14ac:dyDescent="0.3">
      <c r="A142" s="17">
        <v>141</v>
      </c>
      <c r="B142" s="18" t="s">
        <v>735</v>
      </c>
      <c r="C142" s="19">
        <v>44599</v>
      </c>
      <c r="D142" s="20" t="s">
        <v>736</v>
      </c>
      <c r="E142" s="18" t="s">
        <v>55</v>
      </c>
      <c r="F142" s="18" t="s">
        <v>86</v>
      </c>
      <c r="G142" s="22">
        <v>44603</v>
      </c>
      <c r="H142" s="22">
        <v>44603</v>
      </c>
      <c r="I142" s="18" t="s">
        <v>737</v>
      </c>
      <c r="J142" s="22">
        <v>44603</v>
      </c>
      <c r="K142" s="22"/>
      <c r="L142" s="18">
        <f t="shared" si="14"/>
        <v>4</v>
      </c>
      <c r="M142" s="18">
        <f t="shared" si="15"/>
        <v>0</v>
      </c>
      <c r="N142" s="20" t="s">
        <v>171</v>
      </c>
      <c r="O142" s="20" t="s">
        <v>172</v>
      </c>
      <c r="P142" s="20" t="str">
        <f>VLOOKUP(Email_TaskV2[[#This Row],[PIC Dev]],[1]Organization!C:D,2,FALSE)</f>
        <v>Postpaid, Roaming, and Interconnect</v>
      </c>
      <c r="Q142" s="24" t="s">
        <v>738</v>
      </c>
      <c r="R142" s="18">
        <v>21</v>
      </c>
      <c r="S142" s="18" t="s">
        <v>61</v>
      </c>
      <c r="T142" s="18" t="s">
        <v>739</v>
      </c>
      <c r="U142" s="18"/>
      <c r="V142" s="18"/>
      <c r="W142" s="18"/>
      <c r="X142" s="18"/>
      <c r="Y142" s="18"/>
      <c r="Z142" s="18" t="s">
        <v>63</v>
      </c>
      <c r="AA142" s="18" t="s">
        <v>64</v>
      </c>
      <c r="AB142" s="18" t="s">
        <v>65</v>
      </c>
      <c r="AC142" s="18" t="s">
        <v>124</v>
      </c>
      <c r="AD142" s="23" t="s">
        <v>181</v>
      </c>
      <c r="AE142" s="23"/>
      <c r="AF142" s="23"/>
      <c r="AG142" s="18"/>
      <c r="AH142" s="49"/>
      <c r="AI142" s="31" t="s">
        <v>75</v>
      </c>
      <c r="AJ142" s="31"/>
      <c r="AK142" s="25"/>
      <c r="AL142" s="25"/>
      <c r="AM142" s="25"/>
      <c r="AN142" s="25"/>
      <c r="AO142" s="25"/>
      <c r="AP142" s="26">
        <f ca="1">IF(AND(Email_TaskV2[[#This Row],[Status]]="ON PROGRESS"),TODAY()-Email_TaskV2[[#This Row],[Tanggal nodin RFS/RFI]],0)</f>
        <v>0</v>
      </c>
      <c r="AQ142" s="26">
        <f ca="1">IF(AND(Email_TaskV2[[#This Row],[Status]]="ON PROGRESS",Email_TaskV2[[#This Row],[Type]]="RFI"),TODAY()-Email_TaskV2[[#This Row],[Tanggal nodin RFS/RFI]],0)</f>
        <v>0</v>
      </c>
      <c r="AR142" s="26" t="str">
        <f ca="1">IF(Email_TaskV2[[#This Row],[Aging]]&gt;7,"Warning","")</f>
        <v/>
      </c>
      <c r="AV142" s="16" t="str">
        <f>IF(AND(Email_TaskV2[[#This Row],[Status]]="ON PROGRESS",Email_TaskV2[[#This Row],[Type]]="RFS"),"YES","")</f>
        <v/>
      </c>
      <c r="AW142" s="16" t="str">
        <f>IF(AND(Email_TaskV2[[#This Row],[Status]]="ON PROGRESS",Email_TaskV2[[#This Row],[Type]]="RFI"),"YES","")</f>
        <v/>
      </c>
      <c r="AX142" s="16">
        <f>IF(Email_TaskV2[[#This Row],[Nomor Nodin RFS/RFI]]="","",DAY(Email_TaskV2[[#This Row],[Tanggal nodin RFS/RFI]]))</f>
        <v>7</v>
      </c>
      <c r="AY142" s="28" t="str">
        <f>IF(Email_TaskV2[[#This Row],[Nomor Nodin RFS/RFI]]="","",TEXT(Email_TaskV2[[#This Row],[Tanggal nodin RFS/RFI]],"mmm"))</f>
        <v>Feb</v>
      </c>
      <c r="AZ142" s="28" t="str">
        <f>IF(Email_TaskV2[[#This Row],[Nodin BO]]="","No","Yes")</f>
        <v>Yes</v>
      </c>
      <c r="BA142" s="36">
        <f>IF(Email_TaskV2[[#This Row],[Month]]="",13,MONTH(Email_TaskV2[[#This Row],[Tanggal nodin RFS/RFI]]))</f>
        <v>2</v>
      </c>
    </row>
    <row r="143" spans="1:53" ht="15.75" hidden="1" customHeight="1" x14ac:dyDescent="0.3">
      <c r="A143" s="17">
        <v>142</v>
      </c>
      <c r="B143" s="23" t="s">
        <v>740</v>
      </c>
      <c r="C143" s="19">
        <v>44600</v>
      </c>
      <c r="D143" s="20" t="s">
        <v>741</v>
      </c>
      <c r="E143" s="32" t="s">
        <v>118</v>
      </c>
      <c r="F143" s="47" t="s">
        <v>163</v>
      </c>
      <c r="G143" s="18"/>
      <c r="H143" s="18"/>
      <c r="I143" s="18"/>
      <c r="J143" s="18"/>
      <c r="K143" s="18"/>
      <c r="L143" s="20"/>
      <c r="M143" s="20"/>
      <c r="N143" s="23" t="s">
        <v>171</v>
      </c>
      <c r="O143" s="20" t="s">
        <v>172</v>
      </c>
      <c r="P143" s="20" t="str">
        <f>VLOOKUP(Email_TaskV2[[#This Row],[PIC Dev]],[1]Organization!C:D,2,FALSE)</f>
        <v>Postpaid, Roaming, and Interconnect</v>
      </c>
      <c r="Q143" s="20"/>
      <c r="R143" s="18"/>
      <c r="S143" s="18" t="s">
        <v>61</v>
      </c>
      <c r="T143" s="18" t="s">
        <v>742</v>
      </c>
      <c r="U143" s="18"/>
      <c r="V143" s="18"/>
      <c r="W143" s="18"/>
      <c r="X143" s="18"/>
      <c r="Y143" s="18"/>
      <c r="Z143" s="18" t="s">
        <v>63</v>
      </c>
      <c r="AA143" s="18" t="s">
        <v>64</v>
      </c>
      <c r="AB143" s="18" t="s">
        <v>159</v>
      </c>
      <c r="AC143" s="18" t="s">
        <v>124</v>
      </c>
      <c r="AD143" s="23" t="s">
        <v>125</v>
      </c>
      <c r="AE143" s="23"/>
      <c r="AF143" s="23"/>
      <c r="AG143" s="23"/>
      <c r="AH143" s="39"/>
      <c r="AI143" s="48" t="s">
        <v>75</v>
      </c>
      <c r="AJ143" s="48"/>
      <c r="AK143" s="25"/>
      <c r="AL143" s="25"/>
      <c r="AM143" s="25"/>
      <c r="AN143" s="25"/>
      <c r="AO143" s="25"/>
      <c r="AP143" s="26">
        <f ca="1">IF(AND(Email_TaskV2[[#This Row],[Status]]="ON PROGRESS"),TODAY()-Email_TaskV2[[#This Row],[Tanggal nodin RFS/RFI]],0)</f>
        <v>0</v>
      </c>
      <c r="AQ143" s="26">
        <f ca="1">IF(AND(Email_TaskV2[[#This Row],[Status]]="ON PROGRESS",Email_TaskV2[[#This Row],[Type]]="RFI"),TODAY()-Email_TaskV2[[#This Row],[Tanggal nodin RFS/RFI]],0)</f>
        <v>0</v>
      </c>
      <c r="AR143" s="26" t="str">
        <f ca="1">IF(Email_TaskV2[[#This Row],[Aging]]&gt;7,"Warning","")</f>
        <v/>
      </c>
      <c r="AV143" s="16" t="str">
        <f>IF(AND(Email_TaskV2[[#This Row],[Status]]="ON PROGRESS",Email_TaskV2[[#This Row],[Type]]="RFS"),"YES","")</f>
        <v/>
      </c>
      <c r="AW143" s="16" t="str">
        <f>IF(AND(Email_TaskV2[[#This Row],[Status]]="ON PROGRESS",Email_TaskV2[[#This Row],[Type]]="RFI"),"YES","")</f>
        <v/>
      </c>
      <c r="AX143" s="16">
        <f>IF(Email_TaskV2[[#This Row],[Nomor Nodin RFS/RFI]]="","",DAY(Email_TaskV2[[#This Row],[Tanggal nodin RFS/RFI]]))</f>
        <v>8</v>
      </c>
      <c r="AY143" s="28" t="str">
        <f>IF(Email_TaskV2[[#This Row],[Nomor Nodin RFS/RFI]]="","",TEXT(Email_TaskV2[[#This Row],[Tanggal nodin RFS/RFI]],"mmm"))</f>
        <v>Feb</v>
      </c>
      <c r="AZ143" s="28" t="str">
        <f>IF(Email_TaskV2[[#This Row],[Nodin BO]]="","No","Yes")</f>
        <v>Yes</v>
      </c>
      <c r="BA143" s="36">
        <f>IF(Email_TaskV2[[#This Row],[Month]]="",13,MONTH(Email_TaskV2[[#This Row],[Tanggal nodin RFS/RFI]]))</f>
        <v>2</v>
      </c>
    </row>
    <row r="144" spans="1:53" ht="16.5" hidden="1" customHeight="1" x14ac:dyDescent="0.3">
      <c r="A144" s="17">
        <v>143</v>
      </c>
      <c r="B144" s="23" t="s">
        <v>743</v>
      </c>
      <c r="C144" s="19">
        <v>44600</v>
      </c>
      <c r="D144" s="20" t="s">
        <v>744</v>
      </c>
      <c r="E144" s="32" t="s">
        <v>118</v>
      </c>
      <c r="F144" s="47" t="s">
        <v>163</v>
      </c>
      <c r="G144" s="18"/>
      <c r="H144" s="18"/>
      <c r="I144" s="18"/>
      <c r="J144" s="18"/>
      <c r="K144" s="18"/>
      <c r="L144" s="20"/>
      <c r="M144" s="20"/>
      <c r="N144" s="23" t="s">
        <v>745</v>
      </c>
      <c r="O144" s="20" t="s">
        <v>746</v>
      </c>
      <c r="P144" s="20" t="str">
        <f>VLOOKUP(Email_TaskV2[[#This Row],[PIC Dev]],[1]Organization!C:D,2,FALSE)</f>
        <v>BSM Prepaid</v>
      </c>
      <c r="Q144" s="20"/>
      <c r="R144" s="18"/>
      <c r="S144" s="18" t="s">
        <v>61</v>
      </c>
      <c r="T144" s="18" t="s">
        <v>747</v>
      </c>
      <c r="U144" s="18"/>
      <c r="V144" s="18"/>
      <c r="W144" s="18"/>
      <c r="X144" s="18"/>
      <c r="Y144" s="18"/>
      <c r="Z144" s="18" t="s">
        <v>63</v>
      </c>
      <c r="AA144" s="18" t="s">
        <v>64</v>
      </c>
      <c r="AB144" s="18" t="s">
        <v>588</v>
      </c>
      <c r="AC144" s="18" t="s">
        <v>66</v>
      </c>
      <c r="AD144" s="23" t="s">
        <v>82</v>
      </c>
      <c r="AE144" s="23" t="s">
        <v>266</v>
      </c>
      <c r="AF144" s="23" t="s">
        <v>67</v>
      </c>
      <c r="AG144" s="23" t="s">
        <v>139</v>
      </c>
      <c r="AH144" s="39" t="s">
        <v>748</v>
      </c>
      <c r="AI144" s="48" t="s">
        <v>75</v>
      </c>
      <c r="AJ144" s="48"/>
      <c r="AK144" s="25"/>
      <c r="AL144" s="25"/>
      <c r="AM144" s="25"/>
      <c r="AN144" s="25"/>
      <c r="AO144" s="25"/>
      <c r="AP144" s="26">
        <f ca="1">IF(AND(Email_TaskV2[[#This Row],[Status]]="ON PROGRESS"),TODAY()-Email_TaskV2[[#This Row],[Tanggal nodin RFS/RFI]],0)</f>
        <v>0</v>
      </c>
      <c r="AQ144" s="26">
        <f ca="1">IF(AND(Email_TaskV2[[#This Row],[Status]]="ON PROGRESS",Email_TaskV2[[#This Row],[Type]]="RFI"),TODAY()-Email_TaskV2[[#This Row],[Tanggal nodin RFS/RFI]],0)</f>
        <v>0</v>
      </c>
      <c r="AR144" s="26" t="str">
        <f ca="1">IF(Email_TaskV2[[#This Row],[Aging]]&gt;7,"Warning","")</f>
        <v/>
      </c>
      <c r="AV144" s="16" t="str">
        <f>IF(AND(Email_TaskV2[[#This Row],[Status]]="ON PROGRESS",Email_TaskV2[[#This Row],[Type]]="RFS"),"YES","")</f>
        <v/>
      </c>
      <c r="AW144" s="16" t="str">
        <f>IF(AND(Email_TaskV2[[#This Row],[Status]]="ON PROGRESS",Email_TaskV2[[#This Row],[Type]]="RFI"),"YES","")</f>
        <v/>
      </c>
      <c r="AX144" s="16">
        <f>IF(Email_TaskV2[[#This Row],[Nomor Nodin RFS/RFI]]="","",DAY(Email_TaskV2[[#This Row],[Tanggal nodin RFS/RFI]]))</f>
        <v>8</v>
      </c>
      <c r="AY144" s="28" t="str">
        <f>IF(Email_TaskV2[[#This Row],[Nomor Nodin RFS/RFI]]="","",TEXT(Email_TaskV2[[#This Row],[Tanggal nodin RFS/RFI]],"mmm"))</f>
        <v>Feb</v>
      </c>
      <c r="AZ144" s="28" t="str">
        <f>IF(Email_TaskV2[[#This Row],[Nodin BO]]="","No","Yes")</f>
        <v>Yes</v>
      </c>
      <c r="BA144" s="36">
        <f>IF(Email_TaskV2[[#This Row],[Month]]="",13,MONTH(Email_TaskV2[[#This Row],[Tanggal nodin RFS/RFI]]))</f>
        <v>2</v>
      </c>
    </row>
    <row r="145" spans="1:53" ht="16.5" hidden="1" customHeight="1" x14ac:dyDescent="0.3">
      <c r="A145" s="17">
        <v>144</v>
      </c>
      <c r="B145" s="23" t="s">
        <v>749</v>
      </c>
      <c r="C145" s="19">
        <v>44600</v>
      </c>
      <c r="D145" s="20" t="s">
        <v>750</v>
      </c>
      <c r="E145" s="18" t="s">
        <v>55</v>
      </c>
      <c r="F145" s="21" t="s">
        <v>86</v>
      </c>
      <c r="G145" s="22">
        <v>44603</v>
      </c>
      <c r="H145" s="22">
        <v>44609</v>
      </c>
      <c r="I145" s="18" t="s">
        <v>751</v>
      </c>
      <c r="J145" s="22">
        <v>44609</v>
      </c>
      <c r="K145" s="22"/>
      <c r="L145" s="18">
        <f t="shared" ref="L145:L156" si="16">H145-C145</f>
        <v>9</v>
      </c>
      <c r="M145" s="18">
        <f t="shared" ref="M145:M156" si="17">J145-G145</f>
        <v>6</v>
      </c>
      <c r="N145" s="23" t="s">
        <v>93</v>
      </c>
      <c r="O145" s="20" t="s">
        <v>94</v>
      </c>
      <c r="P145" s="20" t="str">
        <f>VLOOKUP(Email_TaskV2[[#This Row],[PIC Dev]],[1]Organization!C:D,2,FALSE)</f>
        <v>Digital and VAS</v>
      </c>
      <c r="Q145" s="24" t="s">
        <v>752</v>
      </c>
      <c r="R145" s="18">
        <v>250</v>
      </c>
      <c r="S145" s="18" t="s">
        <v>61</v>
      </c>
      <c r="T145" s="18" t="s">
        <v>753</v>
      </c>
      <c r="U145" s="18"/>
      <c r="V145" s="18"/>
      <c r="W145" s="18"/>
      <c r="X145" s="18"/>
      <c r="Y145" s="18"/>
      <c r="Z145" s="18" t="s">
        <v>63</v>
      </c>
      <c r="AA145" s="18" t="s">
        <v>64</v>
      </c>
      <c r="AB145" s="18" t="s">
        <v>201</v>
      </c>
      <c r="AC145" s="18" t="s">
        <v>98</v>
      </c>
      <c r="AD145" s="23" t="s">
        <v>126</v>
      </c>
      <c r="AE145" s="23" t="s">
        <v>255</v>
      </c>
      <c r="AF145" s="23"/>
      <c r="AG145" s="23"/>
      <c r="AH145" s="39"/>
      <c r="AI145" s="31" t="s">
        <v>75</v>
      </c>
      <c r="AJ145" s="31"/>
      <c r="AK145" s="25"/>
      <c r="AL145" s="25"/>
      <c r="AM145" s="25"/>
      <c r="AN145" s="25"/>
      <c r="AO145" s="25"/>
      <c r="AP145" s="26">
        <f ca="1">IF(AND(Email_TaskV2[[#This Row],[Status]]="ON PROGRESS"),TODAY()-Email_TaskV2[[#This Row],[Tanggal nodin RFS/RFI]],0)</f>
        <v>0</v>
      </c>
      <c r="AQ145" s="26">
        <f ca="1">IF(AND(Email_TaskV2[[#This Row],[Status]]="ON PROGRESS",Email_TaskV2[[#This Row],[Type]]="RFI"),TODAY()-Email_TaskV2[[#This Row],[Tanggal nodin RFS/RFI]],0)</f>
        <v>0</v>
      </c>
      <c r="AR145" s="26" t="str">
        <f ca="1">IF(Email_TaskV2[[#This Row],[Aging]]&gt;7,"Warning","")</f>
        <v/>
      </c>
      <c r="AV145" s="16" t="str">
        <f>IF(AND(Email_TaskV2[[#This Row],[Status]]="ON PROGRESS",Email_TaskV2[[#This Row],[Type]]="RFS"),"YES","")</f>
        <v/>
      </c>
      <c r="AW145" s="16" t="str">
        <f>IF(AND(Email_TaskV2[[#This Row],[Status]]="ON PROGRESS",Email_TaskV2[[#This Row],[Type]]="RFI"),"YES","")</f>
        <v/>
      </c>
      <c r="AX145" s="16">
        <f>IF(Email_TaskV2[[#This Row],[Nomor Nodin RFS/RFI]]="","",DAY(Email_TaskV2[[#This Row],[Tanggal nodin RFS/RFI]]))</f>
        <v>8</v>
      </c>
      <c r="AY145" s="28" t="str">
        <f>IF(Email_TaskV2[[#This Row],[Nomor Nodin RFS/RFI]]="","",TEXT(Email_TaskV2[[#This Row],[Tanggal nodin RFS/RFI]],"mmm"))</f>
        <v>Feb</v>
      </c>
      <c r="AZ145" s="28" t="str">
        <f>IF(Email_TaskV2[[#This Row],[Nodin BO]]="","No","Yes")</f>
        <v>Yes</v>
      </c>
      <c r="BA145" s="36">
        <f>IF(Email_TaskV2[[#This Row],[Month]]="",13,MONTH(Email_TaskV2[[#This Row],[Tanggal nodin RFS/RFI]]))</f>
        <v>2</v>
      </c>
    </row>
    <row r="146" spans="1:53" ht="16.5" hidden="1" customHeight="1" x14ac:dyDescent="0.3">
      <c r="A146" s="17">
        <v>145</v>
      </c>
      <c r="B146" s="23" t="s">
        <v>754</v>
      </c>
      <c r="C146" s="19">
        <v>44600</v>
      </c>
      <c r="D146" s="20" t="s">
        <v>755</v>
      </c>
      <c r="E146" s="18" t="s">
        <v>55</v>
      </c>
      <c r="F146" s="21" t="s">
        <v>112</v>
      </c>
      <c r="G146" s="22">
        <v>44601</v>
      </c>
      <c r="H146" s="22">
        <v>44602</v>
      </c>
      <c r="I146" s="18" t="s">
        <v>756</v>
      </c>
      <c r="J146" s="22">
        <v>44602</v>
      </c>
      <c r="K146" s="22"/>
      <c r="L146" s="18">
        <f t="shared" si="16"/>
        <v>2</v>
      </c>
      <c r="M146" s="18">
        <f t="shared" si="17"/>
        <v>1</v>
      </c>
      <c r="N146" s="34" t="s">
        <v>220</v>
      </c>
      <c r="O146" s="20" t="s">
        <v>221</v>
      </c>
      <c r="P146" s="20" t="str">
        <f>VLOOKUP(Email_TaskV2[[#This Row],[PIC Dev]],[1]Organization!C:D,2,FALSE)</f>
        <v>Digital and VAS</v>
      </c>
      <c r="Q146" s="20"/>
      <c r="R146" s="18">
        <v>15</v>
      </c>
      <c r="S146" s="18" t="s">
        <v>61</v>
      </c>
      <c r="T146" s="18" t="s">
        <v>757</v>
      </c>
      <c r="U146" s="18"/>
      <c r="V146" s="18"/>
      <c r="W146" s="18"/>
      <c r="X146" s="18"/>
      <c r="Y146" s="18"/>
      <c r="Z146" s="18" t="s">
        <v>63</v>
      </c>
      <c r="AA146" s="18" t="s">
        <v>64</v>
      </c>
      <c r="AB146" s="18" t="s">
        <v>159</v>
      </c>
      <c r="AC146" s="18" t="s">
        <v>66</v>
      </c>
      <c r="AD146" s="23" t="s">
        <v>160</v>
      </c>
      <c r="AE146" s="23"/>
      <c r="AF146" s="23"/>
      <c r="AG146" s="23"/>
      <c r="AH146" s="39"/>
      <c r="AI146" s="31" t="s">
        <v>75</v>
      </c>
      <c r="AJ146" s="31"/>
      <c r="AK146" s="25"/>
      <c r="AL146" s="25"/>
      <c r="AM146" s="25"/>
      <c r="AN146" s="25"/>
      <c r="AO146" s="25"/>
      <c r="AP146" s="26">
        <f ca="1">IF(AND(Email_TaskV2[[#This Row],[Status]]="ON PROGRESS"),TODAY()-Email_TaskV2[[#This Row],[Tanggal nodin RFS/RFI]],0)</f>
        <v>0</v>
      </c>
      <c r="AQ146" s="26">
        <f ca="1">IF(AND(Email_TaskV2[[#This Row],[Status]]="ON PROGRESS",Email_TaskV2[[#This Row],[Type]]="RFI"),TODAY()-Email_TaskV2[[#This Row],[Tanggal nodin RFS/RFI]],0)</f>
        <v>0</v>
      </c>
      <c r="AR146" s="26" t="str">
        <f ca="1">IF(Email_TaskV2[[#This Row],[Aging]]&gt;7,"Warning","")</f>
        <v/>
      </c>
      <c r="AV146" s="16" t="str">
        <f>IF(AND(Email_TaskV2[[#This Row],[Status]]="ON PROGRESS",Email_TaskV2[[#This Row],[Type]]="RFS"),"YES","")</f>
        <v/>
      </c>
      <c r="AW146" s="16" t="str">
        <f>IF(AND(Email_TaskV2[[#This Row],[Status]]="ON PROGRESS",Email_TaskV2[[#This Row],[Type]]="RFI"),"YES","")</f>
        <v/>
      </c>
      <c r="AX146" s="16">
        <f>IF(Email_TaskV2[[#This Row],[Nomor Nodin RFS/RFI]]="","",DAY(Email_TaskV2[[#This Row],[Tanggal nodin RFS/RFI]]))</f>
        <v>8</v>
      </c>
      <c r="AY146" s="28" t="str">
        <f>IF(Email_TaskV2[[#This Row],[Nomor Nodin RFS/RFI]]="","",TEXT(Email_TaskV2[[#This Row],[Tanggal nodin RFS/RFI]],"mmm"))</f>
        <v>Feb</v>
      </c>
      <c r="AZ146" s="28" t="str">
        <f>IF(Email_TaskV2[[#This Row],[Nodin BO]]="","No","Yes")</f>
        <v>Yes</v>
      </c>
      <c r="BA146" s="36">
        <f>IF(Email_TaskV2[[#This Row],[Month]]="",13,MONTH(Email_TaskV2[[#This Row],[Tanggal nodin RFS/RFI]]))</f>
        <v>2</v>
      </c>
    </row>
    <row r="147" spans="1:53" ht="16.5" hidden="1" customHeight="1" x14ac:dyDescent="0.3">
      <c r="A147" s="17">
        <v>146</v>
      </c>
      <c r="B147" s="23" t="s">
        <v>758</v>
      </c>
      <c r="C147" s="19">
        <v>44600</v>
      </c>
      <c r="D147" s="20" t="s">
        <v>759</v>
      </c>
      <c r="E147" s="18" t="s">
        <v>55</v>
      </c>
      <c r="F147" s="50" t="s">
        <v>230</v>
      </c>
      <c r="G147" s="22">
        <v>44601</v>
      </c>
      <c r="H147" s="22">
        <v>44629</v>
      </c>
      <c r="I147" s="18" t="s">
        <v>760</v>
      </c>
      <c r="J147" s="22">
        <v>44630</v>
      </c>
      <c r="K147" s="22"/>
      <c r="L147" s="18">
        <f t="shared" si="16"/>
        <v>29</v>
      </c>
      <c r="M147" s="18">
        <f t="shared" si="17"/>
        <v>29</v>
      </c>
      <c r="N147" s="20" t="s">
        <v>130</v>
      </c>
      <c r="O147" s="20" t="s">
        <v>131</v>
      </c>
      <c r="P147" s="20" t="str">
        <f>VLOOKUP(Email_TaskV2[[#This Row],[PIC Dev]],[1]Organization!C:D,2,FALSE)</f>
        <v>BSM Prepaid</v>
      </c>
      <c r="Q147" s="24" t="s">
        <v>761</v>
      </c>
      <c r="R147" s="18">
        <v>114</v>
      </c>
      <c r="S147" s="18" t="s">
        <v>106</v>
      </c>
      <c r="T147" s="18" t="s">
        <v>677</v>
      </c>
      <c r="U147" s="18"/>
      <c r="V147" s="18"/>
      <c r="W147" s="18"/>
      <c r="X147" s="18"/>
      <c r="Y147" s="18"/>
      <c r="Z147" s="18" t="s">
        <v>63</v>
      </c>
      <c r="AA147" s="18" t="s">
        <v>64</v>
      </c>
      <c r="AB147" s="18" t="s">
        <v>65</v>
      </c>
      <c r="AC147" s="18" t="s">
        <v>66</v>
      </c>
      <c r="AD147" s="23" t="s">
        <v>151</v>
      </c>
      <c r="AE147" s="23" t="s">
        <v>150</v>
      </c>
      <c r="AF147" s="23"/>
      <c r="AG147" s="23"/>
      <c r="AH147" s="39"/>
      <c r="AI147" s="31" t="s">
        <v>276</v>
      </c>
      <c r="AJ147" s="31" t="s">
        <v>152</v>
      </c>
      <c r="AK147" s="25"/>
      <c r="AL147" s="25"/>
      <c r="AM147" s="25"/>
      <c r="AN147" s="25"/>
      <c r="AO147" s="25"/>
      <c r="AP147" s="26">
        <f ca="1">IF(AND(Email_TaskV2[[#This Row],[Status]]="ON PROGRESS"),TODAY()-Email_TaskV2[[#This Row],[Tanggal nodin RFS/RFI]],0)</f>
        <v>0</v>
      </c>
      <c r="AQ147" s="26">
        <f ca="1">IF(AND(Email_TaskV2[[#This Row],[Status]]="ON PROGRESS",Email_TaskV2[[#This Row],[Type]]="RFI"),TODAY()-Email_TaskV2[[#This Row],[Tanggal nodin RFS/RFI]],0)</f>
        <v>0</v>
      </c>
      <c r="AR147" s="26" t="str">
        <f ca="1">IF(Email_TaskV2[[#This Row],[Aging]]&gt;7,"Warning","")</f>
        <v/>
      </c>
      <c r="AV147" s="16" t="str">
        <f>IF(AND(Email_TaskV2[[#This Row],[Status]]="ON PROGRESS",Email_TaskV2[[#This Row],[Type]]="RFS"),"YES","")</f>
        <v/>
      </c>
      <c r="AW147" s="16" t="str">
        <f>IF(AND(Email_TaskV2[[#This Row],[Status]]="ON PROGRESS",Email_TaskV2[[#This Row],[Type]]="RFI"),"YES","")</f>
        <v/>
      </c>
      <c r="AX147" s="16">
        <f>IF(Email_TaskV2[[#This Row],[Nomor Nodin RFS/RFI]]="","",DAY(Email_TaskV2[[#This Row],[Tanggal nodin RFS/RFI]]))</f>
        <v>8</v>
      </c>
      <c r="AY147" s="28" t="str">
        <f>IF(Email_TaskV2[[#This Row],[Nomor Nodin RFS/RFI]]="","",TEXT(Email_TaskV2[[#This Row],[Tanggal nodin RFS/RFI]],"mmm"))</f>
        <v>Feb</v>
      </c>
      <c r="AZ147" s="28" t="str">
        <f>IF(Email_TaskV2[[#This Row],[Nodin BO]]="","No","Yes")</f>
        <v>Yes</v>
      </c>
      <c r="BA147" s="36">
        <f>IF(Email_TaskV2[[#This Row],[Month]]="",13,MONTH(Email_TaskV2[[#This Row],[Tanggal nodin RFS/RFI]]))</f>
        <v>2</v>
      </c>
    </row>
    <row r="148" spans="1:53" ht="15.75" hidden="1" customHeight="1" x14ac:dyDescent="0.3">
      <c r="A148" s="17">
        <v>147</v>
      </c>
      <c r="B148" s="23" t="s">
        <v>762</v>
      </c>
      <c r="C148" s="19">
        <v>44600</v>
      </c>
      <c r="D148" s="20" t="s">
        <v>763</v>
      </c>
      <c r="E148" s="18" t="s">
        <v>55</v>
      </c>
      <c r="F148" s="21" t="s">
        <v>147</v>
      </c>
      <c r="G148" s="22">
        <v>44601</v>
      </c>
      <c r="H148" s="22">
        <v>44601</v>
      </c>
      <c r="I148" s="18" t="s">
        <v>764</v>
      </c>
      <c r="J148" s="22">
        <v>44601</v>
      </c>
      <c r="K148" s="22"/>
      <c r="L148" s="18">
        <f t="shared" si="16"/>
        <v>1</v>
      </c>
      <c r="M148" s="18">
        <f t="shared" si="17"/>
        <v>0</v>
      </c>
      <c r="N148" s="23" t="s">
        <v>531</v>
      </c>
      <c r="O148" s="20" t="s">
        <v>532</v>
      </c>
      <c r="P148" s="20" t="str">
        <f>VLOOKUP(Email_TaskV2[[#This Row],[PIC Dev]],[1]Organization!C:D,2,FALSE)</f>
        <v>Business Architecture</v>
      </c>
      <c r="Q148" s="20"/>
      <c r="R148" s="18">
        <v>84</v>
      </c>
      <c r="S148" s="18" t="s">
        <v>106</v>
      </c>
      <c r="T148" s="18" t="s">
        <v>533</v>
      </c>
      <c r="U148" s="18"/>
      <c r="V148" s="18"/>
      <c r="W148" s="18"/>
      <c r="X148" s="18"/>
      <c r="Y148" s="18"/>
      <c r="Z148" s="18" t="s">
        <v>63</v>
      </c>
      <c r="AA148" s="18" t="s">
        <v>64</v>
      </c>
      <c r="AB148" s="18" t="s">
        <v>65</v>
      </c>
      <c r="AC148" s="18" t="s">
        <v>98</v>
      </c>
      <c r="AD148" s="23" t="s">
        <v>275</v>
      </c>
      <c r="AE148" s="23"/>
      <c r="AF148" s="23"/>
      <c r="AG148" s="23"/>
      <c r="AH148" s="39"/>
      <c r="AI148" s="31" t="s">
        <v>276</v>
      </c>
      <c r="AJ148" s="31" t="s">
        <v>277</v>
      </c>
      <c r="AK148" s="25"/>
      <c r="AL148" s="25"/>
      <c r="AM148" s="25"/>
      <c r="AN148" s="25"/>
      <c r="AO148" s="25"/>
      <c r="AP148" s="26">
        <f ca="1">IF(AND(Email_TaskV2[[#This Row],[Status]]="ON PROGRESS"),TODAY()-Email_TaskV2[[#This Row],[Tanggal nodin RFS/RFI]],0)</f>
        <v>0</v>
      </c>
      <c r="AQ148" s="26">
        <f ca="1">IF(AND(Email_TaskV2[[#This Row],[Status]]="ON PROGRESS",Email_TaskV2[[#This Row],[Type]]="RFI"),TODAY()-Email_TaskV2[[#This Row],[Tanggal nodin RFS/RFI]],0)</f>
        <v>0</v>
      </c>
      <c r="AR148" s="26" t="str">
        <f ca="1">IF(Email_TaskV2[[#This Row],[Aging]]&gt;7,"Warning","")</f>
        <v/>
      </c>
      <c r="AV148" s="16" t="str">
        <f>IF(AND(Email_TaskV2[[#This Row],[Status]]="ON PROGRESS",Email_TaskV2[[#This Row],[Type]]="RFS"),"YES","")</f>
        <v/>
      </c>
      <c r="AW148" s="16" t="str">
        <f>IF(AND(Email_TaskV2[[#This Row],[Status]]="ON PROGRESS",Email_TaskV2[[#This Row],[Type]]="RFI"),"YES","")</f>
        <v/>
      </c>
      <c r="AX148" s="16">
        <f>IF(Email_TaskV2[[#This Row],[Nomor Nodin RFS/RFI]]="","",DAY(Email_TaskV2[[#This Row],[Tanggal nodin RFS/RFI]]))</f>
        <v>8</v>
      </c>
      <c r="AY148" s="28" t="str">
        <f>IF(Email_TaskV2[[#This Row],[Nomor Nodin RFS/RFI]]="","",TEXT(Email_TaskV2[[#This Row],[Tanggal nodin RFS/RFI]],"mmm"))</f>
        <v>Feb</v>
      </c>
      <c r="AZ148" s="28" t="str">
        <f>IF(Email_TaskV2[[#This Row],[Nodin BO]]="","No","Yes")</f>
        <v>Yes</v>
      </c>
      <c r="BA148" s="36">
        <f>IF(Email_TaskV2[[#This Row],[Month]]="",13,MONTH(Email_TaskV2[[#This Row],[Tanggal nodin RFS/RFI]]))</f>
        <v>2</v>
      </c>
    </row>
    <row r="149" spans="1:53" ht="15.75" hidden="1" customHeight="1" x14ac:dyDescent="0.3">
      <c r="A149" s="17">
        <v>148</v>
      </c>
      <c r="B149" s="23" t="s">
        <v>765</v>
      </c>
      <c r="C149" s="19">
        <v>44600</v>
      </c>
      <c r="D149" s="20" t="s">
        <v>766</v>
      </c>
      <c r="E149" s="18" t="s">
        <v>55</v>
      </c>
      <c r="F149" s="21" t="s">
        <v>86</v>
      </c>
      <c r="G149" s="22">
        <v>44600</v>
      </c>
      <c r="H149" s="22">
        <v>44606</v>
      </c>
      <c r="I149" s="18" t="s">
        <v>767</v>
      </c>
      <c r="J149" s="22">
        <v>44606</v>
      </c>
      <c r="K149" s="22"/>
      <c r="L149" s="18">
        <f t="shared" si="16"/>
        <v>6</v>
      </c>
      <c r="M149" s="18">
        <f t="shared" si="17"/>
        <v>6</v>
      </c>
      <c r="N149" s="34" t="s">
        <v>220</v>
      </c>
      <c r="O149" s="20" t="s">
        <v>221</v>
      </c>
      <c r="P149" s="20" t="str">
        <f>VLOOKUP(Email_TaskV2[[#This Row],[PIC Dev]],[1]Organization!C:D,2,FALSE)</f>
        <v>Digital and VAS</v>
      </c>
      <c r="Q149" s="24" t="s">
        <v>768</v>
      </c>
      <c r="R149" s="18">
        <v>250</v>
      </c>
      <c r="S149" s="18" t="s">
        <v>61</v>
      </c>
      <c r="T149" s="18" t="s">
        <v>769</v>
      </c>
      <c r="U149" s="18"/>
      <c r="V149" s="18"/>
      <c r="W149" s="18"/>
      <c r="X149" s="18"/>
      <c r="Y149" s="18"/>
      <c r="Z149" s="18" t="s">
        <v>63</v>
      </c>
      <c r="AA149" s="18" t="s">
        <v>64</v>
      </c>
      <c r="AB149" s="18" t="s">
        <v>97</v>
      </c>
      <c r="AC149" s="18" t="s">
        <v>124</v>
      </c>
      <c r="AD149" s="23" t="s">
        <v>490</v>
      </c>
      <c r="AE149" s="23" t="s">
        <v>275</v>
      </c>
      <c r="AF149" s="23"/>
      <c r="AG149" s="23"/>
      <c r="AH149" s="39"/>
      <c r="AI149" s="31" t="s">
        <v>68</v>
      </c>
      <c r="AJ149" s="31" t="s">
        <v>277</v>
      </c>
      <c r="AK149" s="25"/>
      <c r="AL149" s="25"/>
      <c r="AM149" s="25"/>
      <c r="AN149" s="25"/>
      <c r="AO149" s="25"/>
      <c r="AP149" s="26">
        <f ca="1">IF(AND(Email_TaskV2[[#This Row],[Status]]="ON PROGRESS"),TODAY()-Email_TaskV2[[#This Row],[Tanggal nodin RFS/RFI]],0)</f>
        <v>0</v>
      </c>
      <c r="AQ149" s="26">
        <f ca="1">IF(AND(Email_TaskV2[[#This Row],[Status]]="ON PROGRESS",Email_TaskV2[[#This Row],[Type]]="RFI"),TODAY()-Email_TaskV2[[#This Row],[Tanggal nodin RFS/RFI]],0)</f>
        <v>0</v>
      </c>
      <c r="AR149" s="26" t="str">
        <f ca="1">IF(Email_TaskV2[[#This Row],[Aging]]&gt;7,"Warning","")</f>
        <v/>
      </c>
      <c r="AV149" s="16" t="str">
        <f>IF(AND(Email_TaskV2[[#This Row],[Status]]="ON PROGRESS",Email_TaskV2[[#This Row],[Type]]="RFS"),"YES","")</f>
        <v/>
      </c>
      <c r="AW149" s="16" t="str">
        <f>IF(AND(Email_TaskV2[[#This Row],[Status]]="ON PROGRESS",Email_TaskV2[[#This Row],[Type]]="RFI"),"YES","")</f>
        <v/>
      </c>
      <c r="AX149" s="16">
        <f>IF(Email_TaskV2[[#This Row],[Nomor Nodin RFS/RFI]]="","",DAY(Email_TaskV2[[#This Row],[Tanggal nodin RFS/RFI]]))</f>
        <v>8</v>
      </c>
      <c r="AY149" s="28" t="str">
        <f>IF(Email_TaskV2[[#This Row],[Nomor Nodin RFS/RFI]]="","",TEXT(Email_TaskV2[[#This Row],[Tanggal nodin RFS/RFI]],"mmm"))</f>
        <v>Feb</v>
      </c>
      <c r="AZ149" s="28" t="str">
        <f>IF(Email_TaskV2[[#This Row],[Nodin BO]]="","No","Yes")</f>
        <v>Yes</v>
      </c>
      <c r="BA149" s="36">
        <f>IF(Email_TaskV2[[#This Row],[Month]]="",13,MONTH(Email_TaskV2[[#This Row],[Tanggal nodin RFS/RFI]]))</f>
        <v>2</v>
      </c>
    </row>
    <row r="150" spans="1:53" ht="16.5" hidden="1" customHeight="1" x14ac:dyDescent="0.3">
      <c r="A150" s="17">
        <v>149</v>
      </c>
      <c r="B150" s="23" t="s">
        <v>770</v>
      </c>
      <c r="C150" s="19">
        <v>44600</v>
      </c>
      <c r="D150" s="20" t="s">
        <v>771</v>
      </c>
      <c r="E150" s="18" t="s">
        <v>55</v>
      </c>
      <c r="F150" s="21" t="s">
        <v>86</v>
      </c>
      <c r="G150" s="22">
        <v>44600</v>
      </c>
      <c r="H150" s="22">
        <v>44600</v>
      </c>
      <c r="I150" s="18" t="s">
        <v>772</v>
      </c>
      <c r="J150" s="22">
        <v>44606</v>
      </c>
      <c r="K150" s="22"/>
      <c r="L150" s="18">
        <f t="shared" si="16"/>
        <v>0</v>
      </c>
      <c r="M150" s="18">
        <f t="shared" si="17"/>
        <v>6</v>
      </c>
      <c r="N150" s="34" t="s">
        <v>220</v>
      </c>
      <c r="O150" s="20" t="s">
        <v>221</v>
      </c>
      <c r="P150" s="20" t="str">
        <f>VLOOKUP(Email_TaskV2[[#This Row],[PIC Dev]],[1]Organization!C:D,2,FALSE)</f>
        <v>Digital and VAS</v>
      </c>
      <c r="Q150" s="24" t="s">
        <v>773</v>
      </c>
      <c r="R150" s="18">
        <v>234</v>
      </c>
      <c r="S150" s="18" t="s">
        <v>61</v>
      </c>
      <c r="T150" s="18" t="s">
        <v>769</v>
      </c>
      <c r="U150" s="18"/>
      <c r="V150" s="18"/>
      <c r="W150" s="18"/>
      <c r="X150" s="18"/>
      <c r="Y150" s="18"/>
      <c r="Z150" s="18" t="s">
        <v>63</v>
      </c>
      <c r="AA150" s="18" t="s">
        <v>64</v>
      </c>
      <c r="AB150" s="18" t="s">
        <v>97</v>
      </c>
      <c r="AC150" s="18" t="s">
        <v>124</v>
      </c>
      <c r="AD150" s="23" t="s">
        <v>774</v>
      </c>
      <c r="AE150" s="23" t="s">
        <v>275</v>
      </c>
      <c r="AF150" s="23"/>
      <c r="AG150" s="23"/>
      <c r="AH150" s="39"/>
      <c r="AI150" s="31" t="s">
        <v>68</v>
      </c>
      <c r="AJ150" s="31" t="s">
        <v>277</v>
      </c>
      <c r="AK150" s="25"/>
      <c r="AL150" s="25"/>
      <c r="AM150" s="25"/>
      <c r="AN150" s="25"/>
      <c r="AO150" s="25"/>
      <c r="AP150" s="26">
        <f ca="1">IF(AND(Email_TaskV2[[#This Row],[Status]]="ON PROGRESS"),TODAY()-Email_TaskV2[[#This Row],[Tanggal nodin RFS/RFI]],0)</f>
        <v>0</v>
      </c>
      <c r="AQ150" s="26">
        <f ca="1">IF(AND(Email_TaskV2[[#This Row],[Status]]="ON PROGRESS",Email_TaskV2[[#This Row],[Type]]="RFI"),TODAY()-Email_TaskV2[[#This Row],[Tanggal nodin RFS/RFI]],0)</f>
        <v>0</v>
      </c>
      <c r="AR150" s="26" t="str">
        <f ca="1">IF(Email_TaskV2[[#This Row],[Aging]]&gt;7,"Warning","")</f>
        <v/>
      </c>
      <c r="AV150" s="16" t="str">
        <f>IF(AND(Email_TaskV2[[#This Row],[Status]]="ON PROGRESS",Email_TaskV2[[#This Row],[Type]]="RFS"),"YES","")</f>
        <v/>
      </c>
      <c r="AW150" s="16" t="str">
        <f>IF(AND(Email_TaskV2[[#This Row],[Status]]="ON PROGRESS",Email_TaskV2[[#This Row],[Type]]="RFI"),"YES","")</f>
        <v/>
      </c>
      <c r="AX150" s="16">
        <f>IF(Email_TaskV2[[#This Row],[Nomor Nodin RFS/RFI]]="","",DAY(Email_TaskV2[[#This Row],[Tanggal nodin RFS/RFI]]))</f>
        <v>8</v>
      </c>
      <c r="AY150" s="28" t="str">
        <f>IF(Email_TaskV2[[#This Row],[Nomor Nodin RFS/RFI]]="","",TEXT(Email_TaskV2[[#This Row],[Tanggal nodin RFS/RFI]],"mmm"))</f>
        <v>Feb</v>
      </c>
      <c r="AZ150" s="28" t="str">
        <f>IF(Email_TaskV2[[#This Row],[Nodin BO]]="","No","Yes")</f>
        <v>Yes</v>
      </c>
      <c r="BA150" s="36">
        <f>IF(Email_TaskV2[[#This Row],[Month]]="",13,MONTH(Email_TaskV2[[#This Row],[Tanggal nodin RFS/RFI]]))</f>
        <v>2</v>
      </c>
    </row>
    <row r="151" spans="1:53" ht="16.5" hidden="1" customHeight="1" x14ac:dyDescent="0.3">
      <c r="A151" s="17">
        <v>150</v>
      </c>
      <c r="B151" s="23" t="s">
        <v>775</v>
      </c>
      <c r="C151" s="19">
        <v>44600</v>
      </c>
      <c r="D151" s="20" t="s">
        <v>776</v>
      </c>
      <c r="E151" s="18" t="s">
        <v>55</v>
      </c>
      <c r="F151" s="21" t="s">
        <v>136</v>
      </c>
      <c r="G151" s="22">
        <v>44600</v>
      </c>
      <c r="H151" s="22">
        <v>44607</v>
      </c>
      <c r="I151" s="18" t="s">
        <v>777</v>
      </c>
      <c r="J151" s="22">
        <v>44607</v>
      </c>
      <c r="K151" s="22"/>
      <c r="L151" s="18">
        <f t="shared" si="16"/>
        <v>7</v>
      </c>
      <c r="M151" s="18">
        <f t="shared" si="17"/>
        <v>7</v>
      </c>
      <c r="N151" s="20" t="s">
        <v>353</v>
      </c>
      <c r="O151" s="20" t="s">
        <v>354</v>
      </c>
      <c r="P151" s="20" t="str">
        <f>VLOOKUP(Email_TaskV2[[#This Row],[PIC Dev]],[1]Organization!C:D,2,FALSE)</f>
        <v>BSM Prepaid</v>
      </c>
      <c r="Q151" s="20" t="s">
        <v>778</v>
      </c>
      <c r="R151" s="18">
        <v>100</v>
      </c>
      <c r="S151" s="18" t="s">
        <v>106</v>
      </c>
      <c r="T151" s="18" t="s">
        <v>779</v>
      </c>
      <c r="U151" s="18"/>
      <c r="V151" s="18"/>
      <c r="W151" s="18"/>
      <c r="X151" s="18"/>
      <c r="Y151" s="18"/>
      <c r="Z151" s="18" t="s">
        <v>63</v>
      </c>
      <c r="AA151" s="18" t="s">
        <v>64</v>
      </c>
      <c r="AB151" s="18" t="s">
        <v>624</v>
      </c>
      <c r="AC151" s="18" t="s">
        <v>66</v>
      </c>
      <c r="AD151" s="23" t="s">
        <v>150</v>
      </c>
      <c r="AE151" s="23"/>
      <c r="AF151" s="23"/>
      <c r="AG151" s="23"/>
      <c r="AH151" s="39"/>
      <c r="AI151" s="31" t="s">
        <v>75</v>
      </c>
      <c r="AJ151" s="31"/>
      <c r="AK151" s="25"/>
      <c r="AL151" s="25"/>
      <c r="AM151" s="25"/>
      <c r="AN151" s="25"/>
      <c r="AO151" s="25"/>
      <c r="AP151" s="26">
        <f ca="1">IF(AND(Email_TaskV2[[#This Row],[Status]]="ON PROGRESS"),TODAY()-Email_TaskV2[[#This Row],[Tanggal nodin RFS/RFI]],0)</f>
        <v>0</v>
      </c>
      <c r="AQ151" s="26">
        <f ca="1">IF(AND(Email_TaskV2[[#This Row],[Status]]="ON PROGRESS",Email_TaskV2[[#This Row],[Type]]="RFI"),TODAY()-Email_TaskV2[[#This Row],[Tanggal nodin RFS/RFI]],0)</f>
        <v>0</v>
      </c>
      <c r="AR151" s="26" t="str">
        <f ca="1">IF(Email_TaskV2[[#This Row],[Aging]]&gt;7,"Warning","")</f>
        <v/>
      </c>
      <c r="AV151" s="16" t="str">
        <f>IF(AND(Email_TaskV2[[#This Row],[Status]]="ON PROGRESS",Email_TaskV2[[#This Row],[Type]]="RFS"),"YES","")</f>
        <v/>
      </c>
      <c r="AW151" s="16" t="str">
        <f>IF(AND(Email_TaskV2[[#This Row],[Status]]="ON PROGRESS",Email_TaskV2[[#This Row],[Type]]="RFI"),"YES","")</f>
        <v/>
      </c>
      <c r="AX151" s="16">
        <f>IF(Email_TaskV2[[#This Row],[Nomor Nodin RFS/RFI]]="","",DAY(Email_TaskV2[[#This Row],[Tanggal nodin RFS/RFI]]))</f>
        <v>8</v>
      </c>
      <c r="AY151" s="28" t="str">
        <f>IF(Email_TaskV2[[#This Row],[Nomor Nodin RFS/RFI]]="","",TEXT(Email_TaskV2[[#This Row],[Tanggal nodin RFS/RFI]],"mmm"))</f>
        <v>Feb</v>
      </c>
      <c r="AZ151" s="28" t="str">
        <f>IF(Email_TaskV2[[#This Row],[Nodin BO]]="","No","Yes")</f>
        <v>Yes</v>
      </c>
      <c r="BA151" s="36">
        <f>IF(Email_TaskV2[[#This Row],[Month]]="",13,MONTH(Email_TaskV2[[#This Row],[Tanggal nodin RFS/RFI]]))</f>
        <v>2</v>
      </c>
    </row>
    <row r="152" spans="1:53" ht="16.5" hidden="1" customHeight="1" x14ac:dyDescent="0.3">
      <c r="A152" s="17">
        <v>151</v>
      </c>
      <c r="B152" s="23" t="s">
        <v>780</v>
      </c>
      <c r="C152" s="19">
        <v>44600</v>
      </c>
      <c r="D152" s="20" t="s">
        <v>781</v>
      </c>
      <c r="E152" s="18" t="s">
        <v>55</v>
      </c>
      <c r="F152" s="21" t="s">
        <v>112</v>
      </c>
      <c r="G152" s="22">
        <v>44607</v>
      </c>
      <c r="H152" s="22">
        <v>44610</v>
      </c>
      <c r="I152" s="18" t="s">
        <v>782</v>
      </c>
      <c r="J152" s="22">
        <v>44613</v>
      </c>
      <c r="K152" s="22"/>
      <c r="L152" s="18">
        <f t="shared" si="16"/>
        <v>10</v>
      </c>
      <c r="M152" s="18">
        <f t="shared" si="17"/>
        <v>6</v>
      </c>
      <c r="N152" s="23" t="s">
        <v>130</v>
      </c>
      <c r="O152" s="20" t="s">
        <v>131</v>
      </c>
      <c r="P152" s="20" t="str">
        <f>VLOOKUP(Email_TaskV2[[#This Row],[PIC Dev]],[1]Organization!C:D,2,FALSE)</f>
        <v>BSM Prepaid</v>
      </c>
      <c r="Q152" s="20"/>
      <c r="R152" s="18">
        <v>50</v>
      </c>
      <c r="S152" s="18" t="s">
        <v>106</v>
      </c>
      <c r="T152" s="18" t="s">
        <v>783</v>
      </c>
      <c r="U152" s="18"/>
      <c r="V152" s="18"/>
      <c r="W152" s="18"/>
      <c r="X152" s="18"/>
      <c r="Y152" s="18"/>
      <c r="Z152" s="18" t="s">
        <v>63</v>
      </c>
      <c r="AA152" s="18" t="s">
        <v>64</v>
      </c>
      <c r="AB152" s="18" t="s">
        <v>558</v>
      </c>
      <c r="AC152" s="18" t="s">
        <v>66</v>
      </c>
      <c r="AD152" s="23" t="s">
        <v>115</v>
      </c>
      <c r="AE152" s="23"/>
      <c r="AF152" s="23"/>
      <c r="AG152" s="23"/>
      <c r="AH152" s="39"/>
      <c r="AI152" s="31" t="s">
        <v>75</v>
      </c>
      <c r="AJ152" s="31"/>
      <c r="AK152" s="25"/>
      <c r="AL152" s="25"/>
      <c r="AM152" s="25"/>
      <c r="AN152" s="25"/>
      <c r="AO152" s="25"/>
      <c r="AP152" s="26">
        <f ca="1">IF(AND(Email_TaskV2[[#This Row],[Status]]="ON PROGRESS"),TODAY()-Email_TaskV2[[#This Row],[Tanggal nodin RFS/RFI]],0)</f>
        <v>0</v>
      </c>
      <c r="AQ152" s="26">
        <f ca="1">IF(AND(Email_TaskV2[[#This Row],[Status]]="ON PROGRESS",Email_TaskV2[[#This Row],[Type]]="RFI"),TODAY()-Email_TaskV2[[#This Row],[Tanggal nodin RFS/RFI]],0)</f>
        <v>0</v>
      </c>
      <c r="AR152" s="26" t="str">
        <f ca="1">IF(Email_TaskV2[[#This Row],[Aging]]&gt;7,"Warning","")</f>
        <v/>
      </c>
      <c r="AV152" s="16" t="str">
        <f>IF(AND(Email_TaskV2[[#This Row],[Status]]="ON PROGRESS",Email_TaskV2[[#This Row],[Type]]="RFS"),"YES","")</f>
        <v/>
      </c>
      <c r="AW152" s="16" t="str">
        <f>IF(AND(Email_TaskV2[[#This Row],[Status]]="ON PROGRESS",Email_TaskV2[[#This Row],[Type]]="RFI"),"YES","")</f>
        <v/>
      </c>
      <c r="AX152" s="16">
        <f>IF(Email_TaskV2[[#This Row],[Nomor Nodin RFS/RFI]]="","",DAY(Email_TaskV2[[#This Row],[Tanggal nodin RFS/RFI]]))</f>
        <v>8</v>
      </c>
      <c r="AY152" s="28" t="str">
        <f>IF(Email_TaskV2[[#This Row],[Nomor Nodin RFS/RFI]]="","",TEXT(Email_TaskV2[[#This Row],[Tanggal nodin RFS/RFI]],"mmm"))</f>
        <v>Feb</v>
      </c>
      <c r="AZ152" s="28" t="str">
        <f>IF(Email_TaskV2[[#This Row],[Nodin BO]]="","No","Yes")</f>
        <v>Yes</v>
      </c>
      <c r="BA152" s="36">
        <f>IF(Email_TaskV2[[#This Row],[Month]]="",13,MONTH(Email_TaskV2[[#This Row],[Tanggal nodin RFS/RFI]]))</f>
        <v>2</v>
      </c>
    </row>
    <row r="153" spans="1:53" ht="16.5" hidden="1" customHeight="1" x14ac:dyDescent="0.3">
      <c r="A153" s="17">
        <v>152</v>
      </c>
      <c r="B153" s="23" t="s">
        <v>784</v>
      </c>
      <c r="C153" s="19">
        <v>44601</v>
      </c>
      <c r="D153" s="20" t="s">
        <v>785</v>
      </c>
      <c r="E153" s="18" t="s">
        <v>55</v>
      </c>
      <c r="F153" s="21" t="s">
        <v>230</v>
      </c>
      <c r="G153" s="22">
        <v>44602</v>
      </c>
      <c r="H153" s="22">
        <v>44603</v>
      </c>
      <c r="I153" s="18" t="s">
        <v>786</v>
      </c>
      <c r="J153" s="22">
        <v>44610</v>
      </c>
      <c r="K153" s="22"/>
      <c r="L153" s="18">
        <f t="shared" si="16"/>
        <v>2</v>
      </c>
      <c r="M153" s="18">
        <f t="shared" si="17"/>
        <v>8</v>
      </c>
      <c r="N153" s="23" t="s">
        <v>130</v>
      </c>
      <c r="O153" s="20" t="s">
        <v>131</v>
      </c>
      <c r="P153" s="20" t="str">
        <f>VLOOKUP(Email_TaskV2[[#This Row],[PIC Dev]],[1]Organization!C:D,2,FALSE)</f>
        <v>BSM Prepaid</v>
      </c>
      <c r="Q153" s="24" t="s">
        <v>787</v>
      </c>
      <c r="R153" s="18">
        <v>388</v>
      </c>
      <c r="S153" s="18" t="s">
        <v>106</v>
      </c>
      <c r="T153" s="18" t="s">
        <v>723</v>
      </c>
      <c r="U153" s="18"/>
      <c r="V153" s="18"/>
      <c r="W153" s="18"/>
      <c r="X153" s="18"/>
      <c r="Y153" s="18"/>
      <c r="Z153" s="18" t="s">
        <v>63</v>
      </c>
      <c r="AA153" s="18" t="s">
        <v>64</v>
      </c>
      <c r="AB153" s="18" t="s">
        <v>65</v>
      </c>
      <c r="AC153" s="18" t="s">
        <v>66</v>
      </c>
      <c r="AD153" s="23" t="s">
        <v>151</v>
      </c>
      <c r="AE153" s="23"/>
      <c r="AF153" s="23"/>
      <c r="AG153" s="23"/>
      <c r="AH153" s="39"/>
      <c r="AI153" s="31" t="s">
        <v>68</v>
      </c>
      <c r="AJ153" s="31" t="s">
        <v>152</v>
      </c>
      <c r="AK153" s="25"/>
      <c r="AL153" s="25"/>
      <c r="AM153" s="25"/>
      <c r="AN153" s="25"/>
      <c r="AO153" s="25"/>
      <c r="AP153" s="26">
        <f ca="1">IF(AND(Email_TaskV2[[#This Row],[Status]]="ON PROGRESS"),TODAY()-Email_TaskV2[[#This Row],[Tanggal nodin RFS/RFI]],0)</f>
        <v>0</v>
      </c>
      <c r="AQ153" s="26">
        <f ca="1">IF(AND(Email_TaskV2[[#This Row],[Status]]="ON PROGRESS",Email_TaskV2[[#This Row],[Type]]="RFI"),TODAY()-Email_TaskV2[[#This Row],[Tanggal nodin RFS/RFI]],0)</f>
        <v>0</v>
      </c>
      <c r="AR153" s="26" t="str">
        <f ca="1">IF(Email_TaskV2[[#This Row],[Aging]]&gt;7,"Warning","")</f>
        <v/>
      </c>
      <c r="AV153" s="16" t="str">
        <f>IF(AND(Email_TaskV2[[#This Row],[Status]]="ON PROGRESS",Email_TaskV2[[#This Row],[Type]]="RFS"),"YES","")</f>
        <v/>
      </c>
      <c r="AW153" s="16" t="str">
        <f>IF(AND(Email_TaskV2[[#This Row],[Status]]="ON PROGRESS",Email_TaskV2[[#This Row],[Type]]="RFI"),"YES","")</f>
        <v/>
      </c>
      <c r="AX153" s="16">
        <f>IF(Email_TaskV2[[#This Row],[Nomor Nodin RFS/RFI]]="","",DAY(Email_TaskV2[[#This Row],[Tanggal nodin RFS/RFI]]))</f>
        <v>9</v>
      </c>
      <c r="AY153" s="28" t="str">
        <f>IF(Email_TaskV2[[#This Row],[Nomor Nodin RFS/RFI]]="","",TEXT(Email_TaskV2[[#This Row],[Tanggal nodin RFS/RFI]],"mmm"))</f>
        <v>Feb</v>
      </c>
      <c r="AZ153" s="28" t="str">
        <f>IF(Email_TaskV2[[#This Row],[Nodin BO]]="","No","Yes")</f>
        <v>Yes</v>
      </c>
      <c r="BA153" s="36">
        <f>IF(Email_TaskV2[[#This Row],[Month]]="",13,MONTH(Email_TaskV2[[#This Row],[Tanggal nodin RFS/RFI]]))</f>
        <v>2</v>
      </c>
    </row>
    <row r="154" spans="1:53" ht="15.75" hidden="1" customHeight="1" x14ac:dyDescent="0.3">
      <c r="A154" s="17">
        <v>153</v>
      </c>
      <c r="B154" s="23" t="s">
        <v>788</v>
      </c>
      <c r="C154" s="19">
        <v>44601</v>
      </c>
      <c r="D154" s="20" t="s">
        <v>789</v>
      </c>
      <c r="E154" s="18" t="s">
        <v>55</v>
      </c>
      <c r="F154" s="21" t="s">
        <v>86</v>
      </c>
      <c r="G154" s="22">
        <v>44602</v>
      </c>
      <c r="H154" s="22">
        <v>44602</v>
      </c>
      <c r="I154" s="18" t="s">
        <v>790</v>
      </c>
      <c r="J154" s="22">
        <v>44603</v>
      </c>
      <c r="K154" s="22"/>
      <c r="L154" s="18">
        <f t="shared" si="16"/>
        <v>1</v>
      </c>
      <c r="M154" s="18">
        <f t="shared" si="17"/>
        <v>1</v>
      </c>
      <c r="N154" s="23" t="s">
        <v>531</v>
      </c>
      <c r="O154" s="20" t="s">
        <v>532</v>
      </c>
      <c r="P154" s="20" t="str">
        <f>VLOOKUP(Email_TaskV2[[#This Row],[PIC Dev]],[1]Organization!C:D,2,FALSE)</f>
        <v>Business Architecture</v>
      </c>
      <c r="Q154" s="24" t="s">
        <v>791</v>
      </c>
      <c r="R154" s="18">
        <v>88</v>
      </c>
      <c r="S154" s="18" t="s">
        <v>61</v>
      </c>
      <c r="T154" s="18" t="s">
        <v>792</v>
      </c>
      <c r="U154" s="18"/>
      <c r="V154" s="18"/>
      <c r="W154" s="18"/>
      <c r="X154" s="18"/>
      <c r="Y154" s="18"/>
      <c r="Z154" s="18" t="s">
        <v>63</v>
      </c>
      <c r="AA154" s="18" t="s">
        <v>64</v>
      </c>
      <c r="AB154" s="18" t="s">
        <v>534</v>
      </c>
      <c r="AC154" s="18" t="s">
        <v>98</v>
      </c>
      <c r="AD154" s="23" t="s">
        <v>125</v>
      </c>
      <c r="AE154" s="23" t="s">
        <v>99</v>
      </c>
      <c r="AF154" s="23"/>
      <c r="AG154" s="23"/>
      <c r="AH154" s="39"/>
      <c r="AI154" s="31" t="s">
        <v>75</v>
      </c>
      <c r="AJ154" s="31"/>
      <c r="AK154" s="25"/>
      <c r="AL154" s="25"/>
      <c r="AM154" s="25"/>
      <c r="AN154" s="25"/>
      <c r="AO154" s="25"/>
      <c r="AP154" s="26">
        <f ca="1">IF(AND(Email_TaskV2[[#This Row],[Status]]="ON PROGRESS"),TODAY()-Email_TaskV2[[#This Row],[Tanggal nodin RFS/RFI]],0)</f>
        <v>0</v>
      </c>
      <c r="AQ154" s="26">
        <f ca="1">IF(AND(Email_TaskV2[[#This Row],[Status]]="ON PROGRESS",Email_TaskV2[[#This Row],[Type]]="RFI"),TODAY()-Email_TaskV2[[#This Row],[Tanggal nodin RFS/RFI]],0)</f>
        <v>0</v>
      </c>
      <c r="AR154" s="26" t="str">
        <f ca="1">IF(Email_TaskV2[[#This Row],[Aging]]&gt;7,"Warning","")</f>
        <v/>
      </c>
      <c r="AV154" s="16" t="str">
        <f>IF(AND(Email_TaskV2[[#This Row],[Status]]="ON PROGRESS",Email_TaskV2[[#This Row],[Type]]="RFS"),"YES","")</f>
        <v/>
      </c>
      <c r="AW154" s="16" t="str">
        <f>IF(AND(Email_TaskV2[[#This Row],[Status]]="ON PROGRESS",Email_TaskV2[[#This Row],[Type]]="RFI"),"YES","")</f>
        <v/>
      </c>
      <c r="AX154" s="16">
        <f>IF(Email_TaskV2[[#This Row],[Nomor Nodin RFS/RFI]]="","",DAY(Email_TaskV2[[#This Row],[Tanggal nodin RFS/RFI]]))</f>
        <v>9</v>
      </c>
      <c r="AY154" s="28" t="str">
        <f>IF(Email_TaskV2[[#This Row],[Nomor Nodin RFS/RFI]]="","",TEXT(Email_TaskV2[[#This Row],[Tanggal nodin RFS/RFI]],"mmm"))</f>
        <v>Feb</v>
      </c>
      <c r="AZ154" s="28" t="str">
        <f>IF(Email_TaskV2[[#This Row],[Nodin BO]]="","No","Yes")</f>
        <v>Yes</v>
      </c>
      <c r="BA154" s="36">
        <f>IF(Email_TaskV2[[#This Row],[Month]]="",13,MONTH(Email_TaskV2[[#This Row],[Tanggal nodin RFS/RFI]]))</f>
        <v>2</v>
      </c>
    </row>
    <row r="155" spans="1:53" ht="16.5" hidden="1" customHeight="1" x14ac:dyDescent="0.3">
      <c r="A155" s="17">
        <v>154</v>
      </c>
      <c r="B155" s="18" t="s">
        <v>793</v>
      </c>
      <c r="C155" s="19">
        <v>44601</v>
      </c>
      <c r="D155" s="20" t="s">
        <v>794</v>
      </c>
      <c r="E155" s="18" t="s">
        <v>55</v>
      </c>
      <c r="F155" s="21" t="s">
        <v>112</v>
      </c>
      <c r="G155" s="22">
        <v>44603</v>
      </c>
      <c r="H155" s="22">
        <v>44607</v>
      </c>
      <c r="I155" s="18" t="s">
        <v>795</v>
      </c>
      <c r="J155" s="22">
        <v>44607</v>
      </c>
      <c r="K155" s="22"/>
      <c r="L155" s="18">
        <f t="shared" si="16"/>
        <v>6</v>
      </c>
      <c r="M155" s="18">
        <f t="shared" si="17"/>
        <v>4</v>
      </c>
      <c r="N155" s="23" t="s">
        <v>130</v>
      </c>
      <c r="O155" s="20" t="s">
        <v>131</v>
      </c>
      <c r="P155" s="20" t="str">
        <f>VLOOKUP(Email_TaskV2[[#This Row],[PIC Dev]],[1]Organization!C:D,2,FALSE)</f>
        <v>BSM Prepaid</v>
      </c>
      <c r="Q155" s="20"/>
      <c r="R155" s="18">
        <v>70</v>
      </c>
      <c r="S155" s="18" t="s">
        <v>106</v>
      </c>
      <c r="T155" s="18" t="s">
        <v>796</v>
      </c>
      <c r="U155" s="18"/>
      <c r="V155" s="18"/>
      <c r="W155" s="18"/>
      <c r="X155" s="18"/>
      <c r="Y155" s="18"/>
      <c r="Z155" s="18" t="s">
        <v>63</v>
      </c>
      <c r="AA155" s="18" t="s">
        <v>64</v>
      </c>
      <c r="AB155" s="18" t="s">
        <v>447</v>
      </c>
      <c r="AC155" s="18" t="s">
        <v>66</v>
      </c>
      <c r="AD155" s="23" t="s">
        <v>115</v>
      </c>
      <c r="AE155" s="23"/>
      <c r="AF155" s="23"/>
      <c r="AG155" s="23"/>
      <c r="AH155" s="49"/>
      <c r="AI155" s="31" t="s">
        <v>75</v>
      </c>
      <c r="AJ155" s="31"/>
      <c r="AK155" s="25"/>
      <c r="AL155" s="25"/>
      <c r="AM155" s="25"/>
      <c r="AN155" s="25"/>
      <c r="AO155" s="25"/>
      <c r="AP155" s="26">
        <f ca="1">IF(AND(Email_TaskV2[[#This Row],[Status]]="ON PROGRESS"),TODAY()-Email_TaskV2[[#This Row],[Tanggal nodin RFS/RFI]],0)</f>
        <v>0</v>
      </c>
      <c r="AQ155" s="26">
        <f ca="1">IF(AND(Email_TaskV2[[#This Row],[Status]]="ON PROGRESS",Email_TaskV2[[#This Row],[Type]]="RFI"),TODAY()-Email_TaskV2[[#This Row],[Tanggal nodin RFS/RFI]],0)</f>
        <v>0</v>
      </c>
      <c r="AR155" s="26" t="str">
        <f ca="1">IF(Email_TaskV2[[#This Row],[Aging]]&gt;7,"Warning","")</f>
        <v/>
      </c>
      <c r="AV155" s="16" t="str">
        <f>IF(AND(Email_TaskV2[[#This Row],[Status]]="ON PROGRESS",Email_TaskV2[[#This Row],[Type]]="RFS"),"YES","")</f>
        <v/>
      </c>
      <c r="AW155" s="16" t="str">
        <f>IF(AND(Email_TaskV2[[#This Row],[Status]]="ON PROGRESS",Email_TaskV2[[#This Row],[Type]]="RFI"),"YES","")</f>
        <v/>
      </c>
      <c r="AX155" s="16">
        <f>IF(Email_TaskV2[[#This Row],[Nomor Nodin RFS/RFI]]="","",DAY(Email_TaskV2[[#This Row],[Tanggal nodin RFS/RFI]]))</f>
        <v>9</v>
      </c>
      <c r="AY155" s="28" t="str">
        <f>IF(Email_TaskV2[[#This Row],[Nomor Nodin RFS/RFI]]="","",TEXT(Email_TaskV2[[#This Row],[Tanggal nodin RFS/RFI]],"mmm"))</f>
        <v>Feb</v>
      </c>
      <c r="AZ155" s="28" t="str">
        <f>IF(Email_TaskV2[[#This Row],[Nodin BO]]="","No","Yes")</f>
        <v>Yes</v>
      </c>
      <c r="BA155" s="36">
        <f>IF(Email_TaskV2[[#This Row],[Month]]="",13,MONTH(Email_TaskV2[[#This Row],[Tanggal nodin RFS/RFI]]))</f>
        <v>2</v>
      </c>
    </row>
    <row r="156" spans="1:53" ht="15.75" hidden="1" customHeight="1" x14ac:dyDescent="0.3">
      <c r="A156" s="17">
        <v>155</v>
      </c>
      <c r="B156" s="18" t="s">
        <v>797</v>
      </c>
      <c r="C156" s="19">
        <v>44601</v>
      </c>
      <c r="D156" s="20" t="s">
        <v>798</v>
      </c>
      <c r="E156" s="18" t="s">
        <v>55</v>
      </c>
      <c r="F156" s="18" t="s">
        <v>147</v>
      </c>
      <c r="G156" s="22">
        <v>44603</v>
      </c>
      <c r="H156" s="22">
        <v>44603</v>
      </c>
      <c r="I156" s="18" t="s">
        <v>799</v>
      </c>
      <c r="J156" s="22">
        <v>44603</v>
      </c>
      <c r="K156" s="22"/>
      <c r="L156" s="18">
        <f t="shared" si="16"/>
        <v>2</v>
      </c>
      <c r="M156" s="18">
        <f t="shared" si="17"/>
        <v>0</v>
      </c>
      <c r="N156" s="20" t="s">
        <v>104</v>
      </c>
      <c r="O156" s="20" t="s">
        <v>105</v>
      </c>
      <c r="P156" s="20" t="str">
        <f>VLOOKUP(Email_TaskV2[[#This Row],[PIC Dev]],[1]Organization!C:D,2,FALSE)</f>
        <v>Digital and VAS</v>
      </c>
      <c r="Q156" s="20"/>
      <c r="R156" s="18">
        <v>18</v>
      </c>
      <c r="S156" s="18" t="s">
        <v>106</v>
      </c>
      <c r="T156" s="18" t="s">
        <v>800</v>
      </c>
      <c r="U156" s="18"/>
      <c r="V156" s="18"/>
      <c r="W156" s="18"/>
      <c r="X156" s="18"/>
      <c r="Y156" s="18"/>
      <c r="Z156" s="18" t="s">
        <v>63</v>
      </c>
      <c r="AA156" s="18" t="s">
        <v>64</v>
      </c>
      <c r="AB156" s="18" t="s">
        <v>108</v>
      </c>
      <c r="AC156" s="18" t="s">
        <v>124</v>
      </c>
      <c r="AD156" s="23" t="s">
        <v>211</v>
      </c>
      <c r="AE156" s="23"/>
      <c r="AF156" s="23"/>
      <c r="AG156" s="23"/>
      <c r="AH156" s="49"/>
      <c r="AI156" s="31" t="s">
        <v>75</v>
      </c>
      <c r="AJ156" s="31"/>
      <c r="AK156" s="25"/>
      <c r="AL156" s="25"/>
      <c r="AM156" s="25"/>
      <c r="AN156" s="25"/>
      <c r="AO156" s="25"/>
      <c r="AP156" s="26">
        <f ca="1">IF(AND(Email_TaskV2[[#This Row],[Status]]="ON PROGRESS"),TODAY()-Email_TaskV2[[#This Row],[Tanggal nodin RFS/RFI]],0)</f>
        <v>0</v>
      </c>
      <c r="AQ156" s="26">
        <f ca="1">IF(AND(Email_TaskV2[[#This Row],[Status]]="ON PROGRESS",Email_TaskV2[[#This Row],[Type]]="RFI"),TODAY()-Email_TaskV2[[#This Row],[Tanggal nodin RFS/RFI]],0)</f>
        <v>0</v>
      </c>
      <c r="AR156" s="26" t="str">
        <f ca="1">IF(Email_TaskV2[[#This Row],[Aging]]&gt;7,"Warning","")</f>
        <v/>
      </c>
      <c r="AV156" s="16" t="str">
        <f>IF(AND(Email_TaskV2[[#This Row],[Status]]="ON PROGRESS",Email_TaskV2[[#This Row],[Type]]="RFS"),"YES","")</f>
        <v/>
      </c>
      <c r="AW156" s="16" t="str">
        <f>IF(AND(Email_TaskV2[[#This Row],[Status]]="ON PROGRESS",Email_TaskV2[[#This Row],[Type]]="RFI"),"YES","")</f>
        <v/>
      </c>
      <c r="AX156" s="16">
        <f>IF(Email_TaskV2[[#This Row],[Nomor Nodin RFS/RFI]]="","",DAY(Email_TaskV2[[#This Row],[Tanggal nodin RFS/RFI]]))</f>
        <v>9</v>
      </c>
      <c r="AY156" s="28" t="str">
        <f>IF(Email_TaskV2[[#This Row],[Nomor Nodin RFS/RFI]]="","",TEXT(Email_TaskV2[[#This Row],[Tanggal nodin RFS/RFI]],"mmm"))</f>
        <v>Feb</v>
      </c>
      <c r="AZ156" s="28" t="str">
        <f>IF(Email_TaskV2[[#This Row],[Nodin BO]]="","No","Yes")</f>
        <v>Yes</v>
      </c>
      <c r="BA156" s="36">
        <f>IF(Email_TaskV2[[#This Row],[Month]]="",13,MONTH(Email_TaskV2[[#This Row],[Tanggal nodin RFS/RFI]]))</f>
        <v>2</v>
      </c>
    </row>
    <row r="157" spans="1:53" ht="15.75" hidden="1" customHeight="1" x14ac:dyDescent="0.3">
      <c r="A157" s="17">
        <v>156</v>
      </c>
      <c r="B157" s="18" t="s">
        <v>801</v>
      </c>
      <c r="C157" s="19">
        <v>44602</v>
      </c>
      <c r="D157" s="20" t="s">
        <v>802</v>
      </c>
      <c r="E157" s="32" t="s">
        <v>118</v>
      </c>
      <c r="F157" s="32" t="s">
        <v>163</v>
      </c>
      <c r="G157" s="18"/>
      <c r="H157" s="18"/>
      <c r="I157" s="18"/>
      <c r="J157" s="18"/>
      <c r="K157" s="18"/>
      <c r="L157" s="20"/>
      <c r="M157" s="23"/>
      <c r="N157" s="20" t="s">
        <v>58</v>
      </c>
      <c r="O157" s="20" t="s">
        <v>59</v>
      </c>
      <c r="P157" s="20" t="str">
        <f>VLOOKUP(Email_TaskV2[[#This Row],[PIC Dev]],[1]Organization!C:D,2,FALSE)</f>
        <v>BSM Prepaid</v>
      </c>
      <c r="Q157" s="20"/>
      <c r="R157" s="18"/>
      <c r="S157" s="18" t="s">
        <v>61</v>
      </c>
      <c r="T157" s="18" t="s">
        <v>803</v>
      </c>
      <c r="U157" s="18"/>
      <c r="V157" s="18"/>
      <c r="W157" s="18"/>
      <c r="X157" s="18"/>
      <c r="Y157" s="18"/>
      <c r="Z157" s="18" t="s">
        <v>63</v>
      </c>
      <c r="AA157" s="18" t="s">
        <v>64</v>
      </c>
      <c r="AB157" s="18" t="s">
        <v>65</v>
      </c>
      <c r="AC157" s="18" t="s">
        <v>66</v>
      </c>
      <c r="AD157" s="23" t="s">
        <v>82</v>
      </c>
      <c r="AE157" s="23" t="s">
        <v>67</v>
      </c>
      <c r="AF157" s="23" t="s">
        <v>266</v>
      </c>
      <c r="AG157" s="23" t="s">
        <v>139</v>
      </c>
      <c r="AH157" s="49" t="s">
        <v>748</v>
      </c>
      <c r="AI157" s="48" t="s">
        <v>75</v>
      </c>
      <c r="AJ157" s="48"/>
      <c r="AK157" s="25"/>
      <c r="AL157" s="25"/>
      <c r="AM157" s="25"/>
      <c r="AN157" s="25"/>
      <c r="AO157" s="25"/>
      <c r="AP157" s="26">
        <f ca="1">IF(AND(Email_TaskV2[[#This Row],[Status]]="ON PROGRESS"),TODAY()-Email_TaskV2[[#This Row],[Tanggal nodin RFS/RFI]],0)</f>
        <v>0</v>
      </c>
      <c r="AQ157" s="26">
        <f ca="1">IF(AND(Email_TaskV2[[#This Row],[Status]]="ON PROGRESS",Email_TaskV2[[#This Row],[Type]]="RFI"),TODAY()-Email_TaskV2[[#This Row],[Tanggal nodin RFS/RFI]],0)</f>
        <v>0</v>
      </c>
      <c r="AR157" s="26" t="str">
        <f ca="1">IF(Email_TaskV2[[#This Row],[Aging]]&gt;7,"Warning","")</f>
        <v/>
      </c>
      <c r="AV157" s="16" t="str">
        <f>IF(AND(Email_TaskV2[[#This Row],[Status]]="ON PROGRESS",Email_TaskV2[[#This Row],[Type]]="RFS"),"YES","")</f>
        <v/>
      </c>
      <c r="AW157" s="16" t="str">
        <f>IF(AND(Email_TaskV2[[#This Row],[Status]]="ON PROGRESS",Email_TaskV2[[#This Row],[Type]]="RFI"),"YES","")</f>
        <v/>
      </c>
      <c r="AX157" s="16">
        <f>IF(Email_TaskV2[[#This Row],[Nomor Nodin RFS/RFI]]="","",DAY(Email_TaskV2[[#This Row],[Tanggal nodin RFS/RFI]]))</f>
        <v>10</v>
      </c>
      <c r="AY157" s="28" t="str">
        <f>IF(Email_TaskV2[[#This Row],[Nomor Nodin RFS/RFI]]="","",TEXT(Email_TaskV2[[#This Row],[Tanggal nodin RFS/RFI]],"mmm"))</f>
        <v>Feb</v>
      </c>
      <c r="AZ157" s="28" t="str">
        <f>IF(Email_TaskV2[[#This Row],[Nodin BO]]="","No","Yes")</f>
        <v>Yes</v>
      </c>
      <c r="BA157" s="36">
        <f>IF(Email_TaskV2[[#This Row],[Month]]="",13,MONTH(Email_TaskV2[[#This Row],[Tanggal nodin RFS/RFI]]))</f>
        <v>2</v>
      </c>
    </row>
    <row r="158" spans="1:53" ht="15.75" hidden="1" customHeight="1" x14ac:dyDescent="0.3">
      <c r="A158" s="17">
        <v>157</v>
      </c>
      <c r="B158" s="18" t="s">
        <v>804</v>
      </c>
      <c r="C158" s="19">
        <v>44602</v>
      </c>
      <c r="D158" s="20" t="s">
        <v>805</v>
      </c>
      <c r="E158" s="18" t="s">
        <v>55</v>
      </c>
      <c r="F158" s="18" t="s">
        <v>147</v>
      </c>
      <c r="G158" s="22">
        <v>44603</v>
      </c>
      <c r="H158" s="22">
        <v>44607</v>
      </c>
      <c r="I158" s="18" t="s">
        <v>806</v>
      </c>
      <c r="J158" s="22">
        <v>44608</v>
      </c>
      <c r="K158" s="22"/>
      <c r="L158" s="18">
        <f>H158-C158</f>
        <v>5</v>
      </c>
      <c r="M158" s="18">
        <f>J158-G158</f>
        <v>5</v>
      </c>
      <c r="N158" s="20" t="s">
        <v>171</v>
      </c>
      <c r="O158" s="20" t="s">
        <v>172</v>
      </c>
      <c r="P158" s="20" t="str">
        <f>VLOOKUP(Email_TaskV2[[#This Row],[PIC Dev]],[1]Organization!C:D,2,FALSE)</f>
        <v>Postpaid, Roaming, and Interconnect</v>
      </c>
      <c r="Q158" s="20"/>
      <c r="R158" s="18">
        <v>35</v>
      </c>
      <c r="S158" s="18" t="s">
        <v>106</v>
      </c>
      <c r="T158" s="18" t="s">
        <v>804</v>
      </c>
      <c r="U158" s="18"/>
      <c r="V158" s="18"/>
      <c r="W158" s="18"/>
      <c r="X158" s="18"/>
      <c r="Y158" s="18"/>
      <c r="Z158" s="18" t="s">
        <v>63</v>
      </c>
      <c r="AA158" s="18" t="s">
        <v>64</v>
      </c>
      <c r="AB158" s="18" t="s">
        <v>65</v>
      </c>
      <c r="AC158" s="18" t="s">
        <v>124</v>
      </c>
      <c r="AD158" s="23" t="s">
        <v>109</v>
      </c>
      <c r="AE158" s="23"/>
      <c r="AF158" s="23"/>
      <c r="AG158" s="23"/>
      <c r="AH158" s="49"/>
      <c r="AI158" s="31" t="s">
        <v>75</v>
      </c>
      <c r="AJ158" s="18"/>
      <c r="AK158" s="25"/>
      <c r="AL158" s="25"/>
      <c r="AM158" s="25"/>
      <c r="AN158" s="25"/>
      <c r="AO158" s="25"/>
      <c r="AP158" s="26">
        <f ca="1">IF(AND(Email_TaskV2[[#This Row],[Status]]="ON PROGRESS"),TODAY()-Email_TaskV2[[#This Row],[Tanggal nodin RFS/RFI]],0)</f>
        <v>0</v>
      </c>
      <c r="AQ158" s="26">
        <f ca="1">IF(AND(Email_TaskV2[[#This Row],[Status]]="ON PROGRESS",Email_TaskV2[[#This Row],[Type]]="RFI"),TODAY()-Email_TaskV2[[#This Row],[Tanggal nodin RFS/RFI]],0)</f>
        <v>0</v>
      </c>
      <c r="AR158" s="26" t="str">
        <f ca="1">IF(Email_TaskV2[[#This Row],[Aging]]&gt;7,"Warning","")</f>
        <v/>
      </c>
      <c r="AV158" s="16" t="str">
        <f>IF(AND(Email_TaskV2[[#This Row],[Status]]="ON PROGRESS",Email_TaskV2[[#This Row],[Type]]="RFS"),"YES","")</f>
        <v/>
      </c>
      <c r="AW158" s="16" t="str">
        <f>IF(AND(Email_TaskV2[[#This Row],[Status]]="ON PROGRESS",Email_TaskV2[[#This Row],[Type]]="RFI"),"YES","")</f>
        <v/>
      </c>
      <c r="AX158" s="16">
        <f>IF(Email_TaskV2[[#This Row],[Nomor Nodin RFS/RFI]]="","",DAY(Email_TaskV2[[#This Row],[Tanggal nodin RFS/RFI]]))</f>
        <v>10</v>
      </c>
      <c r="AY158" s="28" t="str">
        <f>IF(Email_TaskV2[[#This Row],[Nomor Nodin RFS/RFI]]="","",TEXT(Email_TaskV2[[#This Row],[Tanggal nodin RFS/RFI]],"mmm"))</f>
        <v>Feb</v>
      </c>
      <c r="AZ158" s="28" t="str">
        <f>IF(Email_TaskV2[[#This Row],[Nodin BO]]="","No","Yes")</f>
        <v>Yes</v>
      </c>
      <c r="BA158" s="36">
        <f>IF(Email_TaskV2[[#This Row],[Month]]="",13,MONTH(Email_TaskV2[[#This Row],[Tanggal nodin RFS/RFI]]))</f>
        <v>2</v>
      </c>
    </row>
    <row r="159" spans="1:53" ht="15.75" hidden="1" customHeight="1" x14ac:dyDescent="0.3">
      <c r="A159" s="17">
        <v>158</v>
      </c>
      <c r="B159" s="18" t="s">
        <v>807</v>
      </c>
      <c r="C159" s="19">
        <v>44602</v>
      </c>
      <c r="D159" s="20" t="s">
        <v>808</v>
      </c>
      <c r="E159" s="18" t="s">
        <v>55</v>
      </c>
      <c r="F159" s="21" t="s">
        <v>230</v>
      </c>
      <c r="G159" s="22">
        <v>44603</v>
      </c>
      <c r="H159" s="22">
        <v>44608</v>
      </c>
      <c r="I159" s="18" t="s">
        <v>809</v>
      </c>
      <c r="J159" s="22">
        <v>44608</v>
      </c>
      <c r="K159" s="22"/>
      <c r="L159" s="18">
        <f>H159-C159</f>
        <v>6</v>
      </c>
      <c r="M159" s="18">
        <f>J159-G159</f>
        <v>5</v>
      </c>
      <c r="N159" s="20" t="s">
        <v>58</v>
      </c>
      <c r="O159" s="20" t="s">
        <v>59</v>
      </c>
      <c r="P159" s="20" t="str">
        <f>VLOOKUP(Email_TaskV2[[#This Row],[PIC Dev]],[1]Organization!C:D,2,FALSE)</f>
        <v>BSM Prepaid</v>
      </c>
      <c r="Q159" s="24" t="s">
        <v>810</v>
      </c>
      <c r="R159" s="18">
        <v>70</v>
      </c>
      <c r="S159" s="18" t="s">
        <v>106</v>
      </c>
      <c r="T159" s="18" t="s">
        <v>811</v>
      </c>
      <c r="U159" s="18"/>
      <c r="V159" s="18"/>
      <c r="W159" s="18"/>
      <c r="X159" s="18"/>
      <c r="Y159" s="18"/>
      <c r="Z159" s="18" t="s">
        <v>63</v>
      </c>
      <c r="AA159" s="18" t="s">
        <v>64</v>
      </c>
      <c r="AB159" s="18" t="s">
        <v>65</v>
      </c>
      <c r="AC159" s="18" t="s">
        <v>66</v>
      </c>
      <c r="AD159" s="23" t="s">
        <v>275</v>
      </c>
      <c r="AE159" s="23"/>
      <c r="AF159" s="23"/>
      <c r="AG159" s="23"/>
      <c r="AH159" s="49"/>
      <c r="AI159" s="31" t="s">
        <v>276</v>
      </c>
      <c r="AJ159" s="31" t="s">
        <v>277</v>
      </c>
      <c r="AK159" s="25"/>
      <c r="AL159" s="25"/>
      <c r="AM159" s="25"/>
      <c r="AN159" s="25"/>
      <c r="AO159" s="25"/>
      <c r="AP159" s="26">
        <f ca="1">IF(AND(Email_TaskV2[[#This Row],[Status]]="ON PROGRESS"),TODAY()-Email_TaskV2[[#This Row],[Tanggal nodin RFS/RFI]],0)</f>
        <v>0</v>
      </c>
      <c r="AQ159" s="26">
        <f ca="1">IF(AND(Email_TaskV2[[#This Row],[Status]]="ON PROGRESS",Email_TaskV2[[#This Row],[Type]]="RFI"),TODAY()-Email_TaskV2[[#This Row],[Tanggal nodin RFS/RFI]],0)</f>
        <v>0</v>
      </c>
      <c r="AR159" s="26" t="str">
        <f ca="1">IF(Email_TaskV2[[#This Row],[Aging]]&gt;7,"Warning","")</f>
        <v/>
      </c>
      <c r="AV159" s="16" t="str">
        <f>IF(AND(Email_TaskV2[[#This Row],[Status]]="ON PROGRESS",Email_TaskV2[[#This Row],[Type]]="RFS"),"YES","")</f>
        <v/>
      </c>
      <c r="AW159" s="16" t="str">
        <f>IF(AND(Email_TaskV2[[#This Row],[Status]]="ON PROGRESS",Email_TaskV2[[#This Row],[Type]]="RFI"),"YES","")</f>
        <v/>
      </c>
      <c r="AX159" s="16">
        <f>IF(Email_TaskV2[[#This Row],[Nomor Nodin RFS/RFI]]="","",DAY(Email_TaskV2[[#This Row],[Tanggal nodin RFS/RFI]]))</f>
        <v>10</v>
      </c>
      <c r="AY159" s="28" t="str">
        <f>IF(Email_TaskV2[[#This Row],[Nomor Nodin RFS/RFI]]="","",TEXT(Email_TaskV2[[#This Row],[Tanggal nodin RFS/RFI]],"mmm"))</f>
        <v>Feb</v>
      </c>
      <c r="AZ159" s="28" t="str">
        <f>IF(Email_TaskV2[[#This Row],[Nodin BO]]="","No","Yes")</f>
        <v>Yes</v>
      </c>
      <c r="BA159" s="36">
        <f>IF(Email_TaskV2[[#This Row],[Month]]="",13,MONTH(Email_TaskV2[[#This Row],[Tanggal nodin RFS/RFI]]))</f>
        <v>2</v>
      </c>
    </row>
    <row r="160" spans="1:53" ht="15.75" hidden="1" customHeight="1" x14ac:dyDescent="0.3">
      <c r="A160" s="17">
        <v>159</v>
      </c>
      <c r="B160" s="18" t="s">
        <v>812</v>
      </c>
      <c r="C160" s="19">
        <v>44602</v>
      </c>
      <c r="D160" s="20" t="s">
        <v>813</v>
      </c>
      <c r="E160" s="18" t="s">
        <v>55</v>
      </c>
      <c r="F160" s="21" t="s">
        <v>230</v>
      </c>
      <c r="G160" s="22">
        <v>44608</v>
      </c>
      <c r="H160" s="22">
        <v>44617</v>
      </c>
      <c r="I160" s="18" t="s">
        <v>814</v>
      </c>
      <c r="J160" s="22">
        <v>44621</v>
      </c>
      <c r="K160" s="22"/>
      <c r="L160" s="18">
        <f>H160-C160</f>
        <v>15</v>
      </c>
      <c r="M160" s="18">
        <f>J160-G160</f>
        <v>13</v>
      </c>
      <c r="N160" s="20" t="s">
        <v>58</v>
      </c>
      <c r="O160" s="20" t="s">
        <v>59</v>
      </c>
      <c r="P160" s="20" t="str">
        <f>VLOOKUP(Email_TaskV2[[#This Row],[PIC Dev]],[1]Organization!C:D,2,FALSE)</f>
        <v>BSM Prepaid</v>
      </c>
      <c r="Q160" s="20" t="s">
        <v>815</v>
      </c>
      <c r="R160" s="18">
        <v>15</v>
      </c>
      <c r="S160" s="18" t="s">
        <v>106</v>
      </c>
      <c r="T160" s="18" t="s">
        <v>73</v>
      </c>
      <c r="U160" s="18"/>
      <c r="V160" s="18"/>
      <c r="W160" s="18"/>
      <c r="X160" s="18"/>
      <c r="Y160" s="18"/>
      <c r="Z160" s="18" t="s">
        <v>63</v>
      </c>
      <c r="AA160" s="18" t="s">
        <v>64</v>
      </c>
      <c r="AB160" s="18" t="s">
        <v>65</v>
      </c>
      <c r="AC160" s="18" t="s">
        <v>66</v>
      </c>
      <c r="AD160" s="23" t="s">
        <v>816</v>
      </c>
      <c r="AE160" s="23"/>
      <c r="AF160" s="23"/>
      <c r="AG160" s="23"/>
      <c r="AH160" s="49"/>
      <c r="AI160" s="31" t="s">
        <v>75</v>
      </c>
      <c r="AJ160" s="31"/>
      <c r="AK160" s="25"/>
      <c r="AL160" s="25"/>
      <c r="AM160" s="25"/>
      <c r="AN160" s="25"/>
      <c r="AO160" s="25"/>
      <c r="AP160" s="26">
        <f ca="1">IF(AND(Email_TaskV2[[#This Row],[Status]]="ON PROGRESS"),TODAY()-Email_TaskV2[[#This Row],[Tanggal nodin RFS/RFI]],0)</f>
        <v>0</v>
      </c>
      <c r="AQ160" s="26">
        <f ca="1">IF(AND(Email_TaskV2[[#This Row],[Status]]="ON PROGRESS",Email_TaskV2[[#This Row],[Type]]="RFI"),TODAY()-Email_TaskV2[[#This Row],[Tanggal nodin RFS/RFI]],0)</f>
        <v>0</v>
      </c>
      <c r="AR160" s="26" t="str">
        <f ca="1">IF(Email_TaskV2[[#This Row],[Aging]]&gt;7,"Warning","")</f>
        <v/>
      </c>
      <c r="AV160" s="16" t="str">
        <f>IF(AND(Email_TaskV2[[#This Row],[Status]]="ON PROGRESS",Email_TaskV2[[#This Row],[Type]]="RFS"),"YES","")</f>
        <v/>
      </c>
      <c r="AW160" s="16" t="str">
        <f>IF(AND(Email_TaskV2[[#This Row],[Status]]="ON PROGRESS",Email_TaskV2[[#This Row],[Type]]="RFI"),"YES","")</f>
        <v/>
      </c>
      <c r="AX160" s="16">
        <f>IF(Email_TaskV2[[#This Row],[Nomor Nodin RFS/RFI]]="","",DAY(Email_TaskV2[[#This Row],[Tanggal nodin RFS/RFI]]))</f>
        <v>10</v>
      </c>
      <c r="AY160" s="28" t="str">
        <f>IF(Email_TaskV2[[#This Row],[Nomor Nodin RFS/RFI]]="","",TEXT(Email_TaskV2[[#This Row],[Tanggal nodin RFS/RFI]],"mmm"))</f>
        <v>Feb</v>
      </c>
      <c r="AZ160" s="28" t="str">
        <f>IF(Email_TaskV2[[#This Row],[Nodin BO]]="","No","Yes")</f>
        <v>Yes</v>
      </c>
      <c r="BA160" s="36">
        <f>IF(Email_TaskV2[[#This Row],[Month]]="",13,MONTH(Email_TaskV2[[#This Row],[Tanggal nodin RFS/RFI]]))</f>
        <v>2</v>
      </c>
    </row>
    <row r="161" spans="1:53" ht="15.75" hidden="1" customHeight="1" x14ac:dyDescent="0.3">
      <c r="A161" s="17">
        <v>160</v>
      </c>
      <c r="B161" s="18" t="s">
        <v>817</v>
      </c>
      <c r="C161" s="19">
        <v>44602</v>
      </c>
      <c r="D161" s="20" t="s">
        <v>818</v>
      </c>
      <c r="E161" s="18" t="s">
        <v>55</v>
      </c>
      <c r="F161" s="21" t="s">
        <v>112</v>
      </c>
      <c r="G161" s="22">
        <v>44609</v>
      </c>
      <c r="H161" s="22">
        <v>44614</v>
      </c>
      <c r="I161" s="18" t="s">
        <v>819</v>
      </c>
      <c r="J161" s="22">
        <v>44616</v>
      </c>
      <c r="K161" s="22"/>
      <c r="L161" s="18">
        <f>H161-C161</f>
        <v>12</v>
      </c>
      <c r="M161" s="18">
        <f>J161-G161</f>
        <v>7</v>
      </c>
      <c r="N161" s="23" t="s">
        <v>130</v>
      </c>
      <c r="O161" s="20" t="s">
        <v>131</v>
      </c>
      <c r="P161" s="20" t="str">
        <f>VLOOKUP(Email_TaskV2[[#This Row],[PIC Dev]],[1]Organization!C:D,2,FALSE)</f>
        <v>BSM Prepaid</v>
      </c>
      <c r="Q161" s="20"/>
      <c r="R161" s="18">
        <v>70</v>
      </c>
      <c r="S161" s="18" t="s">
        <v>106</v>
      </c>
      <c r="T161" s="18" t="s">
        <v>783</v>
      </c>
      <c r="U161" s="18"/>
      <c r="V161" s="18"/>
      <c r="W161" s="18"/>
      <c r="X161" s="18"/>
      <c r="Y161" s="18"/>
      <c r="Z161" s="18" t="s">
        <v>63</v>
      </c>
      <c r="AA161" s="18" t="s">
        <v>64</v>
      </c>
      <c r="AB161" s="18" t="s">
        <v>210</v>
      </c>
      <c r="AC161" s="18" t="s">
        <v>66</v>
      </c>
      <c r="AD161" s="23" t="s">
        <v>186</v>
      </c>
      <c r="AE161" s="23"/>
      <c r="AF161" s="23"/>
      <c r="AG161" s="23"/>
      <c r="AH161" s="49"/>
      <c r="AI161" s="31" t="s">
        <v>75</v>
      </c>
      <c r="AJ161" s="31"/>
      <c r="AK161" s="25"/>
      <c r="AL161" s="25"/>
      <c r="AM161" s="25"/>
      <c r="AN161" s="25"/>
      <c r="AO161" s="25"/>
      <c r="AP161" s="26">
        <f ca="1">IF(AND(Email_TaskV2[[#This Row],[Status]]="ON PROGRESS"),TODAY()-Email_TaskV2[[#This Row],[Tanggal nodin RFS/RFI]],0)</f>
        <v>0</v>
      </c>
      <c r="AQ161" s="26">
        <f ca="1">IF(AND(Email_TaskV2[[#This Row],[Status]]="ON PROGRESS",Email_TaskV2[[#This Row],[Type]]="RFI"),TODAY()-Email_TaskV2[[#This Row],[Tanggal nodin RFS/RFI]],0)</f>
        <v>0</v>
      </c>
      <c r="AR161" s="26" t="str">
        <f ca="1">IF(Email_TaskV2[[#This Row],[Aging]]&gt;7,"Warning","")</f>
        <v/>
      </c>
      <c r="AV161" s="16" t="str">
        <f>IF(AND(Email_TaskV2[[#This Row],[Status]]="ON PROGRESS",Email_TaskV2[[#This Row],[Type]]="RFS"),"YES","")</f>
        <v/>
      </c>
      <c r="AW161" s="16" t="str">
        <f>IF(AND(Email_TaskV2[[#This Row],[Status]]="ON PROGRESS",Email_TaskV2[[#This Row],[Type]]="RFI"),"YES","")</f>
        <v/>
      </c>
      <c r="AX161" s="16">
        <f>IF(Email_TaskV2[[#This Row],[Nomor Nodin RFS/RFI]]="","",DAY(Email_TaskV2[[#This Row],[Tanggal nodin RFS/RFI]]))</f>
        <v>10</v>
      </c>
      <c r="AY161" s="28" t="str">
        <f>IF(Email_TaskV2[[#This Row],[Nomor Nodin RFS/RFI]]="","",TEXT(Email_TaskV2[[#This Row],[Tanggal nodin RFS/RFI]],"mmm"))</f>
        <v>Feb</v>
      </c>
      <c r="AZ161" s="28" t="str">
        <f>IF(Email_TaskV2[[#This Row],[Nodin BO]]="","No","Yes")</f>
        <v>Yes</v>
      </c>
      <c r="BA161" s="36">
        <f>IF(Email_TaskV2[[#This Row],[Month]]="",13,MONTH(Email_TaskV2[[#This Row],[Tanggal nodin RFS/RFI]]))</f>
        <v>2</v>
      </c>
    </row>
    <row r="162" spans="1:53" ht="16.5" hidden="1" customHeight="1" x14ac:dyDescent="0.3">
      <c r="A162" s="17">
        <v>161</v>
      </c>
      <c r="B162" s="18" t="s">
        <v>820</v>
      </c>
      <c r="C162" s="19">
        <v>44602</v>
      </c>
      <c r="D162" s="20" t="s">
        <v>821</v>
      </c>
      <c r="E162" s="18" t="s">
        <v>55</v>
      </c>
      <c r="F162" s="18" t="s">
        <v>112</v>
      </c>
      <c r="G162" s="22">
        <v>44602</v>
      </c>
      <c r="H162" s="22">
        <v>44603</v>
      </c>
      <c r="I162" s="18" t="s">
        <v>822</v>
      </c>
      <c r="J162" s="22">
        <v>44603</v>
      </c>
      <c r="K162" s="22"/>
      <c r="L162" s="18">
        <f>H162-C162</f>
        <v>1</v>
      </c>
      <c r="M162" s="18">
        <f>J162-G162</f>
        <v>1</v>
      </c>
      <c r="N162" s="20" t="s">
        <v>104</v>
      </c>
      <c r="O162" s="20" t="s">
        <v>105</v>
      </c>
      <c r="P162" s="20" t="str">
        <f>VLOOKUP(Email_TaskV2[[#This Row],[PIC Dev]],[1]Organization!C:D,2,FALSE)</f>
        <v>Digital and VAS</v>
      </c>
      <c r="Q162" s="20"/>
      <c r="R162" s="18">
        <v>40</v>
      </c>
      <c r="S162" s="18" t="s">
        <v>106</v>
      </c>
      <c r="T162" s="18" t="s">
        <v>823</v>
      </c>
      <c r="U162" s="18"/>
      <c r="V162" s="18"/>
      <c r="W162" s="18"/>
      <c r="X162" s="18"/>
      <c r="Y162" s="18"/>
      <c r="Z162" s="18" t="s">
        <v>63</v>
      </c>
      <c r="AA162" s="18" t="s">
        <v>64</v>
      </c>
      <c r="AB162" s="18" t="s">
        <v>108</v>
      </c>
      <c r="AC162" s="18" t="s">
        <v>98</v>
      </c>
      <c r="AD162" s="23" t="s">
        <v>186</v>
      </c>
      <c r="AE162" s="23"/>
      <c r="AF162" s="23"/>
      <c r="AG162" s="23"/>
      <c r="AH162" s="49"/>
      <c r="AI162" s="31" t="s">
        <v>75</v>
      </c>
      <c r="AJ162" s="31"/>
      <c r="AK162" s="25"/>
      <c r="AL162" s="25"/>
      <c r="AM162" s="25"/>
      <c r="AN162" s="25"/>
      <c r="AO162" s="25"/>
      <c r="AP162" s="26">
        <f ca="1">IF(AND(Email_TaskV2[[#This Row],[Status]]="ON PROGRESS"),TODAY()-Email_TaskV2[[#This Row],[Tanggal nodin RFS/RFI]],0)</f>
        <v>0</v>
      </c>
      <c r="AQ162" s="26">
        <f ca="1">IF(AND(Email_TaskV2[[#This Row],[Status]]="ON PROGRESS",Email_TaskV2[[#This Row],[Type]]="RFI"),TODAY()-Email_TaskV2[[#This Row],[Tanggal nodin RFS/RFI]],0)</f>
        <v>0</v>
      </c>
      <c r="AR162" s="26" t="str">
        <f ca="1">IF(Email_TaskV2[[#This Row],[Aging]]&gt;7,"Warning","")</f>
        <v/>
      </c>
      <c r="AV162" s="16" t="str">
        <f>IF(AND(Email_TaskV2[[#This Row],[Status]]="ON PROGRESS",Email_TaskV2[[#This Row],[Type]]="RFS"),"YES","")</f>
        <v/>
      </c>
      <c r="AW162" s="16" t="str">
        <f>IF(AND(Email_TaskV2[[#This Row],[Status]]="ON PROGRESS",Email_TaskV2[[#This Row],[Type]]="RFI"),"YES","")</f>
        <v/>
      </c>
      <c r="AX162" s="16">
        <f>IF(Email_TaskV2[[#This Row],[Nomor Nodin RFS/RFI]]="","",DAY(Email_TaskV2[[#This Row],[Tanggal nodin RFS/RFI]]))</f>
        <v>10</v>
      </c>
      <c r="AY162" s="28" t="str">
        <f>IF(Email_TaskV2[[#This Row],[Nomor Nodin RFS/RFI]]="","",TEXT(Email_TaskV2[[#This Row],[Tanggal nodin RFS/RFI]],"mmm"))</f>
        <v>Feb</v>
      </c>
      <c r="AZ162" s="28" t="str">
        <f>IF(Email_TaskV2[[#This Row],[Nodin BO]]="","No","Yes")</f>
        <v>Yes</v>
      </c>
      <c r="BA162" s="36">
        <f>IF(Email_TaskV2[[#This Row],[Month]]="",13,MONTH(Email_TaskV2[[#This Row],[Tanggal nodin RFS/RFI]]))</f>
        <v>2</v>
      </c>
    </row>
    <row r="163" spans="1:53" ht="15.75" hidden="1" customHeight="1" x14ac:dyDescent="0.3">
      <c r="A163" s="17">
        <v>162</v>
      </c>
      <c r="B163" s="18" t="s">
        <v>824</v>
      </c>
      <c r="C163" s="19">
        <v>44603</v>
      </c>
      <c r="D163" s="20" t="s">
        <v>825</v>
      </c>
      <c r="E163" s="32" t="s">
        <v>118</v>
      </c>
      <c r="F163" s="32" t="s">
        <v>163</v>
      </c>
      <c r="G163" s="18"/>
      <c r="H163" s="18"/>
      <c r="I163" s="18"/>
      <c r="J163" s="18"/>
      <c r="K163" s="18"/>
      <c r="L163" s="20"/>
      <c r="M163" s="23"/>
      <c r="N163" s="23" t="s">
        <v>130</v>
      </c>
      <c r="O163" s="20" t="s">
        <v>131</v>
      </c>
      <c r="P163" s="20" t="str">
        <f>VLOOKUP(Email_TaskV2[[#This Row],[PIC Dev]],[1]Organization!C:D,2,FALSE)</f>
        <v>BSM Prepaid</v>
      </c>
      <c r="Q163" s="20"/>
      <c r="R163" s="18"/>
      <c r="S163" s="18" t="s">
        <v>61</v>
      </c>
      <c r="T163" s="18" t="s">
        <v>826</v>
      </c>
      <c r="U163" s="18"/>
      <c r="V163" s="18"/>
      <c r="W163" s="18"/>
      <c r="X163" s="18"/>
      <c r="Y163" s="18"/>
      <c r="Z163" s="18" t="s">
        <v>63</v>
      </c>
      <c r="AA163" s="18" t="s">
        <v>64</v>
      </c>
      <c r="AB163" s="18" t="s">
        <v>65</v>
      </c>
      <c r="AC163" s="18" t="s">
        <v>66</v>
      </c>
      <c r="AD163" s="23" t="s">
        <v>67</v>
      </c>
      <c r="AE163" s="23"/>
      <c r="AF163" s="23"/>
      <c r="AG163" s="23"/>
      <c r="AH163" s="49"/>
      <c r="AI163" s="48" t="s">
        <v>75</v>
      </c>
      <c r="AJ163" s="48"/>
      <c r="AK163" s="25"/>
      <c r="AL163" s="25"/>
      <c r="AM163" s="25"/>
      <c r="AN163" s="25"/>
      <c r="AO163" s="25"/>
      <c r="AP163" s="26">
        <f ca="1">IF(AND(Email_TaskV2[[#This Row],[Status]]="ON PROGRESS"),TODAY()-Email_TaskV2[[#This Row],[Tanggal nodin RFS/RFI]],0)</f>
        <v>0</v>
      </c>
      <c r="AQ163" s="26">
        <f ca="1">IF(AND(Email_TaskV2[[#This Row],[Status]]="ON PROGRESS",Email_TaskV2[[#This Row],[Type]]="RFI"),TODAY()-Email_TaskV2[[#This Row],[Tanggal nodin RFS/RFI]],0)</f>
        <v>0</v>
      </c>
      <c r="AR163" s="26" t="str">
        <f ca="1">IF(Email_TaskV2[[#This Row],[Aging]]&gt;7,"Warning","")</f>
        <v/>
      </c>
      <c r="AV163" s="16" t="str">
        <f>IF(AND(Email_TaskV2[[#This Row],[Status]]="ON PROGRESS",Email_TaskV2[[#This Row],[Type]]="RFS"),"YES","")</f>
        <v/>
      </c>
      <c r="AW163" s="16" t="str">
        <f>IF(AND(Email_TaskV2[[#This Row],[Status]]="ON PROGRESS",Email_TaskV2[[#This Row],[Type]]="RFI"),"YES","")</f>
        <v/>
      </c>
      <c r="AX163" s="16">
        <f>IF(Email_TaskV2[[#This Row],[Nomor Nodin RFS/RFI]]="","",DAY(Email_TaskV2[[#This Row],[Tanggal nodin RFS/RFI]]))</f>
        <v>11</v>
      </c>
      <c r="AY163" s="28" t="str">
        <f>IF(Email_TaskV2[[#This Row],[Nomor Nodin RFS/RFI]]="","",TEXT(Email_TaskV2[[#This Row],[Tanggal nodin RFS/RFI]],"mmm"))</f>
        <v>Feb</v>
      </c>
      <c r="AZ163" s="28" t="str">
        <f>IF(Email_TaskV2[[#This Row],[Nodin BO]]="","No","Yes")</f>
        <v>Yes</v>
      </c>
      <c r="BA163" s="36">
        <f>IF(Email_TaskV2[[#This Row],[Month]]="",13,MONTH(Email_TaskV2[[#This Row],[Tanggal nodin RFS/RFI]]))</f>
        <v>2</v>
      </c>
    </row>
    <row r="164" spans="1:53" ht="15.75" hidden="1" customHeight="1" x14ac:dyDescent="0.3">
      <c r="A164" s="17">
        <v>163</v>
      </c>
      <c r="B164" s="18" t="s">
        <v>827</v>
      </c>
      <c r="C164" s="19">
        <v>44603</v>
      </c>
      <c r="D164" s="20" t="s">
        <v>828</v>
      </c>
      <c r="E164" s="18" t="s">
        <v>55</v>
      </c>
      <c r="F164" s="21" t="s">
        <v>86</v>
      </c>
      <c r="G164" s="22">
        <v>44606</v>
      </c>
      <c r="H164" s="22">
        <v>44610</v>
      </c>
      <c r="I164" s="18" t="s">
        <v>829</v>
      </c>
      <c r="J164" s="22">
        <v>44610</v>
      </c>
      <c r="K164" s="22"/>
      <c r="L164" s="18">
        <f t="shared" ref="L164:L184" si="18">H164-C164</f>
        <v>7</v>
      </c>
      <c r="M164" s="18">
        <f t="shared" ref="M164:M184" si="19">J164-G164</f>
        <v>4</v>
      </c>
      <c r="N164" s="20" t="s">
        <v>58</v>
      </c>
      <c r="O164" s="20" t="s">
        <v>59</v>
      </c>
      <c r="P164" s="20" t="str">
        <f>VLOOKUP(Email_TaskV2[[#This Row],[PIC Dev]],[1]Organization!C:D,2,FALSE)</f>
        <v>BSM Prepaid</v>
      </c>
      <c r="Q164" s="24" t="s">
        <v>830</v>
      </c>
      <c r="R164" s="18">
        <v>75</v>
      </c>
      <c r="S164" s="18" t="s">
        <v>61</v>
      </c>
      <c r="T164" s="18" t="s">
        <v>831</v>
      </c>
      <c r="U164" s="18"/>
      <c r="V164" s="18"/>
      <c r="W164" s="18"/>
      <c r="X164" s="18"/>
      <c r="Y164" s="18"/>
      <c r="Z164" s="18" t="s">
        <v>63</v>
      </c>
      <c r="AA164" s="18" t="s">
        <v>64</v>
      </c>
      <c r="AB164" s="18" t="s">
        <v>65</v>
      </c>
      <c r="AC164" s="18" t="s">
        <v>66</v>
      </c>
      <c r="AD164" s="23" t="s">
        <v>74</v>
      </c>
      <c r="AE164" s="23"/>
      <c r="AF164" s="23"/>
      <c r="AG164" s="18"/>
      <c r="AH164" s="49"/>
      <c r="AI164" s="31" t="s">
        <v>75</v>
      </c>
      <c r="AJ164" s="31"/>
      <c r="AK164" s="25"/>
      <c r="AL164" s="25"/>
      <c r="AM164" s="25"/>
      <c r="AN164" s="25"/>
      <c r="AO164" s="25"/>
      <c r="AP164" s="26">
        <f ca="1">IF(AND(Email_TaskV2[[#This Row],[Status]]="ON PROGRESS"),TODAY()-Email_TaskV2[[#This Row],[Tanggal nodin RFS/RFI]],0)</f>
        <v>0</v>
      </c>
      <c r="AQ164" s="26">
        <f ca="1">IF(AND(Email_TaskV2[[#This Row],[Status]]="ON PROGRESS",Email_TaskV2[[#This Row],[Type]]="RFI"),TODAY()-Email_TaskV2[[#This Row],[Tanggal nodin RFS/RFI]],0)</f>
        <v>0</v>
      </c>
      <c r="AR164" s="26" t="str">
        <f ca="1">IF(Email_TaskV2[[#This Row],[Aging]]&gt;7,"Warning","")</f>
        <v/>
      </c>
      <c r="AV164" s="16" t="str">
        <f>IF(AND(Email_TaskV2[[#This Row],[Status]]="ON PROGRESS",Email_TaskV2[[#This Row],[Type]]="RFS"),"YES","")</f>
        <v/>
      </c>
      <c r="AW164" s="16" t="str">
        <f>IF(AND(Email_TaskV2[[#This Row],[Status]]="ON PROGRESS",Email_TaskV2[[#This Row],[Type]]="RFI"),"YES","")</f>
        <v/>
      </c>
      <c r="AX164" s="16">
        <f>IF(Email_TaskV2[[#This Row],[Nomor Nodin RFS/RFI]]="","",DAY(Email_TaskV2[[#This Row],[Tanggal nodin RFS/RFI]]))</f>
        <v>11</v>
      </c>
      <c r="AY164" s="28" t="str">
        <f>IF(Email_TaskV2[[#This Row],[Nomor Nodin RFS/RFI]]="","",TEXT(Email_TaskV2[[#This Row],[Tanggal nodin RFS/RFI]],"mmm"))</f>
        <v>Feb</v>
      </c>
      <c r="AZ164" s="28" t="str">
        <f>IF(Email_TaskV2[[#This Row],[Nodin BO]]="","No","Yes")</f>
        <v>Yes</v>
      </c>
      <c r="BA164" s="36">
        <f>IF(Email_TaskV2[[#This Row],[Month]]="",13,MONTH(Email_TaskV2[[#This Row],[Tanggal nodin RFS/RFI]]))</f>
        <v>2</v>
      </c>
    </row>
    <row r="165" spans="1:53" ht="15.75" hidden="1" customHeight="1" x14ac:dyDescent="0.3">
      <c r="A165" s="17">
        <v>164</v>
      </c>
      <c r="B165" s="18" t="s">
        <v>832</v>
      </c>
      <c r="C165" s="19">
        <v>44603</v>
      </c>
      <c r="D165" s="20" t="s">
        <v>833</v>
      </c>
      <c r="E165" s="18" t="s">
        <v>55</v>
      </c>
      <c r="F165" s="18" t="s">
        <v>147</v>
      </c>
      <c r="G165" s="22">
        <v>44609</v>
      </c>
      <c r="H165" s="22">
        <v>44614</v>
      </c>
      <c r="I165" s="18" t="s">
        <v>834</v>
      </c>
      <c r="J165" s="22">
        <v>44622</v>
      </c>
      <c r="K165" s="22"/>
      <c r="L165" s="18">
        <f t="shared" si="18"/>
        <v>11</v>
      </c>
      <c r="M165" s="18">
        <f t="shared" si="19"/>
        <v>13</v>
      </c>
      <c r="N165" s="23" t="s">
        <v>130</v>
      </c>
      <c r="O165" s="20" t="s">
        <v>131</v>
      </c>
      <c r="P165" s="20" t="str">
        <f>VLOOKUP(Email_TaskV2[[#This Row],[PIC Dev]],[1]Organization!C:D,2,FALSE)</f>
        <v>BSM Prepaid</v>
      </c>
      <c r="Q165" s="20"/>
      <c r="R165" s="18">
        <v>95</v>
      </c>
      <c r="S165" s="18" t="s">
        <v>106</v>
      </c>
      <c r="T165" s="18" t="s">
        <v>835</v>
      </c>
      <c r="U165" s="18"/>
      <c r="V165" s="18"/>
      <c r="W165" s="18"/>
      <c r="X165" s="18"/>
      <c r="Y165" s="18"/>
      <c r="Z165" s="18" t="s">
        <v>63</v>
      </c>
      <c r="AA165" s="18" t="s">
        <v>64</v>
      </c>
      <c r="AB165" s="18" t="s">
        <v>65</v>
      </c>
      <c r="AC165" s="18" t="s">
        <v>66</v>
      </c>
      <c r="AD165" s="23" t="s">
        <v>150</v>
      </c>
      <c r="AE165" s="23"/>
      <c r="AF165" s="23"/>
      <c r="AG165" s="23"/>
      <c r="AH165" s="49"/>
      <c r="AI165" s="31" t="s">
        <v>68</v>
      </c>
      <c r="AJ165" s="31" t="s">
        <v>152</v>
      </c>
      <c r="AK165" s="25"/>
      <c r="AL165" s="25"/>
      <c r="AM165" s="25"/>
      <c r="AN165" s="25"/>
      <c r="AO165" s="25"/>
      <c r="AP165" s="26">
        <f ca="1">IF(AND(Email_TaskV2[[#This Row],[Status]]="ON PROGRESS"),TODAY()-Email_TaskV2[[#This Row],[Tanggal nodin RFS/RFI]],0)</f>
        <v>0</v>
      </c>
      <c r="AQ165" s="26">
        <f ca="1">IF(AND(Email_TaskV2[[#This Row],[Status]]="ON PROGRESS",Email_TaskV2[[#This Row],[Type]]="RFI"),TODAY()-Email_TaskV2[[#This Row],[Tanggal nodin RFS/RFI]],0)</f>
        <v>0</v>
      </c>
      <c r="AR165" s="26" t="str">
        <f ca="1">IF(Email_TaskV2[[#This Row],[Aging]]&gt;7,"Warning","")</f>
        <v/>
      </c>
      <c r="AV165" s="16" t="str">
        <f>IF(AND(Email_TaskV2[[#This Row],[Status]]="ON PROGRESS",Email_TaskV2[[#This Row],[Type]]="RFS"),"YES","")</f>
        <v/>
      </c>
      <c r="AW165" s="16" t="str">
        <f>IF(AND(Email_TaskV2[[#This Row],[Status]]="ON PROGRESS",Email_TaskV2[[#This Row],[Type]]="RFI"),"YES","")</f>
        <v/>
      </c>
      <c r="AX165" s="16">
        <f>IF(Email_TaskV2[[#This Row],[Nomor Nodin RFS/RFI]]="","",DAY(Email_TaskV2[[#This Row],[Tanggal nodin RFS/RFI]]))</f>
        <v>11</v>
      </c>
      <c r="AY165" s="28" t="str">
        <f>IF(Email_TaskV2[[#This Row],[Nomor Nodin RFS/RFI]]="","",TEXT(Email_TaskV2[[#This Row],[Tanggal nodin RFS/RFI]],"mmm"))</f>
        <v>Feb</v>
      </c>
      <c r="AZ165" s="28" t="str">
        <f>IF(Email_TaskV2[[#This Row],[Nodin BO]]="","No","Yes")</f>
        <v>Yes</v>
      </c>
      <c r="BA165" s="36">
        <f>IF(Email_TaskV2[[#This Row],[Month]]="",13,MONTH(Email_TaskV2[[#This Row],[Tanggal nodin RFS/RFI]]))</f>
        <v>2</v>
      </c>
    </row>
    <row r="166" spans="1:53" ht="15.75" hidden="1" customHeight="1" x14ac:dyDescent="0.3">
      <c r="A166" s="17">
        <v>165</v>
      </c>
      <c r="B166" s="18" t="s">
        <v>836</v>
      </c>
      <c r="C166" s="19">
        <v>44603</v>
      </c>
      <c r="D166" s="20" t="s">
        <v>837</v>
      </c>
      <c r="E166" s="18" t="s">
        <v>55</v>
      </c>
      <c r="F166" s="21" t="s">
        <v>86</v>
      </c>
      <c r="G166" s="22">
        <v>44606</v>
      </c>
      <c r="H166" s="22">
        <v>44622</v>
      </c>
      <c r="I166" s="18" t="s">
        <v>838</v>
      </c>
      <c r="J166" s="22">
        <v>44622</v>
      </c>
      <c r="K166" s="22"/>
      <c r="L166" s="18">
        <f t="shared" si="18"/>
        <v>19</v>
      </c>
      <c r="M166" s="18">
        <f t="shared" si="19"/>
        <v>16</v>
      </c>
      <c r="N166" s="20" t="s">
        <v>171</v>
      </c>
      <c r="O166" s="20" t="s">
        <v>172</v>
      </c>
      <c r="P166" s="20" t="str">
        <f>VLOOKUP(Email_TaskV2[[#This Row],[PIC Dev]],[1]Organization!C:D,2,FALSE)</f>
        <v>Postpaid, Roaming, and Interconnect</v>
      </c>
      <c r="Q166" s="24" t="s">
        <v>839</v>
      </c>
      <c r="R166" s="18">
        <v>260</v>
      </c>
      <c r="S166" s="18" t="s">
        <v>61</v>
      </c>
      <c r="T166" s="18" t="s">
        <v>840</v>
      </c>
      <c r="U166" s="18"/>
      <c r="V166" s="18"/>
      <c r="W166" s="18"/>
      <c r="X166" s="18"/>
      <c r="Y166" s="18"/>
      <c r="Z166" s="18" t="s">
        <v>166</v>
      </c>
      <c r="AA166" s="18" t="s">
        <v>423</v>
      </c>
      <c r="AB166" s="18" t="s">
        <v>65</v>
      </c>
      <c r="AC166" s="18" t="s">
        <v>124</v>
      </c>
      <c r="AD166" s="23" t="s">
        <v>99</v>
      </c>
      <c r="AE166" s="23" t="s">
        <v>125</v>
      </c>
      <c r="AF166" s="23"/>
      <c r="AG166" s="23"/>
      <c r="AH166" s="49"/>
      <c r="AI166" s="31" t="s">
        <v>68</v>
      </c>
      <c r="AJ166" s="31" t="s">
        <v>83</v>
      </c>
      <c r="AK166" s="25"/>
      <c r="AL166" s="25"/>
      <c r="AM166" s="25"/>
      <c r="AN166" s="25"/>
      <c r="AO166" s="25"/>
      <c r="AP166" s="26">
        <f ca="1">IF(AND(Email_TaskV2[[#This Row],[Status]]="ON PROGRESS"),TODAY()-Email_TaskV2[[#This Row],[Tanggal nodin RFS/RFI]],0)</f>
        <v>0</v>
      </c>
      <c r="AQ166" s="26">
        <f ca="1">IF(AND(Email_TaskV2[[#This Row],[Status]]="ON PROGRESS",Email_TaskV2[[#This Row],[Type]]="RFI"),TODAY()-Email_TaskV2[[#This Row],[Tanggal nodin RFS/RFI]],0)</f>
        <v>0</v>
      </c>
      <c r="AR166" s="26" t="str">
        <f ca="1">IF(Email_TaskV2[[#This Row],[Aging]]&gt;7,"Warning","")</f>
        <v/>
      </c>
      <c r="AV166" s="16" t="str">
        <f>IF(AND(Email_TaskV2[[#This Row],[Status]]="ON PROGRESS",Email_TaskV2[[#This Row],[Type]]="RFS"),"YES","")</f>
        <v/>
      </c>
      <c r="AW166" s="16" t="str">
        <f>IF(AND(Email_TaskV2[[#This Row],[Status]]="ON PROGRESS",Email_TaskV2[[#This Row],[Type]]="RFI"),"YES","")</f>
        <v/>
      </c>
      <c r="AX166" s="16">
        <f>IF(Email_TaskV2[[#This Row],[Nomor Nodin RFS/RFI]]="","",DAY(Email_TaskV2[[#This Row],[Tanggal nodin RFS/RFI]]))</f>
        <v>11</v>
      </c>
      <c r="AY166" s="28" t="str">
        <f>IF(Email_TaskV2[[#This Row],[Nomor Nodin RFS/RFI]]="","",TEXT(Email_TaskV2[[#This Row],[Tanggal nodin RFS/RFI]],"mmm"))</f>
        <v>Feb</v>
      </c>
      <c r="AZ166" s="28" t="str">
        <f>IF(Email_TaskV2[[#This Row],[Nodin BO]]="","No","Yes")</f>
        <v>Yes</v>
      </c>
      <c r="BA166" s="36">
        <f>IF(Email_TaskV2[[#This Row],[Month]]="",13,MONTH(Email_TaskV2[[#This Row],[Tanggal nodin RFS/RFI]]))</f>
        <v>2</v>
      </c>
    </row>
    <row r="167" spans="1:53" ht="15.75" hidden="1" customHeight="1" x14ac:dyDescent="0.3">
      <c r="A167" s="17">
        <v>166</v>
      </c>
      <c r="B167" s="18" t="s">
        <v>841</v>
      </c>
      <c r="C167" s="19">
        <v>44603</v>
      </c>
      <c r="D167" s="20" t="s">
        <v>842</v>
      </c>
      <c r="E167" s="18" t="s">
        <v>55</v>
      </c>
      <c r="F167" s="21" t="s">
        <v>230</v>
      </c>
      <c r="G167" s="22">
        <v>44609</v>
      </c>
      <c r="H167" s="22">
        <v>44624</v>
      </c>
      <c r="I167" s="18" t="s">
        <v>843</v>
      </c>
      <c r="J167" s="22">
        <v>44627</v>
      </c>
      <c r="K167" s="22"/>
      <c r="L167" s="18">
        <f t="shared" si="18"/>
        <v>21</v>
      </c>
      <c r="M167" s="18">
        <f t="shared" si="19"/>
        <v>18</v>
      </c>
      <c r="N167" s="20" t="s">
        <v>58</v>
      </c>
      <c r="O167" s="20" t="s">
        <v>59</v>
      </c>
      <c r="P167" s="20" t="str">
        <f>VLOOKUP(Email_TaskV2[[#This Row],[PIC Dev]],[1]Organization!C:D,2,FALSE)</f>
        <v>BSM Prepaid</v>
      </c>
      <c r="Q167" s="24" t="s">
        <v>844</v>
      </c>
      <c r="R167" s="18">
        <v>15</v>
      </c>
      <c r="S167" s="18" t="s">
        <v>106</v>
      </c>
      <c r="T167" s="18" t="s">
        <v>418</v>
      </c>
      <c r="U167" s="18"/>
      <c r="V167" s="18"/>
      <c r="W167" s="18"/>
      <c r="X167" s="18"/>
      <c r="Y167" s="18"/>
      <c r="Z167" s="18" t="s">
        <v>63</v>
      </c>
      <c r="AA167" s="18" t="s">
        <v>64</v>
      </c>
      <c r="AB167" s="18" t="s">
        <v>65</v>
      </c>
      <c r="AC167" s="18" t="s">
        <v>66</v>
      </c>
      <c r="AD167" s="23" t="s">
        <v>816</v>
      </c>
      <c r="AE167" s="23"/>
      <c r="AF167" s="23"/>
      <c r="AG167" s="23"/>
      <c r="AH167" s="49"/>
      <c r="AI167" s="31" t="s">
        <v>75</v>
      </c>
      <c r="AJ167" s="31"/>
      <c r="AK167" s="25"/>
      <c r="AL167" s="25"/>
      <c r="AM167" s="25"/>
      <c r="AN167" s="25"/>
      <c r="AO167" s="25"/>
      <c r="AP167" s="26">
        <f ca="1">IF(AND(Email_TaskV2[[#This Row],[Status]]="ON PROGRESS"),TODAY()-Email_TaskV2[[#This Row],[Tanggal nodin RFS/RFI]],0)</f>
        <v>0</v>
      </c>
      <c r="AQ167" s="26">
        <f ca="1">IF(AND(Email_TaskV2[[#This Row],[Status]]="ON PROGRESS",Email_TaskV2[[#This Row],[Type]]="RFI"),TODAY()-Email_TaskV2[[#This Row],[Tanggal nodin RFS/RFI]],0)</f>
        <v>0</v>
      </c>
      <c r="AR167" s="26" t="str">
        <f ca="1">IF(Email_TaskV2[[#This Row],[Aging]]&gt;7,"Warning","")</f>
        <v/>
      </c>
      <c r="AV167" s="16" t="str">
        <f>IF(AND(Email_TaskV2[[#This Row],[Status]]="ON PROGRESS",Email_TaskV2[[#This Row],[Type]]="RFS"),"YES","")</f>
        <v/>
      </c>
      <c r="AW167" s="16" t="str">
        <f>IF(AND(Email_TaskV2[[#This Row],[Status]]="ON PROGRESS",Email_TaskV2[[#This Row],[Type]]="RFI"),"YES","")</f>
        <v/>
      </c>
      <c r="AX167" s="16">
        <f>IF(Email_TaskV2[[#This Row],[Nomor Nodin RFS/RFI]]="","",DAY(Email_TaskV2[[#This Row],[Tanggal nodin RFS/RFI]]))</f>
        <v>11</v>
      </c>
      <c r="AY167" s="28" t="str">
        <f>IF(Email_TaskV2[[#This Row],[Nomor Nodin RFS/RFI]]="","",TEXT(Email_TaskV2[[#This Row],[Tanggal nodin RFS/RFI]],"mmm"))</f>
        <v>Feb</v>
      </c>
      <c r="AZ167" s="28" t="str">
        <f>IF(Email_TaskV2[[#This Row],[Nodin BO]]="","No","Yes")</f>
        <v>Yes</v>
      </c>
      <c r="BA167" s="36">
        <f>IF(Email_TaskV2[[#This Row],[Month]]="",13,MONTH(Email_TaskV2[[#This Row],[Tanggal nodin RFS/RFI]]))</f>
        <v>2</v>
      </c>
    </row>
    <row r="168" spans="1:53" ht="15.75" hidden="1" customHeight="1" x14ac:dyDescent="0.3">
      <c r="A168" s="17">
        <v>167</v>
      </c>
      <c r="B168" s="18" t="s">
        <v>845</v>
      </c>
      <c r="C168" s="19">
        <v>44603</v>
      </c>
      <c r="D168" s="20" t="s">
        <v>846</v>
      </c>
      <c r="E168" s="18" t="s">
        <v>55</v>
      </c>
      <c r="F168" s="21" t="s">
        <v>112</v>
      </c>
      <c r="G168" s="22">
        <v>44608</v>
      </c>
      <c r="H168" s="22">
        <v>44609</v>
      </c>
      <c r="I168" s="18" t="s">
        <v>847</v>
      </c>
      <c r="J168" s="22">
        <v>44610</v>
      </c>
      <c r="K168" s="22"/>
      <c r="L168" s="18">
        <f t="shared" si="18"/>
        <v>6</v>
      </c>
      <c r="M168" s="18">
        <f t="shared" si="19"/>
        <v>2</v>
      </c>
      <c r="N168" s="20" t="s">
        <v>58</v>
      </c>
      <c r="O168" s="20" t="s">
        <v>59</v>
      </c>
      <c r="P168" s="20" t="str">
        <f>VLOOKUP(Email_TaskV2[[#This Row],[PIC Dev]],[1]Organization!C:D,2,FALSE)</f>
        <v>BSM Prepaid</v>
      </c>
      <c r="Q168" s="20"/>
      <c r="R168" s="18">
        <v>83</v>
      </c>
      <c r="S168" s="18" t="s">
        <v>106</v>
      </c>
      <c r="T168" s="18" t="s">
        <v>848</v>
      </c>
      <c r="U168" s="18"/>
      <c r="V168" s="18"/>
      <c r="W168" s="18"/>
      <c r="X168" s="18"/>
      <c r="Y168" s="18"/>
      <c r="Z168" s="18" t="s">
        <v>63</v>
      </c>
      <c r="AA168" s="18" t="s">
        <v>64</v>
      </c>
      <c r="AB168" s="18" t="s">
        <v>65</v>
      </c>
      <c r="AC168" s="18" t="s">
        <v>66</v>
      </c>
      <c r="AD168" s="23" t="s">
        <v>115</v>
      </c>
      <c r="AE168" s="23"/>
      <c r="AF168" s="23"/>
      <c r="AG168" s="23"/>
      <c r="AH168" s="49"/>
      <c r="AI168" s="31" t="s">
        <v>75</v>
      </c>
      <c r="AJ168" s="31"/>
      <c r="AK168" s="25"/>
      <c r="AL168" s="25"/>
      <c r="AM168" s="25"/>
      <c r="AN168" s="25"/>
      <c r="AO168" s="25"/>
      <c r="AP168" s="26">
        <f ca="1">IF(AND(Email_TaskV2[[#This Row],[Status]]="ON PROGRESS"),TODAY()-Email_TaskV2[[#This Row],[Tanggal nodin RFS/RFI]],0)</f>
        <v>0</v>
      </c>
      <c r="AQ168" s="26">
        <f ca="1">IF(AND(Email_TaskV2[[#This Row],[Status]]="ON PROGRESS",Email_TaskV2[[#This Row],[Type]]="RFI"),TODAY()-Email_TaskV2[[#This Row],[Tanggal nodin RFS/RFI]],0)</f>
        <v>0</v>
      </c>
      <c r="AR168" s="26" t="str">
        <f ca="1">IF(Email_TaskV2[[#This Row],[Aging]]&gt;7,"Warning","")</f>
        <v/>
      </c>
      <c r="AV168" s="16" t="str">
        <f>IF(AND(Email_TaskV2[[#This Row],[Status]]="ON PROGRESS",Email_TaskV2[[#This Row],[Type]]="RFS"),"YES","")</f>
        <v/>
      </c>
      <c r="AW168" s="16" t="str">
        <f>IF(AND(Email_TaskV2[[#This Row],[Status]]="ON PROGRESS",Email_TaskV2[[#This Row],[Type]]="RFI"),"YES","")</f>
        <v/>
      </c>
      <c r="AX168" s="16">
        <f>IF(Email_TaskV2[[#This Row],[Nomor Nodin RFS/RFI]]="","",DAY(Email_TaskV2[[#This Row],[Tanggal nodin RFS/RFI]]))</f>
        <v>11</v>
      </c>
      <c r="AY168" s="28" t="str">
        <f>IF(Email_TaskV2[[#This Row],[Nomor Nodin RFS/RFI]]="","",TEXT(Email_TaskV2[[#This Row],[Tanggal nodin RFS/RFI]],"mmm"))</f>
        <v>Feb</v>
      </c>
      <c r="AZ168" s="28" t="str">
        <f>IF(Email_TaskV2[[#This Row],[Nodin BO]]="","No","Yes")</f>
        <v>Yes</v>
      </c>
      <c r="BA168" s="36">
        <f>IF(Email_TaskV2[[#This Row],[Month]]="",13,MONTH(Email_TaskV2[[#This Row],[Tanggal nodin RFS/RFI]]))</f>
        <v>2</v>
      </c>
    </row>
    <row r="169" spans="1:53" ht="15.75" hidden="1" customHeight="1" x14ac:dyDescent="0.3">
      <c r="A169" s="17">
        <v>168</v>
      </c>
      <c r="B169" s="18" t="s">
        <v>849</v>
      </c>
      <c r="C169" s="19">
        <v>44603</v>
      </c>
      <c r="D169" s="20" t="s">
        <v>850</v>
      </c>
      <c r="E169" s="18" t="s">
        <v>55</v>
      </c>
      <c r="F169" s="21" t="s">
        <v>695</v>
      </c>
      <c r="G169" s="22">
        <v>44605</v>
      </c>
      <c r="H169" s="22">
        <v>44607</v>
      </c>
      <c r="I169" s="18" t="s">
        <v>851</v>
      </c>
      <c r="J169" s="22">
        <v>44607</v>
      </c>
      <c r="K169" s="22"/>
      <c r="L169" s="18">
        <f t="shared" si="18"/>
        <v>4</v>
      </c>
      <c r="M169" s="18">
        <f t="shared" si="19"/>
        <v>2</v>
      </c>
      <c r="N169" s="23" t="s">
        <v>93</v>
      </c>
      <c r="O169" s="20" t="s">
        <v>94</v>
      </c>
      <c r="P169" s="20" t="str">
        <f>VLOOKUP(Email_TaskV2[[#This Row],[PIC Dev]],[1]Organization!C:D,2,FALSE)</f>
        <v>Digital and VAS</v>
      </c>
      <c r="Q169" s="24" t="s">
        <v>852</v>
      </c>
      <c r="R169" s="18">
        <v>22</v>
      </c>
      <c r="S169" s="18" t="s">
        <v>106</v>
      </c>
      <c r="T169" s="18" t="s">
        <v>853</v>
      </c>
      <c r="U169" s="18"/>
      <c r="V169" s="18"/>
      <c r="W169" s="18"/>
      <c r="X169" s="18"/>
      <c r="Y169" s="18"/>
      <c r="Z169" s="18" t="s">
        <v>63</v>
      </c>
      <c r="AA169" s="18" t="s">
        <v>64</v>
      </c>
      <c r="AB169" s="18" t="s">
        <v>201</v>
      </c>
      <c r="AC169" s="18" t="s">
        <v>98</v>
      </c>
      <c r="AD169" s="23" t="s">
        <v>275</v>
      </c>
      <c r="AE169" s="23"/>
      <c r="AF169" s="23"/>
      <c r="AG169" s="23"/>
      <c r="AH169" s="49"/>
      <c r="AI169" s="31" t="s">
        <v>276</v>
      </c>
      <c r="AJ169" s="31" t="s">
        <v>277</v>
      </c>
      <c r="AK169" s="25"/>
      <c r="AL169" s="25"/>
      <c r="AM169" s="25"/>
      <c r="AN169" s="25"/>
      <c r="AO169" s="25"/>
      <c r="AP169" s="26">
        <f ca="1">IF(AND(Email_TaskV2[[#This Row],[Status]]="ON PROGRESS"),TODAY()-Email_TaskV2[[#This Row],[Tanggal nodin RFS/RFI]],0)</f>
        <v>0</v>
      </c>
      <c r="AQ169" s="26">
        <f ca="1">IF(AND(Email_TaskV2[[#This Row],[Status]]="ON PROGRESS",Email_TaskV2[[#This Row],[Type]]="RFI"),TODAY()-Email_TaskV2[[#This Row],[Tanggal nodin RFS/RFI]],0)</f>
        <v>0</v>
      </c>
      <c r="AR169" s="26" t="str">
        <f ca="1">IF(Email_TaskV2[[#This Row],[Aging]]&gt;7,"Warning","")</f>
        <v/>
      </c>
      <c r="AV169" s="16" t="str">
        <f>IF(AND(Email_TaskV2[[#This Row],[Status]]="ON PROGRESS",Email_TaskV2[[#This Row],[Type]]="RFS"),"YES","")</f>
        <v/>
      </c>
      <c r="AW169" s="16" t="str">
        <f>IF(AND(Email_TaskV2[[#This Row],[Status]]="ON PROGRESS",Email_TaskV2[[#This Row],[Type]]="RFI"),"YES","")</f>
        <v/>
      </c>
      <c r="AX169" s="16">
        <f>IF(Email_TaskV2[[#This Row],[Nomor Nodin RFS/RFI]]="","",DAY(Email_TaskV2[[#This Row],[Tanggal nodin RFS/RFI]]))</f>
        <v>11</v>
      </c>
      <c r="AY169" s="28" t="str">
        <f>IF(Email_TaskV2[[#This Row],[Nomor Nodin RFS/RFI]]="","",TEXT(Email_TaskV2[[#This Row],[Tanggal nodin RFS/RFI]],"mmm"))</f>
        <v>Feb</v>
      </c>
      <c r="AZ169" s="28" t="str">
        <f>IF(Email_TaskV2[[#This Row],[Nodin BO]]="","No","Yes")</f>
        <v>Yes</v>
      </c>
      <c r="BA169" s="36">
        <f>IF(Email_TaskV2[[#This Row],[Month]]="",13,MONTH(Email_TaskV2[[#This Row],[Tanggal nodin RFS/RFI]]))</f>
        <v>2</v>
      </c>
    </row>
    <row r="170" spans="1:53" ht="15.75" hidden="1" customHeight="1" x14ac:dyDescent="0.3">
      <c r="A170" s="17">
        <v>169</v>
      </c>
      <c r="B170" s="18" t="s">
        <v>854</v>
      </c>
      <c r="C170" s="19">
        <v>44603</v>
      </c>
      <c r="D170" s="20" t="s">
        <v>855</v>
      </c>
      <c r="E170" s="18" t="s">
        <v>55</v>
      </c>
      <c r="F170" s="18" t="s">
        <v>112</v>
      </c>
      <c r="G170" s="22">
        <v>44606</v>
      </c>
      <c r="H170" s="22">
        <v>44607</v>
      </c>
      <c r="I170" s="18" t="s">
        <v>856</v>
      </c>
      <c r="J170" s="22">
        <v>44608</v>
      </c>
      <c r="K170" s="22"/>
      <c r="L170" s="18">
        <f t="shared" si="18"/>
        <v>4</v>
      </c>
      <c r="M170" s="18">
        <f t="shared" si="19"/>
        <v>2</v>
      </c>
      <c r="N170" s="23" t="s">
        <v>130</v>
      </c>
      <c r="O170" s="20" t="s">
        <v>131</v>
      </c>
      <c r="P170" s="20" t="str">
        <f>VLOOKUP(Email_TaskV2[[#This Row],[PIC Dev]],[1]Organization!C:D,2,FALSE)</f>
        <v>BSM Prepaid</v>
      </c>
      <c r="Q170" s="20"/>
      <c r="R170" s="18">
        <v>198</v>
      </c>
      <c r="S170" s="18" t="s">
        <v>106</v>
      </c>
      <c r="T170" s="18" t="s">
        <v>857</v>
      </c>
      <c r="U170" s="18"/>
      <c r="V170" s="18"/>
      <c r="W170" s="18"/>
      <c r="X170" s="18"/>
      <c r="Y170" s="18"/>
      <c r="Z170" s="18" t="s">
        <v>63</v>
      </c>
      <c r="AA170" s="18" t="s">
        <v>64</v>
      </c>
      <c r="AB170" s="18" t="s">
        <v>65</v>
      </c>
      <c r="AC170" s="18" t="s">
        <v>66</v>
      </c>
      <c r="AD170" s="23" t="s">
        <v>186</v>
      </c>
      <c r="AE170" s="23"/>
      <c r="AF170" s="23"/>
      <c r="AG170" s="23"/>
      <c r="AH170" s="49"/>
      <c r="AI170" s="31" t="s">
        <v>75</v>
      </c>
      <c r="AJ170" s="31"/>
      <c r="AK170" s="25"/>
      <c r="AL170" s="25"/>
      <c r="AM170" s="25"/>
      <c r="AN170" s="25"/>
      <c r="AO170" s="25"/>
      <c r="AP170" s="26">
        <f ca="1">IF(AND(Email_TaskV2[[#This Row],[Status]]="ON PROGRESS"),TODAY()-Email_TaskV2[[#This Row],[Tanggal nodin RFS/RFI]],0)</f>
        <v>0</v>
      </c>
      <c r="AQ170" s="26">
        <f ca="1">IF(AND(Email_TaskV2[[#This Row],[Status]]="ON PROGRESS",Email_TaskV2[[#This Row],[Type]]="RFI"),TODAY()-Email_TaskV2[[#This Row],[Tanggal nodin RFS/RFI]],0)</f>
        <v>0</v>
      </c>
      <c r="AR170" s="26" t="str">
        <f ca="1">IF(Email_TaskV2[[#This Row],[Aging]]&gt;7,"Warning","")</f>
        <v/>
      </c>
      <c r="AV170" s="16" t="str">
        <f>IF(AND(Email_TaskV2[[#This Row],[Status]]="ON PROGRESS",Email_TaskV2[[#This Row],[Type]]="RFS"),"YES","")</f>
        <v/>
      </c>
      <c r="AW170" s="16" t="str">
        <f>IF(AND(Email_TaskV2[[#This Row],[Status]]="ON PROGRESS",Email_TaskV2[[#This Row],[Type]]="RFI"),"YES","")</f>
        <v/>
      </c>
      <c r="AX170" s="16">
        <f>IF(Email_TaskV2[[#This Row],[Nomor Nodin RFS/RFI]]="","",DAY(Email_TaskV2[[#This Row],[Tanggal nodin RFS/RFI]]))</f>
        <v>11</v>
      </c>
      <c r="AY170" s="28" t="str">
        <f>IF(Email_TaskV2[[#This Row],[Nomor Nodin RFS/RFI]]="","",TEXT(Email_TaskV2[[#This Row],[Tanggal nodin RFS/RFI]],"mmm"))</f>
        <v>Feb</v>
      </c>
      <c r="AZ170" s="28" t="str">
        <f>IF(Email_TaskV2[[#This Row],[Nodin BO]]="","No","Yes")</f>
        <v>Yes</v>
      </c>
      <c r="BA170" s="36">
        <f>IF(Email_TaskV2[[#This Row],[Month]]="",13,MONTH(Email_TaskV2[[#This Row],[Tanggal nodin RFS/RFI]]))</f>
        <v>2</v>
      </c>
    </row>
    <row r="171" spans="1:53" ht="15.75" hidden="1" customHeight="1" x14ac:dyDescent="0.3">
      <c r="A171" s="17">
        <v>170</v>
      </c>
      <c r="B171" s="18" t="s">
        <v>858</v>
      </c>
      <c r="C171" s="19">
        <v>44603</v>
      </c>
      <c r="D171" s="20" t="s">
        <v>859</v>
      </c>
      <c r="E171" s="18" t="s">
        <v>55</v>
      </c>
      <c r="F171" s="21" t="s">
        <v>147</v>
      </c>
      <c r="G171" s="22">
        <v>44606</v>
      </c>
      <c r="H171" s="22">
        <v>44610</v>
      </c>
      <c r="I171" s="18" t="s">
        <v>860</v>
      </c>
      <c r="J171" s="22">
        <v>44610</v>
      </c>
      <c r="K171" s="22"/>
      <c r="L171" s="18">
        <f t="shared" si="18"/>
        <v>7</v>
      </c>
      <c r="M171" s="18">
        <f t="shared" si="19"/>
        <v>4</v>
      </c>
      <c r="N171" s="20" t="s">
        <v>58</v>
      </c>
      <c r="O171" s="20" t="s">
        <v>59</v>
      </c>
      <c r="P171" s="20" t="str">
        <f>VLOOKUP(Email_TaskV2[[#This Row],[PIC Dev]],[1]Organization!C:D,2,FALSE)</f>
        <v>BSM Prepaid</v>
      </c>
      <c r="Q171" s="20"/>
      <c r="R171" s="18">
        <v>150</v>
      </c>
      <c r="S171" s="18" t="s">
        <v>106</v>
      </c>
      <c r="T171" s="18" t="s">
        <v>861</v>
      </c>
      <c r="U171" s="18"/>
      <c r="V171" s="18"/>
      <c r="W171" s="18"/>
      <c r="X171" s="18"/>
      <c r="Y171" s="18"/>
      <c r="Z171" s="18" t="s">
        <v>63</v>
      </c>
      <c r="AA171" s="18" t="s">
        <v>64</v>
      </c>
      <c r="AB171" s="18" t="s">
        <v>65</v>
      </c>
      <c r="AC171" s="18" t="s">
        <v>66</v>
      </c>
      <c r="AD171" s="23" t="s">
        <v>109</v>
      </c>
      <c r="AE171" s="23"/>
      <c r="AF171" s="23"/>
      <c r="AG171" s="18"/>
      <c r="AH171" s="49"/>
      <c r="AI171" s="31" t="s">
        <v>75</v>
      </c>
      <c r="AJ171" s="31"/>
      <c r="AK171" s="25"/>
      <c r="AL171" s="25"/>
      <c r="AM171" s="25"/>
      <c r="AN171" s="25"/>
      <c r="AO171" s="25"/>
      <c r="AP171" s="26">
        <f ca="1">IF(AND(Email_TaskV2[[#This Row],[Status]]="ON PROGRESS"),TODAY()-Email_TaskV2[[#This Row],[Tanggal nodin RFS/RFI]],0)</f>
        <v>0</v>
      </c>
      <c r="AQ171" s="26">
        <f ca="1">IF(AND(Email_TaskV2[[#This Row],[Status]]="ON PROGRESS",Email_TaskV2[[#This Row],[Type]]="RFI"),TODAY()-Email_TaskV2[[#This Row],[Tanggal nodin RFS/RFI]],0)</f>
        <v>0</v>
      </c>
      <c r="AR171" s="26" t="str">
        <f ca="1">IF(Email_TaskV2[[#This Row],[Aging]]&gt;7,"Warning","")</f>
        <v/>
      </c>
      <c r="AV171" s="16" t="str">
        <f>IF(AND(Email_TaskV2[[#This Row],[Status]]="ON PROGRESS",Email_TaskV2[[#This Row],[Type]]="RFS"),"YES","")</f>
        <v/>
      </c>
      <c r="AW171" s="16" t="str">
        <f>IF(AND(Email_TaskV2[[#This Row],[Status]]="ON PROGRESS",Email_TaskV2[[#This Row],[Type]]="RFI"),"YES","")</f>
        <v/>
      </c>
      <c r="AX171" s="16">
        <f>IF(Email_TaskV2[[#This Row],[Nomor Nodin RFS/RFI]]="","",DAY(Email_TaskV2[[#This Row],[Tanggal nodin RFS/RFI]]))</f>
        <v>11</v>
      </c>
      <c r="AY171" s="28" t="str">
        <f>IF(Email_TaskV2[[#This Row],[Nomor Nodin RFS/RFI]]="","",TEXT(Email_TaskV2[[#This Row],[Tanggal nodin RFS/RFI]],"mmm"))</f>
        <v>Feb</v>
      </c>
      <c r="AZ171" s="28" t="str">
        <f>IF(Email_TaskV2[[#This Row],[Nodin BO]]="","No","Yes")</f>
        <v>Yes</v>
      </c>
      <c r="BA171" s="36">
        <f>IF(Email_TaskV2[[#This Row],[Month]]="",13,MONTH(Email_TaskV2[[#This Row],[Tanggal nodin RFS/RFI]]))</f>
        <v>2</v>
      </c>
    </row>
    <row r="172" spans="1:53" ht="15.75" hidden="1" customHeight="1" x14ac:dyDescent="0.3">
      <c r="A172" s="17">
        <v>171</v>
      </c>
      <c r="B172" s="18" t="s">
        <v>862</v>
      </c>
      <c r="C172" s="19">
        <v>44603</v>
      </c>
      <c r="D172" s="20" t="s">
        <v>863</v>
      </c>
      <c r="E172" s="18" t="s">
        <v>55</v>
      </c>
      <c r="F172" s="21" t="s">
        <v>112</v>
      </c>
      <c r="G172" s="22">
        <v>44613</v>
      </c>
      <c r="H172" s="22">
        <v>44616</v>
      </c>
      <c r="I172" s="18" t="s">
        <v>864</v>
      </c>
      <c r="J172" s="22">
        <v>44616</v>
      </c>
      <c r="K172" s="22"/>
      <c r="L172" s="18">
        <f t="shared" si="18"/>
        <v>13</v>
      </c>
      <c r="M172" s="18">
        <f t="shared" si="19"/>
        <v>3</v>
      </c>
      <c r="N172" s="20" t="s">
        <v>58</v>
      </c>
      <c r="O172" s="20" t="s">
        <v>59</v>
      </c>
      <c r="P172" s="20" t="str">
        <f>VLOOKUP(Email_TaskV2[[#This Row],[PIC Dev]],[1]Organization!C:D,2,FALSE)</f>
        <v>BSM Prepaid</v>
      </c>
      <c r="Q172" s="20"/>
      <c r="R172" s="18">
        <v>71</v>
      </c>
      <c r="S172" s="18" t="s">
        <v>106</v>
      </c>
      <c r="T172" s="18" t="s">
        <v>865</v>
      </c>
      <c r="U172" s="18"/>
      <c r="V172" s="18"/>
      <c r="W172" s="18"/>
      <c r="X172" s="18"/>
      <c r="Y172" s="18"/>
      <c r="Z172" s="18" t="s">
        <v>63</v>
      </c>
      <c r="AA172" s="18" t="s">
        <v>64</v>
      </c>
      <c r="AB172" s="18" t="s">
        <v>65</v>
      </c>
      <c r="AC172" s="18" t="s">
        <v>66</v>
      </c>
      <c r="AD172" s="23" t="s">
        <v>186</v>
      </c>
      <c r="AE172" s="23"/>
      <c r="AF172" s="23"/>
      <c r="AG172" s="18"/>
      <c r="AH172" s="49"/>
      <c r="AI172" s="31" t="s">
        <v>75</v>
      </c>
      <c r="AJ172" s="31"/>
      <c r="AK172" s="25"/>
      <c r="AL172" s="25"/>
      <c r="AM172" s="25"/>
      <c r="AN172" s="25"/>
      <c r="AO172" s="25"/>
      <c r="AP172" s="26">
        <f ca="1">IF(AND(Email_TaskV2[[#This Row],[Status]]="ON PROGRESS"),TODAY()-Email_TaskV2[[#This Row],[Tanggal nodin RFS/RFI]],0)</f>
        <v>0</v>
      </c>
      <c r="AQ172" s="26">
        <f ca="1">IF(AND(Email_TaskV2[[#This Row],[Status]]="ON PROGRESS",Email_TaskV2[[#This Row],[Type]]="RFI"),TODAY()-Email_TaskV2[[#This Row],[Tanggal nodin RFS/RFI]],0)</f>
        <v>0</v>
      </c>
      <c r="AR172" s="26" t="str">
        <f ca="1">IF(Email_TaskV2[[#This Row],[Aging]]&gt;7,"Warning","")</f>
        <v/>
      </c>
      <c r="AV172" s="16" t="str">
        <f>IF(AND(Email_TaskV2[[#This Row],[Status]]="ON PROGRESS",Email_TaskV2[[#This Row],[Type]]="RFS"),"YES","")</f>
        <v/>
      </c>
      <c r="AW172" s="16" t="str">
        <f>IF(AND(Email_TaskV2[[#This Row],[Status]]="ON PROGRESS",Email_TaskV2[[#This Row],[Type]]="RFI"),"YES","")</f>
        <v/>
      </c>
      <c r="AX172" s="16">
        <f>IF(Email_TaskV2[[#This Row],[Nomor Nodin RFS/RFI]]="","",DAY(Email_TaskV2[[#This Row],[Tanggal nodin RFS/RFI]]))</f>
        <v>11</v>
      </c>
      <c r="AY172" s="28" t="str">
        <f>IF(Email_TaskV2[[#This Row],[Nomor Nodin RFS/RFI]]="","",TEXT(Email_TaskV2[[#This Row],[Tanggal nodin RFS/RFI]],"mmm"))</f>
        <v>Feb</v>
      </c>
      <c r="AZ172" s="28" t="str">
        <f>IF(Email_TaskV2[[#This Row],[Nodin BO]]="","No","Yes")</f>
        <v>Yes</v>
      </c>
      <c r="BA172" s="36">
        <f>IF(Email_TaskV2[[#This Row],[Month]]="",13,MONTH(Email_TaskV2[[#This Row],[Tanggal nodin RFS/RFI]]))</f>
        <v>2</v>
      </c>
    </row>
    <row r="173" spans="1:53" ht="15.75" hidden="1" customHeight="1" x14ac:dyDescent="0.3">
      <c r="A173" s="17">
        <v>172</v>
      </c>
      <c r="B173" s="18" t="s">
        <v>866</v>
      </c>
      <c r="C173" s="19">
        <v>44603</v>
      </c>
      <c r="D173" s="20" t="s">
        <v>867</v>
      </c>
      <c r="E173" s="18" t="s">
        <v>55</v>
      </c>
      <c r="F173" s="21" t="s">
        <v>136</v>
      </c>
      <c r="G173" s="22">
        <v>44609</v>
      </c>
      <c r="H173" s="22">
        <v>44607</v>
      </c>
      <c r="I173" s="18" t="s">
        <v>868</v>
      </c>
      <c r="J173" s="22">
        <v>44617</v>
      </c>
      <c r="K173" s="22"/>
      <c r="L173" s="18">
        <f t="shared" si="18"/>
        <v>4</v>
      </c>
      <c r="M173" s="18">
        <f t="shared" si="19"/>
        <v>8</v>
      </c>
      <c r="N173" s="20" t="s">
        <v>58</v>
      </c>
      <c r="O173" s="20" t="s">
        <v>59</v>
      </c>
      <c r="P173" s="20" t="str">
        <f>VLOOKUP(Email_TaskV2[[#This Row],[PIC Dev]],[1]Organization!C:D,2,FALSE)</f>
        <v>BSM Prepaid</v>
      </c>
      <c r="Q173" s="24" t="s">
        <v>869</v>
      </c>
      <c r="R173" s="18">
        <v>240</v>
      </c>
      <c r="S173" s="18" t="s">
        <v>106</v>
      </c>
      <c r="T173" s="18" t="s">
        <v>870</v>
      </c>
      <c r="U173" s="18"/>
      <c r="V173" s="18"/>
      <c r="W173" s="18"/>
      <c r="X173" s="18"/>
      <c r="Y173" s="18"/>
      <c r="Z173" s="18" t="s">
        <v>63</v>
      </c>
      <c r="AA173" s="18" t="s">
        <v>64</v>
      </c>
      <c r="AB173" s="18" t="s">
        <v>65</v>
      </c>
      <c r="AC173" s="18" t="s">
        <v>66</v>
      </c>
      <c r="AD173" s="23" t="s">
        <v>115</v>
      </c>
      <c r="AE173" s="23"/>
      <c r="AF173" s="23"/>
      <c r="AG173" s="18"/>
      <c r="AH173" s="49"/>
      <c r="AI173" s="31" t="s">
        <v>75</v>
      </c>
      <c r="AJ173" s="31"/>
      <c r="AK173" s="25"/>
      <c r="AL173" s="25"/>
      <c r="AM173" s="25"/>
      <c r="AN173" s="25"/>
      <c r="AO173" s="25"/>
      <c r="AP173" s="26">
        <f ca="1">IF(AND(Email_TaskV2[[#This Row],[Status]]="ON PROGRESS"),TODAY()-Email_TaskV2[[#This Row],[Tanggal nodin RFS/RFI]],0)</f>
        <v>0</v>
      </c>
      <c r="AQ173" s="26">
        <f ca="1">IF(AND(Email_TaskV2[[#This Row],[Status]]="ON PROGRESS",Email_TaskV2[[#This Row],[Type]]="RFI"),TODAY()-Email_TaskV2[[#This Row],[Tanggal nodin RFS/RFI]],0)</f>
        <v>0</v>
      </c>
      <c r="AR173" s="26" t="str">
        <f ca="1">IF(Email_TaskV2[[#This Row],[Aging]]&gt;7,"Warning","")</f>
        <v/>
      </c>
      <c r="AV173" s="16" t="str">
        <f>IF(AND(Email_TaskV2[[#This Row],[Status]]="ON PROGRESS",Email_TaskV2[[#This Row],[Type]]="RFS"),"YES","")</f>
        <v/>
      </c>
      <c r="AW173" s="16" t="str">
        <f>IF(AND(Email_TaskV2[[#This Row],[Status]]="ON PROGRESS",Email_TaskV2[[#This Row],[Type]]="RFI"),"YES","")</f>
        <v/>
      </c>
      <c r="AX173" s="16">
        <f>IF(Email_TaskV2[[#This Row],[Nomor Nodin RFS/RFI]]="","",DAY(Email_TaskV2[[#This Row],[Tanggal nodin RFS/RFI]]))</f>
        <v>11</v>
      </c>
      <c r="AY173" s="28" t="str">
        <f>IF(Email_TaskV2[[#This Row],[Nomor Nodin RFS/RFI]]="","",TEXT(Email_TaskV2[[#This Row],[Tanggal nodin RFS/RFI]],"mmm"))</f>
        <v>Feb</v>
      </c>
      <c r="AZ173" s="28" t="str">
        <f>IF(Email_TaskV2[[#This Row],[Nodin BO]]="","No","Yes")</f>
        <v>Yes</v>
      </c>
      <c r="BA173" s="36">
        <f>IF(Email_TaskV2[[#This Row],[Month]]="",13,MONTH(Email_TaskV2[[#This Row],[Tanggal nodin RFS/RFI]]))</f>
        <v>2</v>
      </c>
    </row>
    <row r="174" spans="1:53" ht="15.75" hidden="1" customHeight="1" x14ac:dyDescent="0.3">
      <c r="A174" s="17">
        <v>173</v>
      </c>
      <c r="B174" s="18" t="s">
        <v>871</v>
      </c>
      <c r="C174" s="19">
        <v>44606</v>
      </c>
      <c r="D174" s="20" t="s">
        <v>872</v>
      </c>
      <c r="E174" s="18" t="s">
        <v>55</v>
      </c>
      <c r="F174" s="18" t="s">
        <v>86</v>
      </c>
      <c r="G174" s="22">
        <v>44606</v>
      </c>
      <c r="H174" s="22">
        <v>44608</v>
      </c>
      <c r="I174" s="18" t="s">
        <v>873</v>
      </c>
      <c r="J174" s="22">
        <v>44608</v>
      </c>
      <c r="K174" s="22"/>
      <c r="L174" s="18">
        <f t="shared" si="18"/>
        <v>2</v>
      </c>
      <c r="M174" s="18">
        <f t="shared" si="19"/>
        <v>2</v>
      </c>
      <c r="N174" s="20" t="s">
        <v>58</v>
      </c>
      <c r="O174" s="20" t="s">
        <v>59</v>
      </c>
      <c r="P174" s="20" t="str">
        <f>VLOOKUP(Email_TaskV2[[#This Row],[PIC Dev]],[1]Organization!C:D,2,FALSE)</f>
        <v>BSM Prepaid</v>
      </c>
      <c r="Q174" s="20" t="s">
        <v>874</v>
      </c>
      <c r="R174" s="18">
        <v>104</v>
      </c>
      <c r="S174" s="18" t="s">
        <v>61</v>
      </c>
      <c r="T174" s="18" t="s">
        <v>831</v>
      </c>
      <c r="U174" s="18"/>
      <c r="V174" s="18"/>
      <c r="W174" s="18"/>
      <c r="X174" s="18"/>
      <c r="Y174" s="18"/>
      <c r="Z174" s="18" t="s">
        <v>63</v>
      </c>
      <c r="AA174" s="18" t="s">
        <v>64</v>
      </c>
      <c r="AB174" s="18" t="s">
        <v>65</v>
      </c>
      <c r="AC174" s="18" t="s">
        <v>66</v>
      </c>
      <c r="AD174" s="23" t="s">
        <v>82</v>
      </c>
      <c r="AE174" s="23"/>
      <c r="AF174" s="23"/>
      <c r="AG174" s="18"/>
      <c r="AH174" s="49"/>
      <c r="AI174" s="31" t="s">
        <v>75</v>
      </c>
      <c r="AJ174" s="31"/>
      <c r="AK174" s="25"/>
      <c r="AL174" s="25"/>
      <c r="AM174" s="25"/>
      <c r="AN174" s="25"/>
      <c r="AO174" s="25"/>
      <c r="AP174" s="26">
        <f ca="1">IF(AND(Email_TaskV2[[#This Row],[Status]]="ON PROGRESS"),TODAY()-Email_TaskV2[[#This Row],[Tanggal nodin RFS/RFI]],0)</f>
        <v>0</v>
      </c>
      <c r="AQ174" s="26">
        <f ca="1">IF(AND(Email_TaskV2[[#This Row],[Status]]="ON PROGRESS",Email_TaskV2[[#This Row],[Type]]="RFI"),TODAY()-Email_TaskV2[[#This Row],[Tanggal nodin RFS/RFI]],0)</f>
        <v>0</v>
      </c>
      <c r="AR174" s="26" t="str">
        <f ca="1">IF(Email_TaskV2[[#This Row],[Aging]]&gt;7,"Warning","")</f>
        <v/>
      </c>
      <c r="AV174" s="16" t="str">
        <f>IF(AND(Email_TaskV2[[#This Row],[Status]]="ON PROGRESS",Email_TaskV2[[#This Row],[Type]]="RFS"),"YES","")</f>
        <v/>
      </c>
      <c r="AW174" s="16" t="str">
        <f>IF(AND(Email_TaskV2[[#This Row],[Status]]="ON PROGRESS",Email_TaskV2[[#This Row],[Type]]="RFI"),"YES","")</f>
        <v/>
      </c>
      <c r="AX174" s="16">
        <f>IF(Email_TaskV2[[#This Row],[Nomor Nodin RFS/RFI]]="","",DAY(Email_TaskV2[[#This Row],[Tanggal nodin RFS/RFI]]))</f>
        <v>14</v>
      </c>
      <c r="AY174" s="28" t="str">
        <f>IF(Email_TaskV2[[#This Row],[Nomor Nodin RFS/RFI]]="","",TEXT(Email_TaskV2[[#This Row],[Tanggal nodin RFS/RFI]],"mmm"))</f>
        <v>Feb</v>
      </c>
      <c r="AZ174" s="28" t="str">
        <f>IF(Email_TaskV2[[#This Row],[Nodin BO]]="","No","Yes")</f>
        <v>Yes</v>
      </c>
      <c r="BA174" s="36">
        <f>IF(Email_TaskV2[[#This Row],[Month]]="",13,MONTH(Email_TaskV2[[#This Row],[Tanggal nodin RFS/RFI]]))</f>
        <v>2</v>
      </c>
    </row>
    <row r="175" spans="1:53" ht="15.75" hidden="1" customHeight="1" x14ac:dyDescent="0.3">
      <c r="A175" s="17">
        <v>174</v>
      </c>
      <c r="B175" s="18" t="s">
        <v>875</v>
      </c>
      <c r="C175" s="19">
        <v>44606</v>
      </c>
      <c r="D175" s="20" t="s">
        <v>876</v>
      </c>
      <c r="E175" s="18" t="s">
        <v>55</v>
      </c>
      <c r="F175" s="18" t="s">
        <v>86</v>
      </c>
      <c r="G175" s="22">
        <v>44609</v>
      </c>
      <c r="H175" s="22">
        <v>44610</v>
      </c>
      <c r="I175" s="18" t="s">
        <v>877</v>
      </c>
      <c r="J175" s="22">
        <v>44610</v>
      </c>
      <c r="K175" s="22"/>
      <c r="L175" s="18">
        <f t="shared" si="18"/>
        <v>4</v>
      </c>
      <c r="M175" s="18">
        <f t="shared" si="19"/>
        <v>1</v>
      </c>
      <c r="N175" s="20" t="s">
        <v>58</v>
      </c>
      <c r="O175" s="20" t="s">
        <v>59</v>
      </c>
      <c r="P175" s="20" t="str">
        <f>VLOOKUP(Email_TaskV2[[#This Row],[PIC Dev]],[1]Organization!C:D,2,FALSE)</f>
        <v>BSM Prepaid</v>
      </c>
      <c r="Q175" s="24" t="s">
        <v>878</v>
      </c>
      <c r="R175" s="18">
        <v>549</v>
      </c>
      <c r="S175" s="18" t="s">
        <v>61</v>
      </c>
      <c r="T175" s="25" t="s">
        <v>879</v>
      </c>
      <c r="U175" s="25"/>
      <c r="V175" s="25"/>
      <c r="W175" s="25"/>
      <c r="X175" s="25"/>
      <c r="Y175" s="25"/>
      <c r="Z175" s="18" t="s">
        <v>63</v>
      </c>
      <c r="AA175" s="18" t="s">
        <v>64</v>
      </c>
      <c r="AB175" s="18" t="s">
        <v>65</v>
      </c>
      <c r="AC175" s="18" t="s">
        <v>66</v>
      </c>
      <c r="AD175" s="23" t="s">
        <v>82</v>
      </c>
      <c r="AE175" s="23" t="s">
        <v>266</v>
      </c>
      <c r="AF175" s="23" t="s">
        <v>67</v>
      </c>
      <c r="AG175" s="18" t="s">
        <v>139</v>
      </c>
      <c r="AH175" s="49" t="s">
        <v>748</v>
      </c>
      <c r="AI175" s="31" t="s">
        <v>68</v>
      </c>
      <c r="AJ175" s="31" t="s">
        <v>83</v>
      </c>
      <c r="AK175" s="25"/>
      <c r="AL175" s="25"/>
      <c r="AM175" s="25"/>
      <c r="AN175" s="25"/>
      <c r="AO175" s="25"/>
      <c r="AP175" s="26">
        <f ca="1">IF(AND(Email_TaskV2[[#This Row],[Status]]="ON PROGRESS"),TODAY()-Email_TaskV2[[#This Row],[Tanggal nodin RFS/RFI]],0)</f>
        <v>0</v>
      </c>
      <c r="AQ175" s="26">
        <f ca="1">IF(AND(Email_TaskV2[[#This Row],[Status]]="ON PROGRESS",Email_TaskV2[[#This Row],[Type]]="RFI"),TODAY()-Email_TaskV2[[#This Row],[Tanggal nodin RFS/RFI]],0)</f>
        <v>0</v>
      </c>
      <c r="AR175" s="26" t="str">
        <f ca="1">IF(Email_TaskV2[[#This Row],[Aging]]&gt;7,"Warning","")</f>
        <v/>
      </c>
      <c r="AV175" s="16" t="str">
        <f>IF(AND(Email_TaskV2[[#This Row],[Status]]="ON PROGRESS",Email_TaskV2[[#This Row],[Type]]="RFS"),"YES","")</f>
        <v/>
      </c>
      <c r="AW175" s="16" t="str">
        <f>IF(AND(Email_TaskV2[[#This Row],[Status]]="ON PROGRESS",Email_TaskV2[[#This Row],[Type]]="RFI"),"YES","")</f>
        <v/>
      </c>
      <c r="AX175" s="16">
        <f>IF(Email_TaskV2[[#This Row],[Nomor Nodin RFS/RFI]]="","",DAY(Email_TaskV2[[#This Row],[Tanggal nodin RFS/RFI]]))</f>
        <v>14</v>
      </c>
      <c r="AY175" s="28" t="str">
        <f>IF(Email_TaskV2[[#This Row],[Nomor Nodin RFS/RFI]]="","",TEXT(Email_TaskV2[[#This Row],[Tanggal nodin RFS/RFI]],"mmm"))</f>
        <v>Feb</v>
      </c>
      <c r="AZ175" s="28" t="str">
        <f>IF(Email_TaskV2[[#This Row],[Nodin BO]]="","No","Yes")</f>
        <v>Yes</v>
      </c>
      <c r="BA175" s="36">
        <f>IF(Email_TaskV2[[#This Row],[Month]]="",13,MONTH(Email_TaskV2[[#This Row],[Tanggal nodin RFS/RFI]]))</f>
        <v>2</v>
      </c>
    </row>
    <row r="176" spans="1:53" ht="15.75" hidden="1" customHeight="1" x14ac:dyDescent="0.3">
      <c r="A176" s="17">
        <v>175</v>
      </c>
      <c r="B176" s="18" t="s">
        <v>880</v>
      </c>
      <c r="C176" s="19">
        <v>44606</v>
      </c>
      <c r="D176" s="20" t="s">
        <v>881</v>
      </c>
      <c r="E176" s="18" t="s">
        <v>55</v>
      </c>
      <c r="F176" s="18" t="s">
        <v>147</v>
      </c>
      <c r="G176" s="22">
        <v>44606</v>
      </c>
      <c r="H176" s="22">
        <v>44610</v>
      </c>
      <c r="I176" s="18" t="s">
        <v>882</v>
      </c>
      <c r="J176" s="22">
        <v>44610</v>
      </c>
      <c r="K176" s="22"/>
      <c r="L176" s="18">
        <f t="shared" si="18"/>
        <v>4</v>
      </c>
      <c r="M176" s="18">
        <f t="shared" si="19"/>
        <v>4</v>
      </c>
      <c r="N176" s="20" t="s">
        <v>104</v>
      </c>
      <c r="O176" s="20" t="s">
        <v>105</v>
      </c>
      <c r="P176" s="20" t="str">
        <f>VLOOKUP(Email_TaskV2[[#This Row],[PIC Dev]],[1]Organization!C:D,2,FALSE)</f>
        <v>Digital and VAS</v>
      </c>
      <c r="Q176" s="20"/>
      <c r="R176" s="18">
        <v>50</v>
      </c>
      <c r="S176" s="18" t="s">
        <v>106</v>
      </c>
      <c r="T176" s="51" t="s">
        <v>883</v>
      </c>
      <c r="U176" s="51"/>
      <c r="V176" s="51"/>
      <c r="W176" s="51"/>
      <c r="X176" s="51"/>
      <c r="Y176" s="51"/>
      <c r="Z176" s="18" t="s">
        <v>63</v>
      </c>
      <c r="AA176" s="18" t="s">
        <v>64</v>
      </c>
      <c r="AB176" s="18" t="s">
        <v>108</v>
      </c>
      <c r="AC176" s="18" t="s">
        <v>98</v>
      </c>
      <c r="AD176" s="23" t="s">
        <v>816</v>
      </c>
      <c r="AE176" s="23"/>
      <c r="AF176" s="23"/>
      <c r="AG176" s="18"/>
      <c r="AH176" s="49"/>
      <c r="AI176" s="31" t="s">
        <v>75</v>
      </c>
      <c r="AJ176" s="31"/>
      <c r="AK176" s="25"/>
      <c r="AL176" s="25"/>
      <c r="AM176" s="25"/>
      <c r="AN176" s="25"/>
      <c r="AO176" s="25"/>
      <c r="AP176" s="26">
        <f ca="1">IF(AND(Email_TaskV2[[#This Row],[Status]]="ON PROGRESS"),TODAY()-Email_TaskV2[[#This Row],[Tanggal nodin RFS/RFI]],0)</f>
        <v>0</v>
      </c>
      <c r="AQ176" s="26">
        <f ca="1">IF(AND(Email_TaskV2[[#This Row],[Status]]="ON PROGRESS",Email_TaskV2[[#This Row],[Type]]="RFI"),TODAY()-Email_TaskV2[[#This Row],[Tanggal nodin RFS/RFI]],0)</f>
        <v>0</v>
      </c>
      <c r="AR176" s="26" t="str">
        <f ca="1">IF(Email_TaskV2[[#This Row],[Aging]]&gt;7,"Warning","")</f>
        <v/>
      </c>
      <c r="AV176" s="16" t="str">
        <f>IF(AND(Email_TaskV2[[#This Row],[Status]]="ON PROGRESS",Email_TaskV2[[#This Row],[Type]]="RFS"),"YES","")</f>
        <v/>
      </c>
      <c r="AW176" s="16" t="str">
        <f>IF(AND(Email_TaskV2[[#This Row],[Status]]="ON PROGRESS",Email_TaskV2[[#This Row],[Type]]="RFI"),"YES","")</f>
        <v/>
      </c>
      <c r="AX176" s="16">
        <f>IF(Email_TaskV2[[#This Row],[Nomor Nodin RFS/RFI]]="","",DAY(Email_TaskV2[[#This Row],[Tanggal nodin RFS/RFI]]))</f>
        <v>14</v>
      </c>
      <c r="AY176" s="28" t="str">
        <f>IF(Email_TaskV2[[#This Row],[Nomor Nodin RFS/RFI]]="","",TEXT(Email_TaskV2[[#This Row],[Tanggal nodin RFS/RFI]],"mmm"))</f>
        <v>Feb</v>
      </c>
      <c r="AZ176" s="28" t="str">
        <f>IF(Email_TaskV2[[#This Row],[Nodin BO]]="","No","Yes")</f>
        <v>Yes</v>
      </c>
      <c r="BA176" s="36">
        <f>IF(Email_TaskV2[[#This Row],[Month]]="",13,MONTH(Email_TaskV2[[#This Row],[Tanggal nodin RFS/RFI]]))</f>
        <v>2</v>
      </c>
    </row>
    <row r="177" spans="1:53" ht="16.5" hidden="1" customHeight="1" x14ac:dyDescent="0.3">
      <c r="A177" s="17">
        <v>176</v>
      </c>
      <c r="B177" s="18" t="s">
        <v>884</v>
      </c>
      <c r="C177" s="19">
        <v>44606</v>
      </c>
      <c r="D177" s="20" t="s">
        <v>885</v>
      </c>
      <c r="E177" s="18" t="s">
        <v>55</v>
      </c>
      <c r="F177" s="18" t="s">
        <v>86</v>
      </c>
      <c r="G177" s="22">
        <v>44607</v>
      </c>
      <c r="H177" s="22">
        <v>44609</v>
      </c>
      <c r="I177" s="18" t="s">
        <v>886</v>
      </c>
      <c r="J177" s="22">
        <v>44609</v>
      </c>
      <c r="K177" s="22"/>
      <c r="L177" s="18">
        <f t="shared" si="18"/>
        <v>3</v>
      </c>
      <c r="M177" s="18">
        <f t="shared" si="19"/>
        <v>2</v>
      </c>
      <c r="N177" s="20" t="s">
        <v>104</v>
      </c>
      <c r="O177" s="20" t="s">
        <v>105</v>
      </c>
      <c r="P177" s="20" t="str">
        <f>VLOOKUP(Email_TaskV2[[#This Row],[PIC Dev]],[1]Organization!C:D,2,FALSE)</f>
        <v>Digital and VAS</v>
      </c>
      <c r="Q177" s="24" t="s">
        <v>887</v>
      </c>
      <c r="R177" s="18">
        <v>102</v>
      </c>
      <c r="S177" s="18" t="s">
        <v>61</v>
      </c>
      <c r="T177" s="18" t="s">
        <v>489</v>
      </c>
      <c r="U177" s="18"/>
      <c r="V177" s="18"/>
      <c r="W177" s="18"/>
      <c r="X177" s="18"/>
      <c r="Y177" s="18"/>
      <c r="Z177" s="18" t="s">
        <v>63</v>
      </c>
      <c r="AA177" s="18" t="s">
        <v>64</v>
      </c>
      <c r="AB177" s="18" t="s">
        <v>108</v>
      </c>
      <c r="AC177" s="18" t="s">
        <v>124</v>
      </c>
      <c r="AD177" s="23" t="s">
        <v>99</v>
      </c>
      <c r="AE177" s="23" t="s">
        <v>125</v>
      </c>
      <c r="AF177" s="23"/>
      <c r="AG177" s="18"/>
      <c r="AH177" s="49"/>
      <c r="AI177" s="31" t="s">
        <v>75</v>
      </c>
      <c r="AJ177" s="31"/>
      <c r="AK177" s="25"/>
      <c r="AL177" s="25"/>
      <c r="AM177" s="25"/>
      <c r="AN177" s="25"/>
      <c r="AO177" s="25"/>
      <c r="AP177" s="26">
        <f ca="1">IF(AND(Email_TaskV2[[#This Row],[Status]]="ON PROGRESS"),TODAY()-Email_TaskV2[[#This Row],[Tanggal nodin RFS/RFI]],0)</f>
        <v>0</v>
      </c>
      <c r="AQ177" s="26">
        <f ca="1">IF(AND(Email_TaskV2[[#This Row],[Status]]="ON PROGRESS",Email_TaskV2[[#This Row],[Type]]="RFI"),TODAY()-Email_TaskV2[[#This Row],[Tanggal nodin RFS/RFI]],0)</f>
        <v>0</v>
      </c>
      <c r="AR177" s="26" t="str">
        <f ca="1">IF(Email_TaskV2[[#This Row],[Aging]]&gt;7,"Warning","")</f>
        <v/>
      </c>
      <c r="AV177" s="16" t="str">
        <f>IF(AND(Email_TaskV2[[#This Row],[Status]]="ON PROGRESS",Email_TaskV2[[#This Row],[Type]]="RFS"),"YES","")</f>
        <v/>
      </c>
      <c r="AW177" s="16" t="str">
        <f>IF(AND(Email_TaskV2[[#This Row],[Status]]="ON PROGRESS",Email_TaskV2[[#This Row],[Type]]="RFI"),"YES","")</f>
        <v/>
      </c>
      <c r="AX177" s="16">
        <f>IF(Email_TaskV2[[#This Row],[Nomor Nodin RFS/RFI]]="","",DAY(Email_TaskV2[[#This Row],[Tanggal nodin RFS/RFI]]))</f>
        <v>14</v>
      </c>
      <c r="AY177" s="28" t="str">
        <f>IF(Email_TaskV2[[#This Row],[Nomor Nodin RFS/RFI]]="","",TEXT(Email_TaskV2[[#This Row],[Tanggal nodin RFS/RFI]],"mmm"))</f>
        <v>Feb</v>
      </c>
      <c r="AZ177" s="28" t="str">
        <f>IF(Email_TaskV2[[#This Row],[Nodin BO]]="","No","Yes")</f>
        <v>Yes</v>
      </c>
      <c r="BA177" s="36">
        <f>IF(Email_TaskV2[[#This Row],[Month]]="",13,MONTH(Email_TaskV2[[#This Row],[Tanggal nodin RFS/RFI]]))</f>
        <v>2</v>
      </c>
    </row>
    <row r="178" spans="1:53" ht="15.75" hidden="1" customHeight="1" x14ac:dyDescent="0.3">
      <c r="A178" s="17">
        <v>177</v>
      </c>
      <c r="B178" s="18" t="s">
        <v>888</v>
      </c>
      <c r="C178" s="19">
        <v>44606</v>
      </c>
      <c r="D178" s="20" t="s">
        <v>889</v>
      </c>
      <c r="E178" s="18" t="s">
        <v>55</v>
      </c>
      <c r="F178" s="18" t="s">
        <v>112</v>
      </c>
      <c r="G178" s="22">
        <v>44607</v>
      </c>
      <c r="H178" s="22">
        <v>44608</v>
      </c>
      <c r="I178" s="18" t="s">
        <v>890</v>
      </c>
      <c r="J178" s="22">
        <v>44613</v>
      </c>
      <c r="K178" s="22"/>
      <c r="L178" s="18">
        <f t="shared" si="18"/>
        <v>2</v>
      </c>
      <c r="M178" s="18">
        <f t="shared" si="19"/>
        <v>6</v>
      </c>
      <c r="N178" s="20" t="s">
        <v>130</v>
      </c>
      <c r="O178" s="20" t="s">
        <v>131</v>
      </c>
      <c r="P178" s="20" t="str">
        <f>VLOOKUP(Email_TaskV2[[#This Row],[PIC Dev]],[1]Organization!C:D,2,FALSE)</f>
        <v>BSM Prepaid</v>
      </c>
      <c r="Q178" s="20"/>
      <c r="R178" s="18">
        <v>22</v>
      </c>
      <c r="S178" s="18" t="s">
        <v>106</v>
      </c>
      <c r="T178" s="18" t="s">
        <v>891</v>
      </c>
      <c r="U178" s="18"/>
      <c r="V178" s="18"/>
      <c r="W178" s="18"/>
      <c r="X178" s="18"/>
      <c r="Y178" s="18"/>
      <c r="Z178" s="18" t="s">
        <v>63</v>
      </c>
      <c r="AA178" s="18" t="s">
        <v>64</v>
      </c>
      <c r="AB178" s="18" t="s">
        <v>558</v>
      </c>
      <c r="AC178" s="18" t="s">
        <v>66</v>
      </c>
      <c r="AD178" s="23" t="s">
        <v>133</v>
      </c>
      <c r="AE178" s="23"/>
      <c r="AF178" s="23"/>
      <c r="AG178" s="18"/>
      <c r="AH178" s="49"/>
      <c r="AI178" s="31" t="s">
        <v>75</v>
      </c>
      <c r="AJ178" s="31"/>
      <c r="AK178" s="25"/>
      <c r="AL178" s="25"/>
      <c r="AM178" s="25"/>
      <c r="AN178" s="25"/>
      <c r="AO178" s="25"/>
      <c r="AP178" s="26">
        <f ca="1">IF(AND(Email_TaskV2[[#This Row],[Status]]="ON PROGRESS"),TODAY()-Email_TaskV2[[#This Row],[Tanggal nodin RFS/RFI]],0)</f>
        <v>0</v>
      </c>
      <c r="AQ178" s="26">
        <f ca="1">IF(AND(Email_TaskV2[[#This Row],[Status]]="ON PROGRESS",Email_TaskV2[[#This Row],[Type]]="RFI"),TODAY()-Email_TaskV2[[#This Row],[Tanggal nodin RFS/RFI]],0)</f>
        <v>0</v>
      </c>
      <c r="AR178" s="26" t="str">
        <f ca="1">IF(Email_TaskV2[[#This Row],[Aging]]&gt;7,"Warning","")</f>
        <v/>
      </c>
      <c r="AV178" s="16" t="str">
        <f>IF(AND(Email_TaskV2[[#This Row],[Status]]="ON PROGRESS",Email_TaskV2[[#This Row],[Type]]="RFS"),"YES","")</f>
        <v/>
      </c>
      <c r="AW178" s="16" t="str">
        <f>IF(AND(Email_TaskV2[[#This Row],[Status]]="ON PROGRESS",Email_TaskV2[[#This Row],[Type]]="RFI"),"YES","")</f>
        <v/>
      </c>
      <c r="AX178" s="16">
        <f>IF(Email_TaskV2[[#This Row],[Nomor Nodin RFS/RFI]]="","",DAY(Email_TaskV2[[#This Row],[Tanggal nodin RFS/RFI]]))</f>
        <v>14</v>
      </c>
      <c r="AY178" s="28" t="str">
        <f>IF(Email_TaskV2[[#This Row],[Nomor Nodin RFS/RFI]]="","",TEXT(Email_TaskV2[[#This Row],[Tanggal nodin RFS/RFI]],"mmm"))</f>
        <v>Feb</v>
      </c>
      <c r="AZ178" s="28" t="str">
        <f>IF(Email_TaskV2[[#This Row],[Nodin BO]]="","No","Yes")</f>
        <v>Yes</v>
      </c>
      <c r="BA178" s="36">
        <f>IF(Email_TaskV2[[#This Row],[Month]]="",13,MONTH(Email_TaskV2[[#This Row],[Tanggal nodin RFS/RFI]]))</f>
        <v>2</v>
      </c>
    </row>
    <row r="179" spans="1:53" ht="15.75" hidden="1" customHeight="1" x14ac:dyDescent="0.3">
      <c r="A179" s="17">
        <v>178</v>
      </c>
      <c r="B179" s="18" t="s">
        <v>892</v>
      </c>
      <c r="C179" s="19">
        <v>44606</v>
      </c>
      <c r="D179" s="20" t="s">
        <v>893</v>
      </c>
      <c r="E179" s="18" t="s">
        <v>55</v>
      </c>
      <c r="F179" s="21" t="s">
        <v>147</v>
      </c>
      <c r="G179" s="22">
        <v>44606</v>
      </c>
      <c r="H179" s="22">
        <v>44607</v>
      </c>
      <c r="I179" s="18" t="s">
        <v>894</v>
      </c>
      <c r="J179" s="22">
        <v>44608</v>
      </c>
      <c r="K179" s="22"/>
      <c r="L179" s="18">
        <f t="shared" si="18"/>
        <v>1</v>
      </c>
      <c r="M179" s="18">
        <f t="shared" si="19"/>
        <v>2</v>
      </c>
      <c r="N179" s="23" t="s">
        <v>93</v>
      </c>
      <c r="O179" s="20" t="s">
        <v>94</v>
      </c>
      <c r="P179" s="20" t="str">
        <f>VLOOKUP(Email_TaskV2[[#This Row],[PIC Dev]],[1]Organization!C:D,2,FALSE)</f>
        <v>Digital and VAS</v>
      </c>
      <c r="Q179" s="20"/>
      <c r="R179" s="18">
        <v>150</v>
      </c>
      <c r="S179" s="18" t="s">
        <v>106</v>
      </c>
      <c r="T179" s="18" t="s">
        <v>895</v>
      </c>
      <c r="U179" s="18"/>
      <c r="V179" s="18"/>
      <c r="W179" s="18"/>
      <c r="X179" s="18"/>
      <c r="Y179" s="18"/>
      <c r="Z179" s="18" t="s">
        <v>63</v>
      </c>
      <c r="AA179" s="18" t="s">
        <v>64</v>
      </c>
      <c r="AB179" s="18" t="s">
        <v>201</v>
      </c>
      <c r="AC179" s="18" t="s">
        <v>98</v>
      </c>
      <c r="AD179" s="23" t="s">
        <v>109</v>
      </c>
      <c r="AE179" s="23"/>
      <c r="AF179" s="23"/>
      <c r="AG179" s="18"/>
      <c r="AH179" s="49"/>
      <c r="AI179" s="31" t="s">
        <v>75</v>
      </c>
      <c r="AJ179" s="31"/>
      <c r="AK179" s="25"/>
      <c r="AL179" s="25"/>
      <c r="AM179" s="25"/>
      <c r="AN179" s="25"/>
      <c r="AO179" s="25"/>
      <c r="AP179" s="26">
        <f ca="1">IF(AND(Email_TaskV2[[#This Row],[Status]]="ON PROGRESS"),TODAY()-Email_TaskV2[[#This Row],[Tanggal nodin RFS/RFI]],0)</f>
        <v>0</v>
      </c>
      <c r="AQ179" s="26">
        <f ca="1">IF(AND(Email_TaskV2[[#This Row],[Status]]="ON PROGRESS",Email_TaskV2[[#This Row],[Type]]="RFI"),TODAY()-Email_TaskV2[[#This Row],[Tanggal nodin RFS/RFI]],0)</f>
        <v>0</v>
      </c>
      <c r="AR179" s="26" t="str">
        <f ca="1">IF(Email_TaskV2[[#This Row],[Aging]]&gt;7,"Warning","")</f>
        <v/>
      </c>
      <c r="AV179" s="16" t="str">
        <f>IF(AND(Email_TaskV2[[#This Row],[Status]]="ON PROGRESS",Email_TaskV2[[#This Row],[Type]]="RFS"),"YES","")</f>
        <v/>
      </c>
      <c r="AW179" s="16" t="str">
        <f>IF(AND(Email_TaskV2[[#This Row],[Status]]="ON PROGRESS",Email_TaskV2[[#This Row],[Type]]="RFI"),"YES","")</f>
        <v/>
      </c>
      <c r="AX179" s="16">
        <f>IF(Email_TaskV2[[#This Row],[Nomor Nodin RFS/RFI]]="","",DAY(Email_TaskV2[[#This Row],[Tanggal nodin RFS/RFI]]))</f>
        <v>14</v>
      </c>
      <c r="AY179" s="28" t="str">
        <f>IF(Email_TaskV2[[#This Row],[Nomor Nodin RFS/RFI]]="","",TEXT(Email_TaskV2[[#This Row],[Tanggal nodin RFS/RFI]],"mmm"))</f>
        <v>Feb</v>
      </c>
      <c r="AZ179" s="28" t="str">
        <f>IF(Email_TaskV2[[#This Row],[Nodin BO]]="","No","Yes")</f>
        <v>Yes</v>
      </c>
      <c r="BA179" s="36">
        <f>IF(Email_TaskV2[[#This Row],[Month]]="",13,MONTH(Email_TaskV2[[#This Row],[Tanggal nodin RFS/RFI]]))</f>
        <v>2</v>
      </c>
    </row>
    <row r="180" spans="1:53" ht="16.5" hidden="1" customHeight="1" x14ac:dyDescent="0.3">
      <c r="A180" s="17">
        <v>179</v>
      </c>
      <c r="B180" s="18" t="s">
        <v>896</v>
      </c>
      <c r="C180" s="19">
        <v>44607</v>
      </c>
      <c r="D180" s="20" t="s">
        <v>897</v>
      </c>
      <c r="E180" s="18" t="s">
        <v>55</v>
      </c>
      <c r="F180" s="21" t="s">
        <v>230</v>
      </c>
      <c r="G180" s="22">
        <v>44605</v>
      </c>
      <c r="H180" s="22">
        <v>44628</v>
      </c>
      <c r="I180" s="18" t="s">
        <v>898</v>
      </c>
      <c r="J180" s="22">
        <v>44629</v>
      </c>
      <c r="K180" s="22"/>
      <c r="L180" s="18">
        <f t="shared" si="18"/>
        <v>21</v>
      </c>
      <c r="M180" s="18">
        <f t="shared" si="19"/>
        <v>24</v>
      </c>
      <c r="N180" s="20" t="s">
        <v>130</v>
      </c>
      <c r="O180" s="20" t="s">
        <v>131</v>
      </c>
      <c r="P180" s="20" t="str">
        <f>VLOOKUP(Email_TaskV2[[#This Row],[PIC Dev]],[1]Organization!C:D,2,FALSE)</f>
        <v>BSM Prepaid</v>
      </c>
      <c r="Q180" s="24" t="s">
        <v>899</v>
      </c>
      <c r="R180" s="18">
        <v>165</v>
      </c>
      <c r="S180" s="18" t="s">
        <v>106</v>
      </c>
      <c r="T180" s="18" t="s">
        <v>900</v>
      </c>
      <c r="U180" s="18"/>
      <c r="V180" s="18"/>
      <c r="W180" s="18"/>
      <c r="X180" s="18"/>
      <c r="Y180" s="18"/>
      <c r="Z180" s="18" t="s">
        <v>63</v>
      </c>
      <c r="AA180" s="18" t="s">
        <v>64</v>
      </c>
      <c r="AB180" s="18" t="s">
        <v>65</v>
      </c>
      <c r="AC180" s="18" t="s">
        <v>66</v>
      </c>
      <c r="AD180" s="23" t="s">
        <v>275</v>
      </c>
      <c r="AE180" s="23"/>
      <c r="AF180" s="23"/>
      <c r="AG180" s="18"/>
      <c r="AH180" s="49"/>
      <c r="AI180" s="31" t="s">
        <v>276</v>
      </c>
      <c r="AJ180" s="31" t="s">
        <v>277</v>
      </c>
      <c r="AK180" s="25"/>
      <c r="AL180" s="25"/>
      <c r="AM180" s="25"/>
      <c r="AN180" s="25"/>
      <c r="AO180" s="25"/>
      <c r="AP180" s="26">
        <f ca="1">IF(AND(Email_TaskV2[[#This Row],[Status]]="ON PROGRESS"),TODAY()-Email_TaskV2[[#This Row],[Tanggal nodin RFS/RFI]],0)</f>
        <v>0</v>
      </c>
      <c r="AQ180" s="26">
        <f ca="1">IF(AND(Email_TaskV2[[#This Row],[Status]]="ON PROGRESS",Email_TaskV2[[#This Row],[Type]]="RFI"),TODAY()-Email_TaskV2[[#This Row],[Tanggal nodin RFS/RFI]],0)</f>
        <v>0</v>
      </c>
      <c r="AR180" s="26" t="str">
        <f ca="1">IF(Email_TaskV2[[#This Row],[Aging]]&gt;7,"Warning","")</f>
        <v/>
      </c>
      <c r="AV180" s="16" t="str">
        <f>IF(AND(Email_TaskV2[[#This Row],[Status]]="ON PROGRESS",Email_TaskV2[[#This Row],[Type]]="RFS"),"YES","")</f>
        <v/>
      </c>
      <c r="AW180" s="16" t="str">
        <f>IF(AND(Email_TaskV2[[#This Row],[Status]]="ON PROGRESS",Email_TaskV2[[#This Row],[Type]]="RFI"),"YES","")</f>
        <v/>
      </c>
      <c r="AX180" s="16">
        <f>IF(Email_TaskV2[[#This Row],[Nomor Nodin RFS/RFI]]="","",DAY(Email_TaskV2[[#This Row],[Tanggal nodin RFS/RFI]]))</f>
        <v>15</v>
      </c>
      <c r="AY180" s="28" t="str">
        <f>IF(Email_TaskV2[[#This Row],[Nomor Nodin RFS/RFI]]="","",TEXT(Email_TaskV2[[#This Row],[Tanggal nodin RFS/RFI]],"mmm"))</f>
        <v>Feb</v>
      </c>
      <c r="AZ180" s="28" t="str">
        <f>IF(Email_TaskV2[[#This Row],[Nodin BO]]="","No","Yes")</f>
        <v>Yes</v>
      </c>
      <c r="BA180" s="36">
        <f>IF(Email_TaskV2[[#This Row],[Month]]="",13,MONTH(Email_TaskV2[[#This Row],[Tanggal nodin RFS/RFI]]))</f>
        <v>2</v>
      </c>
    </row>
    <row r="181" spans="1:53" ht="15.75" hidden="1" customHeight="1" x14ac:dyDescent="0.3">
      <c r="A181" s="17">
        <v>180</v>
      </c>
      <c r="B181" s="18" t="s">
        <v>901</v>
      </c>
      <c r="C181" s="19">
        <v>44608</v>
      </c>
      <c r="D181" s="20" t="s">
        <v>902</v>
      </c>
      <c r="E181" s="18" t="s">
        <v>55</v>
      </c>
      <c r="F181" s="18" t="s">
        <v>147</v>
      </c>
      <c r="G181" s="22">
        <v>44608</v>
      </c>
      <c r="H181" s="22">
        <v>44608</v>
      </c>
      <c r="I181" s="18" t="s">
        <v>903</v>
      </c>
      <c r="J181" s="22">
        <v>44608</v>
      </c>
      <c r="K181" s="22"/>
      <c r="L181" s="18">
        <f t="shared" si="18"/>
        <v>0</v>
      </c>
      <c r="M181" s="18">
        <f t="shared" si="19"/>
        <v>0</v>
      </c>
      <c r="N181" s="20" t="s">
        <v>531</v>
      </c>
      <c r="O181" s="20" t="s">
        <v>532</v>
      </c>
      <c r="P181" s="20" t="str">
        <f>VLOOKUP(Email_TaskV2[[#This Row],[PIC Dev]],[1]Organization!C:D,2,FALSE)</f>
        <v>Business Architecture</v>
      </c>
      <c r="Q181" s="20"/>
      <c r="R181" s="18">
        <v>84</v>
      </c>
      <c r="S181" s="18" t="s">
        <v>106</v>
      </c>
      <c r="T181" s="18" t="s">
        <v>904</v>
      </c>
      <c r="U181" s="18"/>
      <c r="V181" s="18"/>
      <c r="W181" s="18"/>
      <c r="X181" s="18"/>
      <c r="Y181" s="18"/>
      <c r="Z181" s="18" t="s">
        <v>63</v>
      </c>
      <c r="AA181" s="18" t="s">
        <v>64</v>
      </c>
      <c r="AB181" s="18" t="s">
        <v>534</v>
      </c>
      <c r="AC181" s="18" t="s">
        <v>98</v>
      </c>
      <c r="AD181" s="23" t="s">
        <v>275</v>
      </c>
      <c r="AE181" s="23"/>
      <c r="AF181" s="23"/>
      <c r="AG181" s="18"/>
      <c r="AH181" s="49"/>
      <c r="AI181" s="31" t="s">
        <v>276</v>
      </c>
      <c r="AJ181" s="31" t="s">
        <v>277</v>
      </c>
      <c r="AK181" s="25"/>
      <c r="AL181" s="25"/>
      <c r="AM181" s="25"/>
      <c r="AN181" s="25"/>
      <c r="AO181" s="25"/>
      <c r="AP181" s="26">
        <f ca="1">IF(AND(Email_TaskV2[[#This Row],[Status]]="ON PROGRESS"),TODAY()-Email_TaskV2[[#This Row],[Tanggal nodin RFS/RFI]],0)</f>
        <v>0</v>
      </c>
      <c r="AQ181" s="26">
        <f ca="1">IF(AND(Email_TaskV2[[#This Row],[Status]]="ON PROGRESS",Email_TaskV2[[#This Row],[Type]]="RFI"),TODAY()-Email_TaskV2[[#This Row],[Tanggal nodin RFS/RFI]],0)</f>
        <v>0</v>
      </c>
      <c r="AR181" s="26" t="str">
        <f ca="1">IF(Email_TaskV2[[#This Row],[Aging]]&gt;7,"Warning","")</f>
        <v/>
      </c>
      <c r="AV181" s="16" t="str">
        <f>IF(AND(Email_TaskV2[[#This Row],[Status]]="ON PROGRESS",Email_TaskV2[[#This Row],[Type]]="RFS"),"YES","")</f>
        <v/>
      </c>
      <c r="AW181" s="16" t="str">
        <f>IF(AND(Email_TaskV2[[#This Row],[Status]]="ON PROGRESS",Email_TaskV2[[#This Row],[Type]]="RFI"),"YES","")</f>
        <v/>
      </c>
      <c r="AX181" s="16">
        <f>IF(Email_TaskV2[[#This Row],[Nomor Nodin RFS/RFI]]="","",DAY(Email_TaskV2[[#This Row],[Tanggal nodin RFS/RFI]]))</f>
        <v>16</v>
      </c>
      <c r="AY181" s="28" t="str">
        <f>IF(Email_TaskV2[[#This Row],[Nomor Nodin RFS/RFI]]="","",TEXT(Email_TaskV2[[#This Row],[Tanggal nodin RFS/RFI]],"mmm"))</f>
        <v>Feb</v>
      </c>
      <c r="AZ181" s="28" t="str">
        <f>IF(Email_TaskV2[[#This Row],[Nodin BO]]="","No","Yes")</f>
        <v>Yes</v>
      </c>
      <c r="BA181" s="36">
        <f>IF(Email_TaskV2[[#This Row],[Month]]="",13,MONTH(Email_TaskV2[[#This Row],[Tanggal nodin RFS/RFI]]))</f>
        <v>2</v>
      </c>
    </row>
    <row r="182" spans="1:53" ht="15.75" hidden="1" customHeight="1" x14ac:dyDescent="0.3">
      <c r="A182" s="17">
        <v>181</v>
      </c>
      <c r="B182" s="18" t="s">
        <v>905</v>
      </c>
      <c r="C182" s="19">
        <v>44608</v>
      </c>
      <c r="D182" s="20" t="s">
        <v>906</v>
      </c>
      <c r="E182" s="18" t="s">
        <v>55</v>
      </c>
      <c r="F182" s="21" t="s">
        <v>147</v>
      </c>
      <c r="G182" s="22">
        <v>44613</v>
      </c>
      <c r="H182" s="22">
        <v>44622</v>
      </c>
      <c r="I182" s="18" t="s">
        <v>907</v>
      </c>
      <c r="J182" s="22">
        <v>44622</v>
      </c>
      <c r="K182" s="22"/>
      <c r="L182" s="18">
        <f t="shared" si="18"/>
        <v>14</v>
      </c>
      <c r="M182" s="18">
        <f t="shared" si="19"/>
        <v>9</v>
      </c>
      <c r="N182" s="20" t="s">
        <v>130</v>
      </c>
      <c r="O182" s="20" t="s">
        <v>131</v>
      </c>
      <c r="P182" s="20" t="str">
        <f>VLOOKUP(Email_TaskV2[[#This Row],[PIC Dev]],[1]Organization!C:D,2,FALSE)</f>
        <v>BSM Prepaid</v>
      </c>
      <c r="Q182" s="20"/>
      <c r="R182" s="18">
        <v>161</v>
      </c>
      <c r="S182" s="18" t="s">
        <v>106</v>
      </c>
      <c r="T182" s="30" t="s">
        <v>547</v>
      </c>
      <c r="U182" s="30"/>
      <c r="V182" s="30"/>
      <c r="W182" s="30"/>
      <c r="X182" s="30"/>
      <c r="Y182" s="30"/>
      <c r="Z182" s="18" t="s">
        <v>63</v>
      </c>
      <c r="AA182" s="18" t="s">
        <v>64</v>
      </c>
      <c r="AB182" s="18" t="s">
        <v>65</v>
      </c>
      <c r="AC182" s="18" t="s">
        <v>66</v>
      </c>
      <c r="AD182" s="23" t="s">
        <v>816</v>
      </c>
      <c r="AE182" s="23"/>
      <c r="AF182" s="23"/>
      <c r="AG182" s="18"/>
      <c r="AH182" s="49"/>
      <c r="AI182" s="31" t="s">
        <v>75</v>
      </c>
      <c r="AJ182" s="18"/>
      <c r="AK182" s="25"/>
      <c r="AL182" s="25"/>
      <c r="AM182" s="25"/>
      <c r="AN182" s="25"/>
      <c r="AO182" s="25"/>
      <c r="AP182" s="26">
        <f ca="1">IF(AND(Email_TaskV2[[#This Row],[Status]]="ON PROGRESS"),TODAY()-Email_TaskV2[[#This Row],[Tanggal nodin RFS/RFI]],0)</f>
        <v>0</v>
      </c>
      <c r="AQ182" s="26">
        <f ca="1">IF(AND(Email_TaskV2[[#This Row],[Status]]="ON PROGRESS",Email_TaskV2[[#This Row],[Type]]="RFI"),TODAY()-Email_TaskV2[[#This Row],[Tanggal nodin RFS/RFI]],0)</f>
        <v>0</v>
      </c>
      <c r="AR182" s="26" t="str">
        <f ca="1">IF(Email_TaskV2[[#This Row],[Aging]]&gt;7,"Warning","")</f>
        <v/>
      </c>
      <c r="AV182" s="16" t="str">
        <f>IF(AND(Email_TaskV2[[#This Row],[Status]]="ON PROGRESS",Email_TaskV2[[#This Row],[Type]]="RFS"),"YES","")</f>
        <v/>
      </c>
      <c r="AW182" s="16" t="str">
        <f>IF(AND(Email_TaskV2[[#This Row],[Status]]="ON PROGRESS",Email_TaskV2[[#This Row],[Type]]="RFI"),"YES","")</f>
        <v/>
      </c>
      <c r="AX182" s="16">
        <f>IF(Email_TaskV2[[#This Row],[Nomor Nodin RFS/RFI]]="","",DAY(Email_TaskV2[[#This Row],[Tanggal nodin RFS/RFI]]))</f>
        <v>16</v>
      </c>
      <c r="AY182" s="28" t="str">
        <f>IF(Email_TaskV2[[#This Row],[Nomor Nodin RFS/RFI]]="","",TEXT(Email_TaskV2[[#This Row],[Tanggal nodin RFS/RFI]],"mmm"))</f>
        <v>Feb</v>
      </c>
      <c r="AZ182" s="28" t="str">
        <f>IF(Email_TaskV2[[#This Row],[Nodin BO]]="","No","Yes")</f>
        <v>Yes</v>
      </c>
      <c r="BA182" s="36">
        <f>IF(Email_TaskV2[[#This Row],[Month]]="",13,MONTH(Email_TaskV2[[#This Row],[Tanggal nodin RFS/RFI]]))</f>
        <v>2</v>
      </c>
    </row>
    <row r="183" spans="1:53" ht="16.5" hidden="1" customHeight="1" x14ac:dyDescent="0.3">
      <c r="A183" s="17">
        <v>182</v>
      </c>
      <c r="B183" s="18" t="s">
        <v>908</v>
      </c>
      <c r="C183" s="19">
        <v>44608</v>
      </c>
      <c r="D183" s="20" t="s">
        <v>909</v>
      </c>
      <c r="E183" s="18" t="s">
        <v>55</v>
      </c>
      <c r="F183" s="18" t="s">
        <v>147</v>
      </c>
      <c r="G183" s="22">
        <v>44610</v>
      </c>
      <c r="H183" s="22">
        <v>44622</v>
      </c>
      <c r="I183" s="18" t="s">
        <v>910</v>
      </c>
      <c r="J183" s="22">
        <v>44622</v>
      </c>
      <c r="K183" s="22"/>
      <c r="L183" s="18">
        <f t="shared" si="18"/>
        <v>14</v>
      </c>
      <c r="M183" s="18">
        <f t="shared" si="19"/>
        <v>12</v>
      </c>
      <c r="N183" s="20" t="s">
        <v>130</v>
      </c>
      <c r="O183" s="20" t="s">
        <v>131</v>
      </c>
      <c r="P183" s="20" t="str">
        <f>VLOOKUP(Email_TaskV2[[#This Row],[PIC Dev]],[1]Organization!C:D,2,FALSE)</f>
        <v>BSM Prepaid</v>
      </c>
      <c r="Q183" s="20"/>
      <c r="R183" s="18">
        <v>120</v>
      </c>
      <c r="S183" s="18" t="s">
        <v>106</v>
      </c>
      <c r="T183" s="18" t="s">
        <v>911</v>
      </c>
      <c r="U183" s="18"/>
      <c r="V183" s="18"/>
      <c r="W183" s="18"/>
      <c r="X183" s="18"/>
      <c r="Y183" s="18"/>
      <c r="Z183" s="18" t="s">
        <v>63</v>
      </c>
      <c r="AA183" s="18" t="s">
        <v>64</v>
      </c>
      <c r="AB183" s="18" t="s">
        <v>65</v>
      </c>
      <c r="AC183" s="18" t="s">
        <v>66</v>
      </c>
      <c r="AD183" s="23" t="s">
        <v>133</v>
      </c>
      <c r="AE183" s="23"/>
      <c r="AF183" s="23"/>
      <c r="AG183" s="18"/>
      <c r="AH183" s="49"/>
      <c r="AI183" s="31" t="s">
        <v>75</v>
      </c>
      <c r="AJ183" s="31"/>
      <c r="AK183" s="25"/>
      <c r="AL183" s="25"/>
      <c r="AM183" s="25"/>
      <c r="AN183" s="25"/>
      <c r="AO183" s="25"/>
      <c r="AP183" s="26">
        <f ca="1">IF(AND(Email_TaskV2[[#This Row],[Status]]="ON PROGRESS"),TODAY()-Email_TaskV2[[#This Row],[Tanggal nodin RFS/RFI]],0)</f>
        <v>0</v>
      </c>
      <c r="AQ183" s="26">
        <f ca="1">IF(AND(Email_TaskV2[[#This Row],[Status]]="ON PROGRESS",Email_TaskV2[[#This Row],[Type]]="RFI"),TODAY()-Email_TaskV2[[#This Row],[Tanggal nodin RFS/RFI]],0)</f>
        <v>0</v>
      </c>
      <c r="AR183" s="26" t="str">
        <f ca="1">IF(Email_TaskV2[[#This Row],[Aging]]&gt;7,"Warning","")</f>
        <v/>
      </c>
      <c r="AV183" s="16" t="str">
        <f>IF(AND(Email_TaskV2[[#This Row],[Status]]="ON PROGRESS",Email_TaskV2[[#This Row],[Type]]="RFS"),"YES","")</f>
        <v/>
      </c>
      <c r="AW183" s="16" t="str">
        <f>IF(AND(Email_TaskV2[[#This Row],[Status]]="ON PROGRESS",Email_TaskV2[[#This Row],[Type]]="RFI"),"YES","")</f>
        <v/>
      </c>
      <c r="AX183" s="16">
        <f>IF(Email_TaskV2[[#This Row],[Nomor Nodin RFS/RFI]]="","",DAY(Email_TaskV2[[#This Row],[Tanggal nodin RFS/RFI]]))</f>
        <v>16</v>
      </c>
      <c r="AY183" s="28" t="str">
        <f>IF(Email_TaskV2[[#This Row],[Nomor Nodin RFS/RFI]]="","",TEXT(Email_TaskV2[[#This Row],[Tanggal nodin RFS/RFI]],"mmm"))</f>
        <v>Feb</v>
      </c>
      <c r="AZ183" s="28" t="str">
        <f>IF(Email_TaskV2[[#This Row],[Nodin BO]]="","No","Yes")</f>
        <v>Yes</v>
      </c>
      <c r="BA183" s="36">
        <f>IF(Email_TaskV2[[#This Row],[Month]]="",13,MONTH(Email_TaskV2[[#This Row],[Tanggal nodin RFS/RFI]]))</f>
        <v>2</v>
      </c>
    </row>
    <row r="184" spans="1:53" ht="16.5" hidden="1" customHeight="1" x14ac:dyDescent="0.3">
      <c r="A184" s="17">
        <v>183</v>
      </c>
      <c r="B184" s="18" t="s">
        <v>912</v>
      </c>
      <c r="C184" s="19">
        <v>44608</v>
      </c>
      <c r="D184" s="20" t="s">
        <v>913</v>
      </c>
      <c r="E184" s="18" t="s">
        <v>55</v>
      </c>
      <c r="F184" s="50" t="s">
        <v>112</v>
      </c>
      <c r="G184" s="22">
        <v>44609</v>
      </c>
      <c r="H184" s="22">
        <v>44609</v>
      </c>
      <c r="I184" s="18" t="s">
        <v>914</v>
      </c>
      <c r="J184" s="22">
        <v>44613</v>
      </c>
      <c r="K184" s="22"/>
      <c r="L184" s="18">
        <f t="shared" si="18"/>
        <v>1</v>
      </c>
      <c r="M184" s="18">
        <f t="shared" si="19"/>
        <v>4</v>
      </c>
      <c r="N184" s="20" t="s">
        <v>104</v>
      </c>
      <c r="O184" s="20" t="s">
        <v>105</v>
      </c>
      <c r="P184" s="20" t="str">
        <f>VLOOKUP(Email_TaskV2[[#This Row],[PIC Dev]],[1]Organization!C:D,2,FALSE)</f>
        <v>Digital and VAS</v>
      </c>
      <c r="Q184" s="20"/>
      <c r="R184" s="18">
        <v>39</v>
      </c>
      <c r="S184" s="18" t="s">
        <v>106</v>
      </c>
      <c r="T184" s="18" t="s">
        <v>915</v>
      </c>
      <c r="U184" s="18"/>
      <c r="V184" s="18"/>
      <c r="W184" s="18"/>
      <c r="X184" s="18"/>
      <c r="Y184" s="18"/>
      <c r="Z184" s="18" t="s">
        <v>63</v>
      </c>
      <c r="AA184" s="18" t="s">
        <v>64</v>
      </c>
      <c r="AB184" s="18" t="s">
        <v>108</v>
      </c>
      <c r="AC184" s="18" t="s">
        <v>98</v>
      </c>
      <c r="AD184" s="23" t="s">
        <v>115</v>
      </c>
      <c r="AE184" s="23"/>
      <c r="AF184" s="23"/>
      <c r="AG184" s="18"/>
      <c r="AH184" s="49"/>
      <c r="AI184" s="31" t="s">
        <v>75</v>
      </c>
      <c r="AJ184" s="31"/>
      <c r="AK184" s="25"/>
      <c r="AL184" s="25"/>
      <c r="AM184" s="25"/>
      <c r="AN184" s="25"/>
      <c r="AO184" s="25"/>
      <c r="AP184" s="26">
        <f ca="1">IF(AND(Email_TaskV2[[#This Row],[Status]]="ON PROGRESS"),TODAY()-Email_TaskV2[[#This Row],[Tanggal nodin RFS/RFI]],0)</f>
        <v>0</v>
      </c>
      <c r="AQ184" s="26">
        <f ca="1">IF(AND(Email_TaskV2[[#This Row],[Status]]="ON PROGRESS",Email_TaskV2[[#This Row],[Type]]="RFI"),TODAY()-Email_TaskV2[[#This Row],[Tanggal nodin RFS/RFI]],0)</f>
        <v>0</v>
      </c>
      <c r="AR184" s="26" t="str">
        <f ca="1">IF(Email_TaskV2[[#This Row],[Aging]]&gt;7,"Warning","")</f>
        <v/>
      </c>
      <c r="AV184" s="16" t="str">
        <f>IF(AND(Email_TaskV2[[#This Row],[Status]]="ON PROGRESS",Email_TaskV2[[#This Row],[Type]]="RFS"),"YES","")</f>
        <v/>
      </c>
      <c r="AW184" s="16" t="str">
        <f>IF(AND(Email_TaskV2[[#This Row],[Status]]="ON PROGRESS",Email_TaskV2[[#This Row],[Type]]="RFI"),"YES","")</f>
        <v/>
      </c>
      <c r="AX184" s="16">
        <f>IF(Email_TaskV2[[#This Row],[Nomor Nodin RFS/RFI]]="","",DAY(Email_TaskV2[[#This Row],[Tanggal nodin RFS/RFI]]))</f>
        <v>16</v>
      </c>
      <c r="AY184" s="28" t="str">
        <f>IF(Email_TaskV2[[#This Row],[Nomor Nodin RFS/RFI]]="","",TEXT(Email_TaskV2[[#This Row],[Tanggal nodin RFS/RFI]],"mmm"))</f>
        <v>Feb</v>
      </c>
      <c r="AZ184" s="28" t="str">
        <f>IF(Email_TaskV2[[#This Row],[Nodin BO]]="","No","Yes")</f>
        <v>Yes</v>
      </c>
      <c r="BA184" s="36">
        <f>IF(Email_TaskV2[[#This Row],[Month]]="",13,MONTH(Email_TaskV2[[#This Row],[Tanggal nodin RFS/RFI]]))</f>
        <v>2</v>
      </c>
    </row>
    <row r="185" spans="1:53" ht="16.5" hidden="1" customHeight="1" x14ac:dyDescent="0.3">
      <c r="A185" s="17">
        <v>184</v>
      </c>
      <c r="B185" s="18" t="s">
        <v>916</v>
      </c>
      <c r="C185" s="19">
        <v>44609</v>
      </c>
      <c r="D185" s="20" t="s">
        <v>917</v>
      </c>
      <c r="E185" s="32" t="s">
        <v>118</v>
      </c>
      <c r="F185" s="47" t="s">
        <v>163</v>
      </c>
      <c r="G185" s="18"/>
      <c r="H185" s="18"/>
      <c r="I185" s="18"/>
      <c r="J185" s="18"/>
      <c r="K185" s="18"/>
      <c r="L185" s="23"/>
      <c r="M185" s="20"/>
      <c r="N185" s="20" t="s">
        <v>130</v>
      </c>
      <c r="O185" s="20" t="s">
        <v>131</v>
      </c>
      <c r="P185" s="20" t="str">
        <f>VLOOKUP(Email_TaskV2[[#This Row],[PIC Dev]],[1]Organization!C:D,2,FALSE)</f>
        <v>BSM Prepaid</v>
      </c>
      <c r="Q185" s="20"/>
      <c r="R185" s="18"/>
      <c r="S185" s="18" t="s">
        <v>61</v>
      </c>
      <c r="T185" s="18" t="s">
        <v>826</v>
      </c>
      <c r="U185" s="18"/>
      <c r="V185" s="18"/>
      <c r="W185" s="18"/>
      <c r="X185" s="18"/>
      <c r="Y185" s="18"/>
      <c r="Z185" s="18" t="s">
        <v>63</v>
      </c>
      <c r="AA185" s="18" t="s">
        <v>64</v>
      </c>
      <c r="AB185" s="18" t="s">
        <v>180</v>
      </c>
      <c r="AC185" s="18" t="s">
        <v>66</v>
      </c>
      <c r="AD185" s="23" t="s">
        <v>82</v>
      </c>
      <c r="AE185" s="23" t="s">
        <v>67</v>
      </c>
      <c r="AF185" s="23" t="s">
        <v>266</v>
      </c>
      <c r="AG185" s="18" t="s">
        <v>139</v>
      </c>
      <c r="AH185" s="49" t="s">
        <v>748</v>
      </c>
      <c r="AI185" s="48" t="s">
        <v>75</v>
      </c>
      <c r="AJ185" s="48"/>
      <c r="AK185" s="25"/>
      <c r="AL185" s="25"/>
      <c r="AM185" s="25"/>
      <c r="AN185" s="25"/>
      <c r="AO185" s="25"/>
      <c r="AP185" s="26">
        <f ca="1">IF(AND(Email_TaskV2[[#This Row],[Status]]="ON PROGRESS"),TODAY()-Email_TaskV2[[#This Row],[Tanggal nodin RFS/RFI]],0)</f>
        <v>0</v>
      </c>
      <c r="AQ185" s="26">
        <f ca="1">IF(AND(Email_TaskV2[[#This Row],[Status]]="ON PROGRESS",Email_TaskV2[[#This Row],[Type]]="RFI"),TODAY()-Email_TaskV2[[#This Row],[Tanggal nodin RFS/RFI]],0)</f>
        <v>0</v>
      </c>
      <c r="AR185" s="26" t="str">
        <f ca="1">IF(Email_TaskV2[[#This Row],[Aging]]&gt;7,"Warning","")</f>
        <v/>
      </c>
      <c r="AV185" s="16" t="str">
        <f>IF(AND(Email_TaskV2[[#This Row],[Status]]="ON PROGRESS",Email_TaskV2[[#This Row],[Type]]="RFS"),"YES","")</f>
        <v/>
      </c>
      <c r="AW185" s="16" t="str">
        <f>IF(AND(Email_TaskV2[[#This Row],[Status]]="ON PROGRESS",Email_TaskV2[[#This Row],[Type]]="RFI"),"YES","")</f>
        <v/>
      </c>
      <c r="AX185" s="16">
        <f>IF(Email_TaskV2[[#This Row],[Nomor Nodin RFS/RFI]]="","",DAY(Email_TaskV2[[#This Row],[Tanggal nodin RFS/RFI]]))</f>
        <v>17</v>
      </c>
      <c r="AY185" s="28" t="str">
        <f>IF(Email_TaskV2[[#This Row],[Nomor Nodin RFS/RFI]]="","",TEXT(Email_TaskV2[[#This Row],[Tanggal nodin RFS/RFI]],"mmm"))</f>
        <v>Feb</v>
      </c>
      <c r="AZ185" s="28" t="str">
        <f>IF(Email_TaskV2[[#This Row],[Nodin BO]]="","No","Yes")</f>
        <v>Yes</v>
      </c>
      <c r="BA185" s="36">
        <f>IF(Email_TaskV2[[#This Row],[Month]]="",13,MONTH(Email_TaskV2[[#This Row],[Tanggal nodin RFS/RFI]]))</f>
        <v>2</v>
      </c>
    </row>
    <row r="186" spans="1:53" ht="16.5" hidden="1" customHeight="1" x14ac:dyDescent="0.3">
      <c r="A186" s="17">
        <v>185</v>
      </c>
      <c r="B186" s="18" t="s">
        <v>918</v>
      </c>
      <c r="C186" s="19">
        <v>44609</v>
      </c>
      <c r="D186" s="20" t="s">
        <v>919</v>
      </c>
      <c r="E186" s="18" t="s">
        <v>55</v>
      </c>
      <c r="F186" s="18" t="s">
        <v>86</v>
      </c>
      <c r="G186" s="22">
        <v>44613</v>
      </c>
      <c r="H186" s="22">
        <v>44616</v>
      </c>
      <c r="I186" s="18" t="s">
        <v>920</v>
      </c>
      <c r="J186" s="22">
        <v>44616</v>
      </c>
      <c r="K186" s="22"/>
      <c r="L186" s="18">
        <f t="shared" ref="L186:L193" si="20">H186-C186</f>
        <v>7</v>
      </c>
      <c r="M186" s="18">
        <f t="shared" ref="M186:M193" si="21">J186-G186</f>
        <v>3</v>
      </c>
      <c r="N186" s="20" t="s">
        <v>58</v>
      </c>
      <c r="O186" s="20" t="s">
        <v>59</v>
      </c>
      <c r="P186" s="20" t="str">
        <f>VLOOKUP(Email_TaskV2[[#This Row],[PIC Dev]],[1]Organization!C:D,2,FALSE)</f>
        <v>BSM Prepaid</v>
      </c>
      <c r="Q186" s="24" t="s">
        <v>921</v>
      </c>
      <c r="R186" s="18">
        <v>513</v>
      </c>
      <c r="S186" s="18" t="s">
        <v>61</v>
      </c>
      <c r="T186" s="18" t="s">
        <v>922</v>
      </c>
      <c r="U186" s="18"/>
      <c r="V186" s="18"/>
      <c r="W186" s="18"/>
      <c r="X186" s="18"/>
      <c r="Y186" s="18"/>
      <c r="Z186" s="18" t="s">
        <v>63</v>
      </c>
      <c r="AA186" s="18" t="s">
        <v>64</v>
      </c>
      <c r="AB186" s="18" t="s">
        <v>65</v>
      </c>
      <c r="AC186" s="18" t="s">
        <v>66</v>
      </c>
      <c r="AD186" s="23" t="s">
        <v>67</v>
      </c>
      <c r="AE186" s="23" t="s">
        <v>74</v>
      </c>
      <c r="AF186" s="23" t="s">
        <v>266</v>
      </c>
      <c r="AG186" s="18"/>
      <c r="AH186" s="49"/>
      <c r="AI186" s="31" t="s">
        <v>75</v>
      </c>
      <c r="AJ186" s="31"/>
      <c r="AK186" s="25"/>
      <c r="AL186" s="25"/>
      <c r="AM186" s="25"/>
      <c r="AN186" s="25"/>
      <c r="AO186" s="25"/>
      <c r="AP186" s="26">
        <f ca="1">IF(AND(Email_TaskV2[[#This Row],[Status]]="ON PROGRESS"),TODAY()-Email_TaskV2[[#This Row],[Tanggal nodin RFS/RFI]],0)</f>
        <v>0</v>
      </c>
      <c r="AQ186" s="26">
        <f ca="1">IF(AND(Email_TaskV2[[#This Row],[Status]]="ON PROGRESS",Email_TaskV2[[#This Row],[Type]]="RFI"),TODAY()-Email_TaskV2[[#This Row],[Tanggal nodin RFS/RFI]],0)</f>
        <v>0</v>
      </c>
      <c r="AR186" s="26" t="str">
        <f ca="1">IF(Email_TaskV2[[#This Row],[Aging]]&gt;7,"Warning","")</f>
        <v/>
      </c>
      <c r="AV186" s="16" t="str">
        <f>IF(AND(Email_TaskV2[[#This Row],[Status]]="ON PROGRESS",Email_TaskV2[[#This Row],[Type]]="RFS"),"YES","")</f>
        <v/>
      </c>
      <c r="AW186" s="16" t="str">
        <f>IF(AND(Email_TaskV2[[#This Row],[Status]]="ON PROGRESS",Email_TaskV2[[#This Row],[Type]]="RFI"),"YES","")</f>
        <v/>
      </c>
      <c r="AX186" s="16">
        <f>IF(Email_TaskV2[[#This Row],[Nomor Nodin RFS/RFI]]="","",DAY(Email_TaskV2[[#This Row],[Tanggal nodin RFS/RFI]]))</f>
        <v>17</v>
      </c>
      <c r="AY186" s="28" t="str">
        <f>IF(Email_TaskV2[[#This Row],[Nomor Nodin RFS/RFI]]="","",TEXT(Email_TaskV2[[#This Row],[Tanggal nodin RFS/RFI]],"mmm"))</f>
        <v>Feb</v>
      </c>
      <c r="AZ186" s="28" t="str">
        <f>IF(Email_TaskV2[[#This Row],[Nodin BO]]="","No","Yes")</f>
        <v>Yes</v>
      </c>
      <c r="BA186" s="36">
        <f>IF(Email_TaskV2[[#This Row],[Month]]="",13,MONTH(Email_TaskV2[[#This Row],[Tanggal nodin RFS/RFI]]))</f>
        <v>2</v>
      </c>
    </row>
    <row r="187" spans="1:53" ht="16.5" hidden="1" customHeight="1" x14ac:dyDescent="0.3">
      <c r="A187" s="17">
        <v>186</v>
      </c>
      <c r="B187" s="18" t="s">
        <v>923</v>
      </c>
      <c r="C187" s="19">
        <v>44609</v>
      </c>
      <c r="D187" s="20" t="s">
        <v>924</v>
      </c>
      <c r="E187" s="18" t="s">
        <v>55</v>
      </c>
      <c r="F187" s="50" t="s">
        <v>147</v>
      </c>
      <c r="G187" s="22">
        <v>44609</v>
      </c>
      <c r="H187" s="22">
        <v>44610</v>
      </c>
      <c r="I187" s="18" t="s">
        <v>925</v>
      </c>
      <c r="J187" s="22">
        <v>44610</v>
      </c>
      <c r="K187" s="22"/>
      <c r="L187" s="18">
        <f t="shared" si="20"/>
        <v>1</v>
      </c>
      <c r="M187" s="18">
        <f t="shared" si="21"/>
        <v>1</v>
      </c>
      <c r="N187" s="20" t="s">
        <v>531</v>
      </c>
      <c r="O187" s="20" t="s">
        <v>532</v>
      </c>
      <c r="P187" s="20" t="str">
        <f>VLOOKUP(Email_TaskV2[[#This Row],[PIC Dev]],[1]Organization!C:D,2,FALSE)</f>
        <v>Business Architecture</v>
      </c>
      <c r="Q187" s="20"/>
      <c r="R187" s="18">
        <v>29</v>
      </c>
      <c r="S187" s="18" t="s">
        <v>106</v>
      </c>
      <c r="T187" s="18" t="s">
        <v>792</v>
      </c>
      <c r="U187" s="18"/>
      <c r="V187" s="18"/>
      <c r="W187" s="18"/>
      <c r="X187" s="18"/>
      <c r="Y187" s="18"/>
      <c r="Z187" s="18" t="s">
        <v>63</v>
      </c>
      <c r="AA187" s="18" t="s">
        <v>64</v>
      </c>
      <c r="AB187" s="18" t="s">
        <v>534</v>
      </c>
      <c r="AC187" s="18" t="s">
        <v>98</v>
      </c>
      <c r="AD187" s="23" t="s">
        <v>151</v>
      </c>
      <c r="AE187" s="23"/>
      <c r="AF187" s="23"/>
      <c r="AG187" s="18"/>
      <c r="AH187" s="49"/>
      <c r="AI187" s="31" t="s">
        <v>68</v>
      </c>
      <c r="AJ187" s="31" t="s">
        <v>152</v>
      </c>
      <c r="AK187" s="25"/>
      <c r="AL187" s="25"/>
      <c r="AM187" s="25"/>
      <c r="AN187" s="25"/>
      <c r="AO187" s="25"/>
      <c r="AP187" s="26">
        <f ca="1">IF(AND(Email_TaskV2[[#This Row],[Status]]="ON PROGRESS"),TODAY()-Email_TaskV2[[#This Row],[Tanggal nodin RFS/RFI]],0)</f>
        <v>0</v>
      </c>
      <c r="AQ187" s="26">
        <f ca="1">IF(AND(Email_TaskV2[[#This Row],[Status]]="ON PROGRESS",Email_TaskV2[[#This Row],[Type]]="RFI"),TODAY()-Email_TaskV2[[#This Row],[Tanggal nodin RFS/RFI]],0)</f>
        <v>0</v>
      </c>
      <c r="AR187" s="26" t="str">
        <f ca="1">IF(Email_TaskV2[[#This Row],[Aging]]&gt;7,"Warning","")</f>
        <v/>
      </c>
      <c r="AV187" s="16" t="str">
        <f>IF(AND(Email_TaskV2[[#This Row],[Status]]="ON PROGRESS",Email_TaskV2[[#This Row],[Type]]="RFS"),"YES","")</f>
        <v/>
      </c>
      <c r="AW187" s="16" t="str">
        <f>IF(AND(Email_TaskV2[[#This Row],[Status]]="ON PROGRESS",Email_TaskV2[[#This Row],[Type]]="RFI"),"YES","")</f>
        <v/>
      </c>
      <c r="AX187" s="16">
        <f>IF(Email_TaskV2[[#This Row],[Nomor Nodin RFS/RFI]]="","",DAY(Email_TaskV2[[#This Row],[Tanggal nodin RFS/RFI]]))</f>
        <v>17</v>
      </c>
      <c r="AY187" s="28" t="str">
        <f>IF(Email_TaskV2[[#This Row],[Nomor Nodin RFS/RFI]]="","",TEXT(Email_TaskV2[[#This Row],[Tanggal nodin RFS/RFI]],"mmm"))</f>
        <v>Feb</v>
      </c>
      <c r="AZ187" s="28" t="str">
        <f>IF(Email_TaskV2[[#This Row],[Nodin BO]]="","No","Yes")</f>
        <v>Yes</v>
      </c>
      <c r="BA187" s="36">
        <f>IF(Email_TaskV2[[#This Row],[Month]]="",13,MONTH(Email_TaskV2[[#This Row],[Tanggal nodin RFS/RFI]]))</f>
        <v>2</v>
      </c>
    </row>
    <row r="188" spans="1:53" ht="16.5" hidden="1" customHeight="1" x14ac:dyDescent="0.3">
      <c r="A188" s="17">
        <v>187</v>
      </c>
      <c r="B188" s="18" t="s">
        <v>926</v>
      </c>
      <c r="C188" s="19">
        <v>44609</v>
      </c>
      <c r="D188" s="20" t="s">
        <v>927</v>
      </c>
      <c r="E188" s="18" t="s">
        <v>55</v>
      </c>
      <c r="F188" s="18" t="s">
        <v>147</v>
      </c>
      <c r="G188" s="22">
        <v>44613</v>
      </c>
      <c r="H188" s="22">
        <v>44613</v>
      </c>
      <c r="I188" s="18" t="s">
        <v>928</v>
      </c>
      <c r="J188" s="22">
        <v>44613</v>
      </c>
      <c r="K188" s="22"/>
      <c r="L188" s="18">
        <f t="shared" si="20"/>
        <v>4</v>
      </c>
      <c r="M188" s="18">
        <f t="shared" si="21"/>
        <v>0</v>
      </c>
      <c r="N188" s="20" t="s">
        <v>341</v>
      </c>
      <c r="O188" s="20" t="s">
        <v>342</v>
      </c>
      <c r="P188" s="20" t="str">
        <f>VLOOKUP(Email_TaskV2[[#This Row],[PIC Dev]],[1]Organization!C:D,2,FALSE)</f>
        <v>Digital and VAS</v>
      </c>
      <c r="Q188" s="20"/>
      <c r="R188" s="18">
        <v>19</v>
      </c>
      <c r="S188" s="18" t="s">
        <v>106</v>
      </c>
      <c r="T188" s="18" t="s">
        <v>929</v>
      </c>
      <c r="U188" s="18"/>
      <c r="V188" s="18"/>
      <c r="W188" s="18"/>
      <c r="X188" s="18"/>
      <c r="Y188" s="18"/>
      <c r="Z188" s="18" t="s">
        <v>63</v>
      </c>
      <c r="AA188" s="18" t="s">
        <v>64</v>
      </c>
      <c r="AB188" s="18" t="s">
        <v>344</v>
      </c>
      <c r="AC188" s="18" t="s">
        <v>98</v>
      </c>
      <c r="AD188" s="23" t="s">
        <v>133</v>
      </c>
      <c r="AE188" s="23"/>
      <c r="AF188" s="23"/>
      <c r="AG188" s="18"/>
      <c r="AH188" s="49"/>
      <c r="AI188" s="31" t="s">
        <v>75</v>
      </c>
      <c r="AJ188" s="31"/>
      <c r="AK188" s="25"/>
      <c r="AL188" s="25"/>
      <c r="AM188" s="25"/>
      <c r="AN188" s="25"/>
      <c r="AO188" s="25"/>
      <c r="AP188" s="26">
        <f ca="1">IF(AND(Email_TaskV2[[#This Row],[Status]]="ON PROGRESS"),TODAY()-Email_TaskV2[[#This Row],[Tanggal nodin RFS/RFI]],0)</f>
        <v>0</v>
      </c>
      <c r="AQ188" s="26">
        <f ca="1">IF(AND(Email_TaskV2[[#This Row],[Status]]="ON PROGRESS",Email_TaskV2[[#This Row],[Type]]="RFI"),TODAY()-Email_TaskV2[[#This Row],[Tanggal nodin RFS/RFI]],0)</f>
        <v>0</v>
      </c>
      <c r="AR188" s="26" t="str">
        <f ca="1">IF(Email_TaskV2[[#This Row],[Aging]]&gt;7,"Warning","")</f>
        <v/>
      </c>
      <c r="AV188" s="16" t="str">
        <f>IF(AND(Email_TaskV2[[#This Row],[Status]]="ON PROGRESS",Email_TaskV2[[#This Row],[Type]]="RFS"),"YES","")</f>
        <v/>
      </c>
      <c r="AW188" s="16" t="str">
        <f>IF(AND(Email_TaskV2[[#This Row],[Status]]="ON PROGRESS",Email_TaskV2[[#This Row],[Type]]="RFI"),"YES","")</f>
        <v/>
      </c>
      <c r="AX188" s="16">
        <f>IF(Email_TaskV2[[#This Row],[Nomor Nodin RFS/RFI]]="","",DAY(Email_TaskV2[[#This Row],[Tanggal nodin RFS/RFI]]))</f>
        <v>17</v>
      </c>
      <c r="AY188" s="28" t="str">
        <f>IF(Email_TaskV2[[#This Row],[Nomor Nodin RFS/RFI]]="","",TEXT(Email_TaskV2[[#This Row],[Tanggal nodin RFS/RFI]],"mmm"))</f>
        <v>Feb</v>
      </c>
      <c r="AZ188" s="28" t="str">
        <f>IF(Email_TaskV2[[#This Row],[Nodin BO]]="","No","Yes")</f>
        <v>Yes</v>
      </c>
      <c r="BA188" s="36">
        <f>IF(Email_TaskV2[[#This Row],[Month]]="",13,MONTH(Email_TaskV2[[#This Row],[Tanggal nodin RFS/RFI]]))</f>
        <v>2</v>
      </c>
    </row>
    <row r="189" spans="1:53" ht="16.5" hidden="1" customHeight="1" x14ac:dyDescent="0.3">
      <c r="A189" s="17">
        <v>188</v>
      </c>
      <c r="B189" s="18" t="s">
        <v>930</v>
      </c>
      <c r="C189" s="19">
        <v>44609</v>
      </c>
      <c r="D189" s="20" t="s">
        <v>931</v>
      </c>
      <c r="E189" s="18" t="s">
        <v>55</v>
      </c>
      <c r="F189" s="21" t="s">
        <v>147</v>
      </c>
      <c r="G189" s="22">
        <v>44614</v>
      </c>
      <c r="H189" s="22">
        <v>44614</v>
      </c>
      <c r="I189" s="18" t="s">
        <v>932</v>
      </c>
      <c r="J189" s="22">
        <v>44621</v>
      </c>
      <c r="K189" s="22"/>
      <c r="L189" s="18">
        <f t="shared" si="20"/>
        <v>5</v>
      </c>
      <c r="M189" s="18">
        <f t="shared" si="21"/>
        <v>7</v>
      </c>
      <c r="N189" s="20" t="s">
        <v>341</v>
      </c>
      <c r="O189" s="20" t="s">
        <v>342</v>
      </c>
      <c r="P189" s="20" t="str">
        <f>VLOOKUP(Email_TaskV2[[#This Row],[PIC Dev]],[1]Organization!C:D,2,FALSE)</f>
        <v>Digital and VAS</v>
      </c>
      <c r="Q189" s="20"/>
      <c r="R189" s="18">
        <v>54</v>
      </c>
      <c r="S189" s="18" t="s">
        <v>106</v>
      </c>
      <c r="T189" s="18" t="s">
        <v>933</v>
      </c>
      <c r="U189" s="18"/>
      <c r="V189" s="18"/>
      <c r="W189" s="18"/>
      <c r="X189" s="18"/>
      <c r="Y189" s="18"/>
      <c r="Z189" s="18" t="s">
        <v>63</v>
      </c>
      <c r="AA189" s="18" t="s">
        <v>64</v>
      </c>
      <c r="AB189" s="18" t="s">
        <v>344</v>
      </c>
      <c r="AC189" s="18" t="s">
        <v>98</v>
      </c>
      <c r="AD189" s="23" t="s">
        <v>151</v>
      </c>
      <c r="AE189" s="23"/>
      <c r="AF189" s="23"/>
      <c r="AG189" s="18"/>
      <c r="AH189" s="49"/>
      <c r="AI189" s="31" t="s">
        <v>75</v>
      </c>
      <c r="AJ189" s="31"/>
      <c r="AK189" s="25"/>
      <c r="AL189" s="25"/>
      <c r="AM189" s="25"/>
      <c r="AN189" s="25"/>
      <c r="AO189" s="25"/>
      <c r="AP189" s="26">
        <f ca="1">IF(AND(Email_TaskV2[[#This Row],[Status]]="ON PROGRESS"),TODAY()-Email_TaskV2[[#This Row],[Tanggal nodin RFS/RFI]],0)</f>
        <v>0</v>
      </c>
      <c r="AQ189" s="26">
        <f ca="1">IF(AND(Email_TaskV2[[#This Row],[Status]]="ON PROGRESS",Email_TaskV2[[#This Row],[Type]]="RFI"),TODAY()-Email_TaskV2[[#This Row],[Tanggal nodin RFS/RFI]],0)</f>
        <v>0</v>
      </c>
      <c r="AR189" s="26" t="str">
        <f ca="1">IF(Email_TaskV2[[#This Row],[Aging]]&gt;7,"Warning","")</f>
        <v/>
      </c>
      <c r="AV189" s="16" t="str">
        <f>IF(AND(Email_TaskV2[[#This Row],[Status]]="ON PROGRESS",Email_TaskV2[[#This Row],[Type]]="RFS"),"YES","")</f>
        <v/>
      </c>
      <c r="AW189" s="16" t="str">
        <f>IF(AND(Email_TaskV2[[#This Row],[Status]]="ON PROGRESS",Email_TaskV2[[#This Row],[Type]]="RFI"),"YES","")</f>
        <v/>
      </c>
      <c r="AX189" s="16">
        <f>IF(Email_TaskV2[[#This Row],[Nomor Nodin RFS/RFI]]="","",DAY(Email_TaskV2[[#This Row],[Tanggal nodin RFS/RFI]]))</f>
        <v>17</v>
      </c>
      <c r="AY189" s="28" t="str">
        <f>IF(Email_TaskV2[[#This Row],[Nomor Nodin RFS/RFI]]="","",TEXT(Email_TaskV2[[#This Row],[Tanggal nodin RFS/RFI]],"mmm"))</f>
        <v>Feb</v>
      </c>
      <c r="AZ189" s="28" t="str">
        <f>IF(Email_TaskV2[[#This Row],[Nodin BO]]="","No","Yes")</f>
        <v>Yes</v>
      </c>
      <c r="BA189" s="36">
        <f>IF(Email_TaskV2[[#This Row],[Month]]="",13,MONTH(Email_TaskV2[[#This Row],[Tanggal nodin RFS/RFI]]))</f>
        <v>2</v>
      </c>
    </row>
    <row r="190" spans="1:53" ht="16.5" hidden="1" customHeight="1" x14ac:dyDescent="0.3">
      <c r="A190" s="17">
        <v>189</v>
      </c>
      <c r="B190" s="18" t="s">
        <v>934</v>
      </c>
      <c r="C190" s="19">
        <v>44609</v>
      </c>
      <c r="D190" s="20" t="s">
        <v>935</v>
      </c>
      <c r="E190" s="18" t="s">
        <v>55</v>
      </c>
      <c r="F190" s="21" t="s">
        <v>112</v>
      </c>
      <c r="G190" s="22">
        <v>44616</v>
      </c>
      <c r="H190" s="22">
        <v>44630</v>
      </c>
      <c r="I190" s="18" t="s">
        <v>936</v>
      </c>
      <c r="J190" s="22">
        <v>44630</v>
      </c>
      <c r="K190" s="22"/>
      <c r="L190" s="18">
        <f t="shared" si="20"/>
        <v>21</v>
      </c>
      <c r="M190" s="18">
        <f t="shared" si="21"/>
        <v>14</v>
      </c>
      <c r="N190" s="20" t="s">
        <v>130</v>
      </c>
      <c r="O190" s="20" t="s">
        <v>131</v>
      </c>
      <c r="P190" s="20" t="str">
        <f>VLOOKUP(Email_TaskV2[[#This Row],[PIC Dev]],[1]Organization!C:D,2,FALSE)</f>
        <v>BSM Prepaid</v>
      </c>
      <c r="Q190" s="20"/>
      <c r="R190" s="18">
        <v>43</v>
      </c>
      <c r="S190" s="18" t="s">
        <v>106</v>
      </c>
      <c r="T190" s="18" t="s">
        <v>937</v>
      </c>
      <c r="U190" s="18"/>
      <c r="V190" s="18"/>
      <c r="W190" s="18"/>
      <c r="X190" s="18"/>
      <c r="Y190" s="18"/>
      <c r="Z190" s="18" t="s">
        <v>63</v>
      </c>
      <c r="AA190" s="18" t="s">
        <v>64</v>
      </c>
      <c r="AB190" s="18" t="s">
        <v>938</v>
      </c>
      <c r="AC190" s="18" t="s">
        <v>66</v>
      </c>
      <c r="AD190" s="23" t="s">
        <v>186</v>
      </c>
      <c r="AE190" s="23"/>
      <c r="AF190" s="23"/>
      <c r="AG190" s="18"/>
      <c r="AH190" s="49"/>
      <c r="AI190" s="31" t="s">
        <v>68</v>
      </c>
      <c r="AJ190" s="31" t="s">
        <v>83</v>
      </c>
      <c r="AK190" s="25"/>
      <c r="AL190" s="25"/>
      <c r="AM190" s="25"/>
      <c r="AN190" s="25"/>
      <c r="AO190" s="25"/>
      <c r="AP190" s="26">
        <f ca="1">IF(AND(Email_TaskV2[[#This Row],[Status]]="ON PROGRESS"),TODAY()-Email_TaskV2[[#This Row],[Tanggal nodin RFS/RFI]],0)</f>
        <v>0</v>
      </c>
      <c r="AQ190" s="26">
        <f ca="1">IF(AND(Email_TaskV2[[#This Row],[Status]]="ON PROGRESS",Email_TaskV2[[#This Row],[Type]]="RFI"),TODAY()-Email_TaskV2[[#This Row],[Tanggal nodin RFS/RFI]],0)</f>
        <v>0</v>
      </c>
      <c r="AR190" s="26" t="str">
        <f ca="1">IF(Email_TaskV2[[#This Row],[Aging]]&gt;7,"Warning","")</f>
        <v/>
      </c>
      <c r="AV190" s="16" t="str">
        <f>IF(AND(Email_TaskV2[[#This Row],[Status]]="ON PROGRESS",Email_TaskV2[[#This Row],[Type]]="RFS"),"YES","")</f>
        <v/>
      </c>
      <c r="AW190" s="16" t="str">
        <f>IF(AND(Email_TaskV2[[#This Row],[Status]]="ON PROGRESS",Email_TaskV2[[#This Row],[Type]]="RFI"),"YES","")</f>
        <v/>
      </c>
      <c r="AX190" s="16">
        <f>IF(Email_TaskV2[[#This Row],[Nomor Nodin RFS/RFI]]="","",DAY(Email_TaskV2[[#This Row],[Tanggal nodin RFS/RFI]]))</f>
        <v>17</v>
      </c>
      <c r="AY190" s="28" t="str">
        <f>IF(Email_TaskV2[[#This Row],[Nomor Nodin RFS/RFI]]="","",TEXT(Email_TaskV2[[#This Row],[Tanggal nodin RFS/RFI]],"mmm"))</f>
        <v>Feb</v>
      </c>
      <c r="AZ190" s="28" t="str">
        <f>IF(Email_TaskV2[[#This Row],[Nodin BO]]="","No","Yes")</f>
        <v>Yes</v>
      </c>
      <c r="BA190" s="36">
        <f>IF(Email_TaskV2[[#This Row],[Month]]="",13,MONTH(Email_TaskV2[[#This Row],[Tanggal nodin RFS/RFI]]))</f>
        <v>2</v>
      </c>
    </row>
    <row r="191" spans="1:53" ht="15.75" hidden="1" customHeight="1" x14ac:dyDescent="0.3">
      <c r="A191" s="17">
        <v>190</v>
      </c>
      <c r="B191" s="18" t="s">
        <v>939</v>
      </c>
      <c r="C191" s="19">
        <v>44609</v>
      </c>
      <c r="D191" s="20" t="s">
        <v>940</v>
      </c>
      <c r="E191" s="18" t="s">
        <v>55</v>
      </c>
      <c r="F191" s="21" t="s">
        <v>136</v>
      </c>
      <c r="G191" s="22">
        <v>44614</v>
      </c>
      <c r="H191" s="22">
        <v>44621</v>
      </c>
      <c r="I191" s="18" t="s">
        <v>941</v>
      </c>
      <c r="J191" s="22">
        <v>44621</v>
      </c>
      <c r="K191" s="22"/>
      <c r="L191" s="18">
        <f t="shared" si="20"/>
        <v>12</v>
      </c>
      <c r="M191" s="18">
        <f t="shared" si="21"/>
        <v>7</v>
      </c>
      <c r="N191" s="20" t="s">
        <v>130</v>
      </c>
      <c r="O191" s="20" t="s">
        <v>131</v>
      </c>
      <c r="P191" s="20" t="str">
        <f>VLOOKUP(Email_TaskV2[[#This Row],[PIC Dev]],[1]Organization!C:D,2,FALSE)</f>
        <v>BSM Prepaid</v>
      </c>
      <c r="Q191" s="24" t="s">
        <v>942</v>
      </c>
      <c r="R191" s="18">
        <v>65</v>
      </c>
      <c r="S191" s="18" t="s">
        <v>106</v>
      </c>
      <c r="T191" s="30" t="s">
        <v>652</v>
      </c>
      <c r="U191" s="30"/>
      <c r="V191" s="30"/>
      <c r="W191" s="30"/>
      <c r="X191" s="30"/>
      <c r="Y191" s="30"/>
      <c r="Z191" s="18" t="s">
        <v>63</v>
      </c>
      <c r="AA191" s="18" t="s">
        <v>64</v>
      </c>
      <c r="AB191" s="18" t="s">
        <v>65</v>
      </c>
      <c r="AC191" s="18" t="s">
        <v>66</v>
      </c>
      <c r="AD191" s="23" t="s">
        <v>115</v>
      </c>
      <c r="AE191" s="23"/>
      <c r="AF191" s="23"/>
      <c r="AG191" s="18"/>
      <c r="AH191" s="49"/>
      <c r="AI191" s="31" t="s">
        <v>75</v>
      </c>
      <c r="AJ191" s="31"/>
      <c r="AK191" s="25"/>
      <c r="AL191" s="25"/>
      <c r="AM191" s="25"/>
      <c r="AN191" s="25"/>
      <c r="AO191" s="25"/>
      <c r="AP191" s="26">
        <f ca="1">IF(AND(Email_TaskV2[[#This Row],[Status]]="ON PROGRESS"),TODAY()-Email_TaskV2[[#This Row],[Tanggal nodin RFS/RFI]],0)</f>
        <v>0</v>
      </c>
      <c r="AQ191" s="26">
        <f ca="1">IF(AND(Email_TaskV2[[#This Row],[Status]]="ON PROGRESS",Email_TaskV2[[#This Row],[Type]]="RFI"),TODAY()-Email_TaskV2[[#This Row],[Tanggal nodin RFS/RFI]],0)</f>
        <v>0</v>
      </c>
      <c r="AR191" s="26" t="str">
        <f ca="1">IF(Email_TaskV2[[#This Row],[Aging]]&gt;7,"Warning","")</f>
        <v/>
      </c>
      <c r="AV191" s="16" t="str">
        <f>IF(AND(Email_TaskV2[[#This Row],[Status]]="ON PROGRESS",Email_TaskV2[[#This Row],[Type]]="RFS"),"YES","")</f>
        <v/>
      </c>
      <c r="AW191" s="16" t="str">
        <f>IF(AND(Email_TaskV2[[#This Row],[Status]]="ON PROGRESS",Email_TaskV2[[#This Row],[Type]]="RFI"),"YES","")</f>
        <v/>
      </c>
      <c r="AX191" s="16">
        <f>IF(Email_TaskV2[[#This Row],[Nomor Nodin RFS/RFI]]="","",DAY(Email_TaskV2[[#This Row],[Tanggal nodin RFS/RFI]]))</f>
        <v>17</v>
      </c>
      <c r="AY191" s="28" t="str">
        <f>IF(Email_TaskV2[[#This Row],[Nomor Nodin RFS/RFI]]="","",TEXT(Email_TaskV2[[#This Row],[Tanggal nodin RFS/RFI]],"mmm"))</f>
        <v>Feb</v>
      </c>
      <c r="AZ191" s="28" t="str">
        <f>IF(Email_TaskV2[[#This Row],[Nodin BO]]="","No","Yes")</f>
        <v>Yes</v>
      </c>
      <c r="BA191" s="36">
        <f>IF(Email_TaskV2[[#This Row],[Month]]="",13,MONTH(Email_TaskV2[[#This Row],[Tanggal nodin RFS/RFI]]))</f>
        <v>2</v>
      </c>
    </row>
    <row r="192" spans="1:53" ht="15.75" hidden="1" customHeight="1" x14ac:dyDescent="0.3">
      <c r="A192" s="17">
        <v>191</v>
      </c>
      <c r="B192" s="18" t="s">
        <v>943</v>
      </c>
      <c r="C192" s="19">
        <v>44609</v>
      </c>
      <c r="D192" s="20" t="s">
        <v>944</v>
      </c>
      <c r="E192" s="18" t="s">
        <v>55</v>
      </c>
      <c r="F192" s="18" t="s">
        <v>86</v>
      </c>
      <c r="G192" s="22">
        <v>44610</v>
      </c>
      <c r="H192" s="22">
        <v>44610</v>
      </c>
      <c r="I192" s="18" t="s">
        <v>945</v>
      </c>
      <c r="J192" s="22">
        <v>44610</v>
      </c>
      <c r="K192" s="22"/>
      <c r="L192" s="18">
        <f t="shared" si="20"/>
        <v>1</v>
      </c>
      <c r="M192" s="18">
        <f t="shared" si="21"/>
        <v>0</v>
      </c>
      <c r="N192" s="20" t="s">
        <v>341</v>
      </c>
      <c r="O192" s="20" t="s">
        <v>342</v>
      </c>
      <c r="P192" s="20" t="str">
        <f>VLOOKUP(Email_TaskV2[[#This Row],[PIC Dev]],[1]Organization!C:D,2,FALSE)</f>
        <v>Digital and VAS</v>
      </c>
      <c r="Q192" s="24" t="s">
        <v>946</v>
      </c>
      <c r="R192" s="18">
        <v>12</v>
      </c>
      <c r="S192" s="18" t="s">
        <v>61</v>
      </c>
      <c r="T192" s="18" t="s">
        <v>947</v>
      </c>
      <c r="U192" s="18"/>
      <c r="V192" s="18"/>
      <c r="W192" s="18"/>
      <c r="X192" s="18"/>
      <c r="Y192" s="18"/>
      <c r="Z192" s="18" t="s">
        <v>63</v>
      </c>
      <c r="AA192" s="18" t="s">
        <v>64</v>
      </c>
      <c r="AB192" s="18" t="s">
        <v>344</v>
      </c>
      <c r="AC192" s="18" t="s">
        <v>98</v>
      </c>
      <c r="AD192" s="23" t="s">
        <v>126</v>
      </c>
      <c r="AE192" s="23"/>
      <c r="AF192" s="23"/>
      <c r="AG192" s="18"/>
      <c r="AH192" s="49"/>
      <c r="AI192" s="31" t="s">
        <v>75</v>
      </c>
      <c r="AJ192" s="31"/>
      <c r="AK192" s="25"/>
      <c r="AL192" s="25"/>
      <c r="AM192" s="25"/>
      <c r="AN192" s="25"/>
      <c r="AO192" s="25"/>
      <c r="AP192" s="26">
        <f ca="1">IF(AND(Email_TaskV2[[#This Row],[Status]]="ON PROGRESS"),TODAY()-Email_TaskV2[[#This Row],[Tanggal nodin RFS/RFI]],0)</f>
        <v>0</v>
      </c>
      <c r="AQ192" s="26">
        <f ca="1">IF(AND(Email_TaskV2[[#This Row],[Status]]="ON PROGRESS",Email_TaskV2[[#This Row],[Type]]="RFI"),TODAY()-Email_TaskV2[[#This Row],[Tanggal nodin RFS/RFI]],0)</f>
        <v>0</v>
      </c>
      <c r="AR192" s="26" t="str">
        <f ca="1">IF(Email_TaskV2[[#This Row],[Aging]]&gt;7,"Warning","")</f>
        <v/>
      </c>
      <c r="AV192" s="16" t="str">
        <f>IF(AND(Email_TaskV2[[#This Row],[Status]]="ON PROGRESS",Email_TaskV2[[#This Row],[Type]]="RFS"),"YES","")</f>
        <v/>
      </c>
      <c r="AW192" s="16" t="str">
        <f>IF(AND(Email_TaskV2[[#This Row],[Status]]="ON PROGRESS",Email_TaskV2[[#This Row],[Type]]="RFI"),"YES","")</f>
        <v/>
      </c>
      <c r="AX192" s="16">
        <f>IF(Email_TaskV2[[#This Row],[Nomor Nodin RFS/RFI]]="","",DAY(Email_TaskV2[[#This Row],[Tanggal nodin RFS/RFI]]))</f>
        <v>17</v>
      </c>
      <c r="AY192" s="28" t="str">
        <f>IF(Email_TaskV2[[#This Row],[Nomor Nodin RFS/RFI]]="","",TEXT(Email_TaskV2[[#This Row],[Tanggal nodin RFS/RFI]],"mmm"))</f>
        <v>Feb</v>
      </c>
      <c r="AZ192" s="28" t="str">
        <f>IF(Email_TaskV2[[#This Row],[Nodin BO]]="","No","Yes")</f>
        <v>Yes</v>
      </c>
      <c r="BA192" s="36">
        <f>IF(Email_TaskV2[[#This Row],[Month]]="",13,MONTH(Email_TaskV2[[#This Row],[Tanggal nodin RFS/RFI]]))</f>
        <v>2</v>
      </c>
    </row>
    <row r="193" spans="1:53" ht="15.75" hidden="1" customHeight="1" x14ac:dyDescent="0.3">
      <c r="A193" s="17">
        <v>192</v>
      </c>
      <c r="B193" s="18" t="s">
        <v>948</v>
      </c>
      <c r="C193" s="19">
        <v>44609</v>
      </c>
      <c r="D193" s="20" t="s">
        <v>949</v>
      </c>
      <c r="E193" s="18" t="s">
        <v>55</v>
      </c>
      <c r="F193" s="21" t="s">
        <v>147</v>
      </c>
      <c r="G193" s="22">
        <v>44617</v>
      </c>
      <c r="H193" s="22">
        <v>44628</v>
      </c>
      <c r="I193" s="18" t="s">
        <v>950</v>
      </c>
      <c r="J193" s="22">
        <v>44630</v>
      </c>
      <c r="K193" s="22"/>
      <c r="L193" s="18">
        <f t="shared" si="20"/>
        <v>19</v>
      </c>
      <c r="M193" s="18">
        <f t="shared" si="21"/>
        <v>13</v>
      </c>
      <c r="N193" s="20" t="s">
        <v>164</v>
      </c>
      <c r="O193" s="20" t="s">
        <v>165</v>
      </c>
      <c r="P193" s="20" t="str">
        <f>VLOOKUP(Email_TaskV2[[#This Row],[PIC Dev]],[1]Organization!C:D,2,FALSE)</f>
        <v>Business Architecture</v>
      </c>
      <c r="Q193" s="20"/>
      <c r="R193" s="18">
        <v>48</v>
      </c>
      <c r="S193" s="18" t="s">
        <v>106</v>
      </c>
      <c r="T193" s="18" t="s">
        <v>510</v>
      </c>
      <c r="U193" s="18"/>
      <c r="V193" s="18"/>
      <c r="W193" s="18"/>
      <c r="X193" s="18"/>
      <c r="Y193" s="18"/>
      <c r="Z193" s="18" t="s">
        <v>63</v>
      </c>
      <c r="AA193" s="18" t="s">
        <v>64</v>
      </c>
      <c r="AB193" s="18" t="s">
        <v>512</v>
      </c>
      <c r="AC193" s="18" t="s">
        <v>66</v>
      </c>
      <c r="AD193" s="23" t="s">
        <v>816</v>
      </c>
      <c r="AE193" s="23" t="s">
        <v>150</v>
      </c>
      <c r="AF193" s="23"/>
      <c r="AG193" s="18"/>
      <c r="AH193" s="49"/>
      <c r="AI193" s="31" t="s">
        <v>75</v>
      </c>
      <c r="AJ193" s="31"/>
      <c r="AK193" s="25"/>
      <c r="AL193" s="25"/>
      <c r="AM193" s="25"/>
      <c r="AN193" s="25"/>
      <c r="AO193" s="25"/>
      <c r="AP193" s="26">
        <f ca="1">IF(AND(Email_TaskV2[[#This Row],[Status]]="ON PROGRESS"),TODAY()-Email_TaskV2[[#This Row],[Tanggal nodin RFS/RFI]],0)</f>
        <v>0</v>
      </c>
      <c r="AQ193" s="26">
        <f ca="1">IF(AND(Email_TaskV2[[#This Row],[Status]]="ON PROGRESS",Email_TaskV2[[#This Row],[Type]]="RFI"),TODAY()-Email_TaskV2[[#This Row],[Tanggal nodin RFS/RFI]],0)</f>
        <v>0</v>
      </c>
      <c r="AR193" s="26" t="str">
        <f ca="1">IF(Email_TaskV2[[#This Row],[Aging]]&gt;7,"Warning","")</f>
        <v/>
      </c>
      <c r="AV193" s="16" t="str">
        <f>IF(AND(Email_TaskV2[[#This Row],[Status]]="ON PROGRESS",Email_TaskV2[[#This Row],[Type]]="RFS"),"YES","")</f>
        <v/>
      </c>
      <c r="AW193" s="16" t="str">
        <f>IF(AND(Email_TaskV2[[#This Row],[Status]]="ON PROGRESS",Email_TaskV2[[#This Row],[Type]]="RFI"),"YES","")</f>
        <v/>
      </c>
      <c r="AX193" s="16">
        <f>IF(Email_TaskV2[[#This Row],[Nomor Nodin RFS/RFI]]="","",DAY(Email_TaskV2[[#This Row],[Tanggal nodin RFS/RFI]]))</f>
        <v>17</v>
      </c>
      <c r="AY193" s="28" t="str">
        <f>IF(Email_TaskV2[[#This Row],[Nomor Nodin RFS/RFI]]="","",TEXT(Email_TaskV2[[#This Row],[Tanggal nodin RFS/RFI]],"mmm"))</f>
        <v>Feb</v>
      </c>
      <c r="AZ193" s="28" t="str">
        <f>IF(Email_TaskV2[[#This Row],[Nodin BO]]="","No","Yes")</f>
        <v>Yes</v>
      </c>
      <c r="BA193" s="36">
        <f>IF(Email_TaskV2[[#This Row],[Month]]="",13,MONTH(Email_TaskV2[[#This Row],[Tanggal nodin RFS/RFI]]))</f>
        <v>2</v>
      </c>
    </row>
    <row r="194" spans="1:53" ht="16.5" hidden="1" customHeight="1" x14ac:dyDescent="0.3">
      <c r="A194" s="17">
        <v>193</v>
      </c>
      <c r="B194" s="18" t="s">
        <v>951</v>
      </c>
      <c r="C194" s="19">
        <v>44610</v>
      </c>
      <c r="D194" s="20" t="s">
        <v>952</v>
      </c>
      <c r="E194" s="32" t="s">
        <v>118</v>
      </c>
      <c r="F194" s="47" t="s">
        <v>953</v>
      </c>
      <c r="G194" s="18"/>
      <c r="H194" s="18"/>
      <c r="I194" s="18"/>
      <c r="J194" s="18"/>
      <c r="K194" s="18"/>
      <c r="L194" s="23"/>
      <c r="M194" s="20"/>
      <c r="N194" s="34" t="s">
        <v>220</v>
      </c>
      <c r="O194" s="20" t="s">
        <v>221</v>
      </c>
      <c r="P194" s="20" t="str">
        <f>VLOOKUP(Email_TaskV2[[#This Row],[PIC Dev]],[1]Organization!C:D,2,FALSE)</f>
        <v>Digital and VAS</v>
      </c>
      <c r="Q194" s="20"/>
      <c r="R194" s="18"/>
      <c r="S194" s="18" t="s">
        <v>61</v>
      </c>
      <c r="T194" s="18" t="s">
        <v>954</v>
      </c>
      <c r="U194" s="18"/>
      <c r="V194" s="18"/>
      <c r="W194" s="18"/>
      <c r="X194" s="18"/>
      <c r="Y194" s="18"/>
      <c r="Z194" s="18" t="s">
        <v>63</v>
      </c>
      <c r="AA194" s="18" t="s">
        <v>64</v>
      </c>
      <c r="AB194" s="18" t="s">
        <v>97</v>
      </c>
      <c r="AC194" s="18" t="s">
        <v>98</v>
      </c>
      <c r="AD194" s="23" t="s">
        <v>255</v>
      </c>
      <c r="AE194" s="23" t="s">
        <v>275</v>
      </c>
      <c r="AF194" s="23"/>
      <c r="AG194" s="18"/>
      <c r="AH194" s="49"/>
      <c r="AI194" s="48" t="s">
        <v>68</v>
      </c>
      <c r="AJ194" s="32" t="s">
        <v>277</v>
      </c>
      <c r="AK194" s="25"/>
      <c r="AL194" s="25"/>
      <c r="AM194" s="25"/>
      <c r="AN194" s="25"/>
      <c r="AO194" s="25"/>
      <c r="AP194" s="26">
        <f ca="1">IF(AND(Email_TaskV2[[#This Row],[Status]]="ON PROGRESS"),TODAY()-Email_TaskV2[[#This Row],[Tanggal nodin RFS/RFI]],0)</f>
        <v>0</v>
      </c>
      <c r="AQ194" s="26">
        <f ca="1">IF(AND(Email_TaskV2[[#This Row],[Status]]="ON PROGRESS",Email_TaskV2[[#This Row],[Type]]="RFI"),TODAY()-Email_TaskV2[[#This Row],[Tanggal nodin RFS/RFI]],0)</f>
        <v>0</v>
      </c>
      <c r="AR194" s="26" t="str">
        <f ca="1">IF(Email_TaskV2[[#This Row],[Aging]]&gt;7,"Warning","")</f>
        <v/>
      </c>
      <c r="AV194" s="16" t="str">
        <f>IF(AND(Email_TaskV2[[#This Row],[Status]]="ON PROGRESS",Email_TaskV2[[#This Row],[Type]]="RFS"),"YES","")</f>
        <v/>
      </c>
      <c r="AW194" s="16" t="str">
        <f>IF(AND(Email_TaskV2[[#This Row],[Status]]="ON PROGRESS",Email_TaskV2[[#This Row],[Type]]="RFI"),"YES","")</f>
        <v/>
      </c>
      <c r="AX194" s="16">
        <f>IF(Email_TaskV2[[#This Row],[Nomor Nodin RFS/RFI]]="","",DAY(Email_TaskV2[[#This Row],[Tanggal nodin RFS/RFI]]))</f>
        <v>18</v>
      </c>
      <c r="AY194" s="28" t="str">
        <f>IF(Email_TaskV2[[#This Row],[Nomor Nodin RFS/RFI]]="","",TEXT(Email_TaskV2[[#This Row],[Tanggal nodin RFS/RFI]],"mmm"))</f>
        <v>Feb</v>
      </c>
      <c r="AZ194" s="28" t="str">
        <f>IF(Email_TaskV2[[#This Row],[Nodin BO]]="","No","Yes")</f>
        <v>Yes</v>
      </c>
      <c r="BA194" s="36">
        <f>IF(Email_TaskV2[[#This Row],[Month]]="",13,MONTH(Email_TaskV2[[#This Row],[Tanggal nodin RFS/RFI]]))</f>
        <v>2</v>
      </c>
    </row>
    <row r="195" spans="1:53" ht="15.75" hidden="1" customHeight="1" x14ac:dyDescent="0.3">
      <c r="A195" s="17">
        <v>194</v>
      </c>
      <c r="B195" s="18" t="s">
        <v>955</v>
      </c>
      <c r="C195" s="19">
        <v>44610</v>
      </c>
      <c r="D195" s="20" t="s">
        <v>956</v>
      </c>
      <c r="E195" s="18" t="s">
        <v>55</v>
      </c>
      <c r="F195" s="18" t="s">
        <v>86</v>
      </c>
      <c r="G195" s="22">
        <v>44613</v>
      </c>
      <c r="H195" s="22">
        <v>44616</v>
      </c>
      <c r="I195" s="18" t="s">
        <v>957</v>
      </c>
      <c r="J195" s="22">
        <v>44616</v>
      </c>
      <c r="K195" s="22"/>
      <c r="L195" s="18">
        <f t="shared" ref="L195:L218" si="22">H195-C195</f>
        <v>6</v>
      </c>
      <c r="M195" s="18">
        <f t="shared" ref="M195:M218" si="23">J195-G195</f>
        <v>3</v>
      </c>
      <c r="N195" s="23" t="s">
        <v>93</v>
      </c>
      <c r="O195" s="20" t="s">
        <v>94</v>
      </c>
      <c r="P195" s="20" t="str">
        <f>VLOOKUP(Email_TaskV2[[#This Row],[PIC Dev]],[1]Organization!C:D,2,FALSE)</f>
        <v>Digital and VAS</v>
      </c>
      <c r="Q195" s="24" t="s">
        <v>958</v>
      </c>
      <c r="R195" s="18">
        <v>60</v>
      </c>
      <c r="S195" s="18" t="s">
        <v>61</v>
      </c>
      <c r="T195" s="18" t="s">
        <v>959</v>
      </c>
      <c r="U195" s="18"/>
      <c r="V195" s="18"/>
      <c r="W195" s="18"/>
      <c r="X195" s="18"/>
      <c r="Y195" s="18"/>
      <c r="Z195" s="18" t="s">
        <v>63</v>
      </c>
      <c r="AA195" s="18" t="s">
        <v>64</v>
      </c>
      <c r="AB195" s="18" t="s">
        <v>201</v>
      </c>
      <c r="AC195" s="18" t="s">
        <v>98</v>
      </c>
      <c r="AD195" s="23" t="s">
        <v>99</v>
      </c>
      <c r="AE195" s="23" t="s">
        <v>125</v>
      </c>
      <c r="AF195" s="23"/>
      <c r="AG195" s="18"/>
      <c r="AH195" s="49"/>
      <c r="AI195" s="31" t="s">
        <v>75</v>
      </c>
      <c r="AJ195" s="31"/>
      <c r="AK195" s="25"/>
      <c r="AL195" s="25"/>
      <c r="AM195" s="25"/>
      <c r="AN195" s="25"/>
      <c r="AO195" s="25"/>
      <c r="AP195" s="26">
        <f ca="1">IF(AND(Email_TaskV2[[#This Row],[Status]]="ON PROGRESS"),TODAY()-Email_TaskV2[[#This Row],[Tanggal nodin RFS/RFI]],0)</f>
        <v>0</v>
      </c>
      <c r="AQ195" s="26">
        <f ca="1">IF(AND(Email_TaskV2[[#This Row],[Status]]="ON PROGRESS",Email_TaskV2[[#This Row],[Type]]="RFI"),TODAY()-Email_TaskV2[[#This Row],[Tanggal nodin RFS/RFI]],0)</f>
        <v>0</v>
      </c>
      <c r="AR195" s="26" t="str">
        <f ca="1">IF(Email_TaskV2[[#This Row],[Aging]]&gt;7,"Warning","")</f>
        <v/>
      </c>
      <c r="AV195" s="16" t="str">
        <f>IF(AND(Email_TaskV2[[#This Row],[Status]]="ON PROGRESS",Email_TaskV2[[#This Row],[Type]]="RFS"),"YES","")</f>
        <v/>
      </c>
      <c r="AW195" s="16" t="str">
        <f>IF(AND(Email_TaskV2[[#This Row],[Status]]="ON PROGRESS",Email_TaskV2[[#This Row],[Type]]="RFI"),"YES","")</f>
        <v/>
      </c>
      <c r="AX195" s="16">
        <f>IF(Email_TaskV2[[#This Row],[Nomor Nodin RFS/RFI]]="","",DAY(Email_TaskV2[[#This Row],[Tanggal nodin RFS/RFI]]))</f>
        <v>18</v>
      </c>
      <c r="AY195" s="28" t="str">
        <f>IF(Email_TaskV2[[#This Row],[Nomor Nodin RFS/RFI]]="","",TEXT(Email_TaskV2[[#This Row],[Tanggal nodin RFS/RFI]],"mmm"))</f>
        <v>Feb</v>
      </c>
      <c r="AZ195" s="28" t="str">
        <f>IF(Email_TaskV2[[#This Row],[Nodin BO]]="","No","Yes")</f>
        <v>Yes</v>
      </c>
      <c r="BA195" s="36">
        <f>IF(Email_TaskV2[[#This Row],[Month]]="",13,MONTH(Email_TaskV2[[#This Row],[Tanggal nodin RFS/RFI]]))</f>
        <v>2</v>
      </c>
    </row>
    <row r="196" spans="1:53" ht="16.5" hidden="1" customHeight="1" x14ac:dyDescent="0.3">
      <c r="A196" s="17">
        <v>195</v>
      </c>
      <c r="B196" s="18" t="s">
        <v>960</v>
      </c>
      <c r="C196" s="19">
        <v>44610</v>
      </c>
      <c r="D196" s="20" t="s">
        <v>961</v>
      </c>
      <c r="E196" s="18" t="s">
        <v>55</v>
      </c>
      <c r="F196" s="18" t="s">
        <v>230</v>
      </c>
      <c r="G196" s="22">
        <v>44614</v>
      </c>
      <c r="H196" s="22">
        <v>44614</v>
      </c>
      <c r="I196" s="18" t="s">
        <v>962</v>
      </c>
      <c r="J196" s="22">
        <v>44614</v>
      </c>
      <c r="K196" s="22"/>
      <c r="L196" s="18">
        <f t="shared" si="22"/>
        <v>4</v>
      </c>
      <c r="M196" s="18">
        <f t="shared" si="23"/>
        <v>0</v>
      </c>
      <c r="N196" s="23" t="s">
        <v>93</v>
      </c>
      <c r="O196" s="20" t="s">
        <v>94</v>
      </c>
      <c r="P196" s="20" t="str">
        <f>VLOOKUP(Email_TaskV2[[#This Row],[PIC Dev]],[1]Organization!C:D,2,FALSE)</f>
        <v>Digital and VAS</v>
      </c>
      <c r="Q196" s="24" t="s">
        <v>963</v>
      </c>
      <c r="R196" s="18">
        <v>24</v>
      </c>
      <c r="S196" s="18" t="s">
        <v>106</v>
      </c>
      <c r="T196" s="18" t="s">
        <v>964</v>
      </c>
      <c r="U196" s="18"/>
      <c r="V196" s="18"/>
      <c r="W196" s="18"/>
      <c r="X196" s="18"/>
      <c r="Y196" s="18"/>
      <c r="Z196" s="18" t="s">
        <v>63</v>
      </c>
      <c r="AA196" s="18" t="s">
        <v>64</v>
      </c>
      <c r="AB196" s="18" t="s">
        <v>201</v>
      </c>
      <c r="AC196" s="18" t="s">
        <v>98</v>
      </c>
      <c r="AD196" s="23" t="s">
        <v>275</v>
      </c>
      <c r="AE196" s="23"/>
      <c r="AF196" s="23"/>
      <c r="AG196" s="18"/>
      <c r="AH196" s="49"/>
      <c r="AI196" s="31" t="s">
        <v>276</v>
      </c>
      <c r="AJ196" s="31" t="s">
        <v>277</v>
      </c>
      <c r="AK196" s="25"/>
      <c r="AL196" s="25"/>
      <c r="AM196" s="25"/>
      <c r="AN196" s="25"/>
      <c r="AO196" s="25"/>
      <c r="AP196" s="26">
        <f ca="1">IF(AND(Email_TaskV2[[#This Row],[Status]]="ON PROGRESS"),TODAY()-Email_TaskV2[[#This Row],[Tanggal nodin RFS/RFI]],0)</f>
        <v>0</v>
      </c>
      <c r="AQ196" s="26">
        <f ca="1">IF(AND(Email_TaskV2[[#This Row],[Status]]="ON PROGRESS",Email_TaskV2[[#This Row],[Type]]="RFI"),TODAY()-Email_TaskV2[[#This Row],[Tanggal nodin RFS/RFI]],0)</f>
        <v>0</v>
      </c>
      <c r="AR196" s="26" t="str">
        <f ca="1">IF(Email_TaskV2[[#This Row],[Aging]]&gt;7,"Warning","")</f>
        <v/>
      </c>
      <c r="AV196" s="16" t="str">
        <f>IF(AND(Email_TaskV2[[#This Row],[Status]]="ON PROGRESS",Email_TaskV2[[#This Row],[Type]]="RFS"),"YES","")</f>
        <v/>
      </c>
      <c r="AW196" s="16" t="str">
        <f>IF(AND(Email_TaskV2[[#This Row],[Status]]="ON PROGRESS",Email_TaskV2[[#This Row],[Type]]="RFI"),"YES","")</f>
        <v/>
      </c>
      <c r="AX196" s="16">
        <f>IF(Email_TaskV2[[#This Row],[Nomor Nodin RFS/RFI]]="","",DAY(Email_TaskV2[[#This Row],[Tanggal nodin RFS/RFI]]))</f>
        <v>18</v>
      </c>
      <c r="AY196" s="28" t="str">
        <f>IF(Email_TaskV2[[#This Row],[Nomor Nodin RFS/RFI]]="","",TEXT(Email_TaskV2[[#This Row],[Tanggal nodin RFS/RFI]],"mmm"))</f>
        <v>Feb</v>
      </c>
      <c r="AZ196" s="28" t="str">
        <f>IF(Email_TaskV2[[#This Row],[Nodin BO]]="","No","Yes")</f>
        <v>Yes</v>
      </c>
      <c r="BA196" s="36">
        <f>IF(Email_TaskV2[[#This Row],[Month]]="",13,MONTH(Email_TaskV2[[#This Row],[Tanggal nodin RFS/RFI]]))</f>
        <v>2</v>
      </c>
    </row>
    <row r="197" spans="1:53" ht="15.75" hidden="1" customHeight="1" x14ac:dyDescent="0.3">
      <c r="A197" s="17">
        <v>196</v>
      </c>
      <c r="B197" s="18" t="s">
        <v>965</v>
      </c>
      <c r="C197" s="19">
        <v>44610</v>
      </c>
      <c r="D197" s="20" t="s">
        <v>966</v>
      </c>
      <c r="E197" s="18" t="s">
        <v>55</v>
      </c>
      <c r="F197" s="21" t="s">
        <v>112</v>
      </c>
      <c r="G197" s="22">
        <v>44614</v>
      </c>
      <c r="H197" s="22">
        <v>44622</v>
      </c>
      <c r="I197" s="18" t="s">
        <v>967</v>
      </c>
      <c r="J197" s="22">
        <v>44622</v>
      </c>
      <c r="K197" s="22"/>
      <c r="L197" s="18">
        <f t="shared" si="22"/>
        <v>12</v>
      </c>
      <c r="M197" s="18">
        <f t="shared" si="23"/>
        <v>8</v>
      </c>
      <c r="N197" s="23" t="s">
        <v>93</v>
      </c>
      <c r="O197" s="20" t="s">
        <v>94</v>
      </c>
      <c r="P197" s="20" t="str">
        <f>VLOOKUP(Email_TaskV2[[#This Row],[PIC Dev]],[1]Organization!C:D,2,FALSE)</f>
        <v>Digital and VAS</v>
      </c>
      <c r="Q197" s="20"/>
      <c r="R197" s="18">
        <v>35</v>
      </c>
      <c r="S197" s="18" t="s">
        <v>106</v>
      </c>
      <c r="T197" s="18" t="s">
        <v>662</v>
      </c>
      <c r="U197" s="18"/>
      <c r="V197" s="18"/>
      <c r="W197" s="18"/>
      <c r="X197" s="18"/>
      <c r="Y197" s="18"/>
      <c r="Z197" s="18" t="s">
        <v>63</v>
      </c>
      <c r="AA197" s="18" t="s">
        <v>64</v>
      </c>
      <c r="AB197" s="18" t="s">
        <v>201</v>
      </c>
      <c r="AC197" s="18" t="s">
        <v>98</v>
      </c>
      <c r="AD197" s="23" t="s">
        <v>115</v>
      </c>
      <c r="AE197" s="23"/>
      <c r="AF197" s="23"/>
      <c r="AG197" s="18"/>
      <c r="AH197" s="49"/>
      <c r="AI197" s="31" t="s">
        <v>75</v>
      </c>
      <c r="AJ197" s="31"/>
      <c r="AK197" s="25"/>
      <c r="AL197" s="25"/>
      <c r="AM197" s="25"/>
      <c r="AN197" s="25"/>
      <c r="AO197" s="25"/>
      <c r="AP197" s="26">
        <f ca="1">IF(AND(Email_TaskV2[[#This Row],[Status]]="ON PROGRESS"),TODAY()-Email_TaskV2[[#This Row],[Tanggal nodin RFS/RFI]],0)</f>
        <v>0</v>
      </c>
      <c r="AQ197" s="26">
        <f ca="1">IF(AND(Email_TaskV2[[#This Row],[Status]]="ON PROGRESS",Email_TaskV2[[#This Row],[Type]]="RFI"),TODAY()-Email_TaskV2[[#This Row],[Tanggal nodin RFS/RFI]],0)</f>
        <v>0</v>
      </c>
      <c r="AR197" s="26" t="str">
        <f ca="1">IF(Email_TaskV2[[#This Row],[Aging]]&gt;7,"Warning","")</f>
        <v/>
      </c>
      <c r="AV197" s="16" t="str">
        <f>IF(AND(Email_TaskV2[[#This Row],[Status]]="ON PROGRESS",Email_TaskV2[[#This Row],[Type]]="RFS"),"YES","")</f>
        <v/>
      </c>
      <c r="AW197" s="16" t="str">
        <f>IF(AND(Email_TaskV2[[#This Row],[Status]]="ON PROGRESS",Email_TaskV2[[#This Row],[Type]]="RFI"),"YES","")</f>
        <v/>
      </c>
      <c r="AX197" s="16">
        <f>IF(Email_TaskV2[[#This Row],[Nomor Nodin RFS/RFI]]="","",DAY(Email_TaskV2[[#This Row],[Tanggal nodin RFS/RFI]]))</f>
        <v>18</v>
      </c>
      <c r="AY197" s="28" t="str">
        <f>IF(Email_TaskV2[[#This Row],[Nomor Nodin RFS/RFI]]="","",TEXT(Email_TaskV2[[#This Row],[Tanggal nodin RFS/RFI]],"mmm"))</f>
        <v>Feb</v>
      </c>
      <c r="AZ197" s="28" t="str">
        <f>IF(Email_TaskV2[[#This Row],[Nodin BO]]="","No","Yes")</f>
        <v>Yes</v>
      </c>
      <c r="BA197" s="36">
        <f>IF(Email_TaskV2[[#This Row],[Month]]="",13,MONTH(Email_TaskV2[[#This Row],[Tanggal nodin RFS/RFI]]))</f>
        <v>2</v>
      </c>
    </row>
    <row r="198" spans="1:53" ht="15.75" hidden="1" customHeight="1" x14ac:dyDescent="0.3">
      <c r="A198" s="17">
        <v>197</v>
      </c>
      <c r="B198" s="18" t="s">
        <v>968</v>
      </c>
      <c r="C198" s="19">
        <v>44610</v>
      </c>
      <c r="D198" s="20" t="s">
        <v>969</v>
      </c>
      <c r="E198" s="18" t="s">
        <v>55</v>
      </c>
      <c r="F198" s="21" t="s">
        <v>147</v>
      </c>
      <c r="G198" s="22">
        <v>44621</v>
      </c>
      <c r="H198" s="22">
        <v>44634</v>
      </c>
      <c r="I198" s="18" t="s">
        <v>970</v>
      </c>
      <c r="J198" s="22">
        <v>44635</v>
      </c>
      <c r="K198" s="22"/>
      <c r="L198" s="18">
        <f t="shared" si="22"/>
        <v>24</v>
      </c>
      <c r="M198" s="18">
        <f t="shared" si="23"/>
        <v>14</v>
      </c>
      <c r="N198" s="20" t="s">
        <v>58</v>
      </c>
      <c r="O198" s="20" t="s">
        <v>59</v>
      </c>
      <c r="P198" s="20" t="str">
        <f>VLOOKUP(Email_TaskV2[[#This Row],[PIC Dev]],[1]Organization!C:D,2,FALSE)</f>
        <v>BSM Prepaid</v>
      </c>
      <c r="Q198" s="20"/>
      <c r="R198" s="18">
        <v>120</v>
      </c>
      <c r="S198" s="18" t="s">
        <v>106</v>
      </c>
      <c r="T198" s="18" t="s">
        <v>831</v>
      </c>
      <c r="U198" s="18"/>
      <c r="V198" s="18"/>
      <c r="W198" s="18"/>
      <c r="X198" s="18"/>
      <c r="Y198" s="18"/>
      <c r="Z198" s="18" t="s">
        <v>63</v>
      </c>
      <c r="AA198" s="18" t="s">
        <v>64</v>
      </c>
      <c r="AB198" s="18" t="s">
        <v>65</v>
      </c>
      <c r="AC198" s="18" t="s">
        <v>66</v>
      </c>
      <c r="AD198" s="23" t="s">
        <v>150</v>
      </c>
      <c r="AE198" s="23"/>
      <c r="AF198" s="23"/>
      <c r="AG198" s="18"/>
      <c r="AH198" s="49"/>
      <c r="AI198" s="31" t="s">
        <v>276</v>
      </c>
      <c r="AJ198" s="31" t="s">
        <v>152</v>
      </c>
      <c r="AK198" s="25"/>
      <c r="AL198" s="25"/>
      <c r="AM198" s="25"/>
      <c r="AN198" s="25"/>
      <c r="AO198" s="25"/>
      <c r="AP198" s="26">
        <f ca="1">IF(AND(Email_TaskV2[[#This Row],[Status]]="ON PROGRESS"),TODAY()-Email_TaskV2[[#This Row],[Tanggal nodin RFS/RFI]],0)</f>
        <v>0</v>
      </c>
      <c r="AQ198" s="26">
        <f ca="1">IF(AND(Email_TaskV2[[#This Row],[Status]]="ON PROGRESS",Email_TaskV2[[#This Row],[Type]]="RFI"),TODAY()-Email_TaskV2[[#This Row],[Tanggal nodin RFS/RFI]],0)</f>
        <v>0</v>
      </c>
      <c r="AR198" s="26" t="str">
        <f ca="1">IF(Email_TaskV2[[#This Row],[Aging]]&gt;7,"Warning","")</f>
        <v/>
      </c>
      <c r="AV198" s="16" t="str">
        <f>IF(AND(Email_TaskV2[[#This Row],[Status]]="ON PROGRESS",Email_TaskV2[[#This Row],[Type]]="RFS"),"YES","")</f>
        <v/>
      </c>
      <c r="AW198" s="16" t="str">
        <f>IF(AND(Email_TaskV2[[#This Row],[Status]]="ON PROGRESS",Email_TaskV2[[#This Row],[Type]]="RFI"),"YES","")</f>
        <v/>
      </c>
      <c r="AX198" s="16">
        <f>IF(Email_TaskV2[[#This Row],[Nomor Nodin RFS/RFI]]="","",DAY(Email_TaskV2[[#This Row],[Tanggal nodin RFS/RFI]]))</f>
        <v>18</v>
      </c>
      <c r="AY198" s="28" t="str">
        <f>IF(Email_TaskV2[[#This Row],[Nomor Nodin RFS/RFI]]="","",TEXT(Email_TaskV2[[#This Row],[Tanggal nodin RFS/RFI]],"mmm"))</f>
        <v>Feb</v>
      </c>
      <c r="AZ198" s="28" t="str">
        <f>IF(Email_TaskV2[[#This Row],[Nodin BO]]="","No","Yes")</f>
        <v>Yes</v>
      </c>
      <c r="BA198" s="36">
        <f>IF(Email_TaskV2[[#This Row],[Month]]="",13,MONTH(Email_TaskV2[[#This Row],[Tanggal nodin RFS/RFI]]))</f>
        <v>2</v>
      </c>
    </row>
    <row r="199" spans="1:53" ht="16.5" hidden="1" customHeight="1" x14ac:dyDescent="0.3">
      <c r="A199" s="17">
        <v>198</v>
      </c>
      <c r="B199" s="18" t="s">
        <v>971</v>
      </c>
      <c r="C199" s="19">
        <v>44610</v>
      </c>
      <c r="D199" s="20" t="s">
        <v>972</v>
      </c>
      <c r="E199" s="18" t="s">
        <v>55</v>
      </c>
      <c r="F199" s="21" t="s">
        <v>136</v>
      </c>
      <c r="G199" s="22">
        <v>44614</v>
      </c>
      <c r="H199" s="22">
        <v>44615</v>
      </c>
      <c r="I199" s="18" t="s">
        <v>973</v>
      </c>
      <c r="J199" s="22">
        <v>44616</v>
      </c>
      <c r="K199" s="22"/>
      <c r="L199" s="18">
        <f t="shared" si="22"/>
        <v>5</v>
      </c>
      <c r="M199" s="18">
        <f t="shared" si="23"/>
        <v>2</v>
      </c>
      <c r="N199" s="20" t="s">
        <v>120</v>
      </c>
      <c r="O199" s="20" t="s">
        <v>121</v>
      </c>
      <c r="P199" s="20" t="str">
        <f>VLOOKUP(Email_TaskV2[[#This Row],[PIC Dev]],[1]Organization!C:D,2,FALSE)</f>
        <v>Business Architecture</v>
      </c>
      <c r="Q199" s="24" t="s">
        <v>974</v>
      </c>
      <c r="R199" s="18">
        <v>388</v>
      </c>
      <c r="S199" s="18" t="s">
        <v>61</v>
      </c>
      <c r="T199" s="18" t="s">
        <v>216</v>
      </c>
      <c r="U199" s="18"/>
      <c r="V199" s="18"/>
      <c r="W199" s="18"/>
      <c r="X199" s="18"/>
      <c r="Y199" s="18"/>
      <c r="Z199" s="18" t="s">
        <v>63</v>
      </c>
      <c r="AA199" s="18" t="s">
        <v>64</v>
      </c>
      <c r="AB199" s="18" t="s">
        <v>123</v>
      </c>
      <c r="AC199" s="18" t="s">
        <v>66</v>
      </c>
      <c r="AD199" s="23" t="s">
        <v>82</v>
      </c>
      <c r="AE199" s="23" t="s">
        <v>139</v>
      </c>
      <c r="AF199" s="23" t="s">
        <v>89</v>
      </c>
      <c r="AG199" s="18"/>
      <c r="AH199" s="49"/>
      <c r="AI199" s="31" t="s">
        <v>75</v>
      </c>
      <c r="AJ199" s="31"/>
      <c r="AK199" s="25"/>
      <c r="AL199" s="25"/>
      <c r="AM199" s="25"/>
      <c r="AN199" s="25"/>
      <c r="AO199" s="25"/>
      <c r="AP199" s="26">
        <f ca="1">IF(AND(Email_TaskV2[[#This Row],[Status]]="ON PROGRESS"),TODAY()-Email_TaskV2[[#This Row],[Tanggal nodin RFS/RFI]],0)</f>
        <v>0</v>
      </c>
      <c r="AQ199" s="26">
        <f ca="1">IF(AND(Email_TaskV2[[#This Row],[Status]]="ON PROGRESS",Email_TaskV2[[#This Row],[Type]]="RFI"),TODAY()-Email_TaskV2[[#This Row],[Tanggal nodin RFS/RFI]],0)</f>
        <v>0</v>
      </c>
      <c r="AR199" s="26" t="str">
        <f ca="1">IF(Email_TaskV2[[#This Row],[Aging]]&gt;7,"Warning","")</f>
        <v/>
      </c>
      <c r="AV199" s="16" t="str">
        <f>IF(AND(Email_TaskV2[[#This Row],[Status]]="ON PROGRESS",Email_TaskV2[[#This Row],[Type]]="RFS"),"YES","")</f>
        <v/>
      </c>
      <c r="AW199" s="16" t="str">
        <f>IF(AND(Email_TaskV2[[#This Row],[Status]]="ON PROGRESS",Email_TaskV2[[#This Row],[Type]]="RFI"),"YES","")</f>
        <v/>
      </c>
      <c r="AX199" s="16">
        <f>IF(Email_TaskV2[[#This Row],[Nomor Nodin RFS/RFI]]="","",DAY(Email_TaskV2[[#This Row],[Tanggal nodin RFS/RFI]]))</f>
        <v>18</v>
      </c>
      <c r="AY199" s="28" t="str">
        <f>IF(Email_TaskV2[[#This Row],[Nomor Nodin RFS/RFI]]="","",TEXT(Email_TaskV2[[#This Row],[Tanggal nodin RFS/RFI]],"mmm"))</f>
        <v>Feb</v>
      </c>
      <c r="AZ199" s="28" t="str">
        <f>IF(Email_TaskV2[[#This Row],[Nodin BO]]="","No","Yes")</f>
        <v>Yes</v>
      </c>
      <c r="BA199" s="36">
        <f>IF(Email_TaskV2[[#This Row],[Month]]="",13,MONTH(Email_TaskV2[[#This Row],[Tanggal nodin RFS/RFI]]))</f>
        <v>2</v>
      </c>
    </row>
    <row r="200" spans="1:53" ht="15.75" hidden="1" customHeight="1" x14ac:dyDescent="0.3">
      <c r="A200" s="17">
        <v>199</v>
      </c>
      <c r="B200" s="18" t="s">
        <v>975</v>
      </c>
      <c r="C200" s="19">
        <v>44610</v>
      </c>
      <c r="D200" s="20" t="s">
        <v>976</v>
      </c>
      <c r="E200" s="18" t="s">
        <v>55</v>
      </c>
      <c r="F200" s="21" t="s">
        <v>147</v>
      </c>
      <c r="G200" s="22">
        <v>44615</v>
      </c>
      <c r="H200" s="22">
        <v>44620</v>
      </c>
      <c r="I200" s="18" t="s">
        <v>977</v>
      </c>
      <c r="J200" s="22">
        <v>44621</v>
      </c>
      <c r="K200" s="22"/>
      <c r="L200" s="18">
        <f t="shared" si="22"/>
        <v>10</v>
      </c>
      <c r="M200" s="18">
        <f t="shared" si="23"/>
        <v>6</v>
      </c>
      <c r="N200" s="20" t="s">
        <v>531</v>
      </c>
      <c r="O200" s="20" t="s">
        <v>532</v>
      </c>
      <c r="P200" s="20" t="str">
        <f>VLOOKUP(Email_TaskV2[[#This Row],[PIC Dev]],[1]Organization!C:D,2,FALSE)</f>
        <v>Business Architecture</v>
      </c>
      <c r="Q200" s="20"/>
      <c r="R200" s="18">
        <v>72</v>
      </c>
      <c r="S200" s="18" t="s">
        <v>106</v>
      </c>
      <c r="T200" s="18" t="s">
        <v>978</v>
      </c>
      <c r="U200" s="18"/>
      <c r="V200" s="18"/>
      <c r="W200" s="18"/>
      <c r="X200" s="18"/>
      <c r="Y200" s="18"/>
      <c r="Z200" s="18" t="s">
        <v>63</v>
      </c>
      <c r="AA200" s="18" t="s">
        <v>64</v>
      </c>
      <c r="AB200" s="18" t="s">
        <v>534</v>
      </c>
      <c r="AC200" s="18" t="s">
        <v>98</v>
      </c>
      <c r="AD200" s="23" t="s">
        <v>275</v>
      </c>
      <c r="AE200" s="23"/>
      <c r="AF200" s="23"/>
      <c r="AG200" s="18"/>
      <c r="AH200" s="49"/>
      <c r="AI200" s="31" t="s">
        <v>276</v>
      </c>
      <c r="AJ200" s="31" t="s">
        <v>277</v>
      </c>
      <c r="AK200" s="25"/>
      <c r="AL200" s="25"/>
      <c r="AM200" s="25"/>
      <c r="AN200" s="25"/>
      <c r="AO200" s="25"/>
      <c r="AP200" s="26">
        <f ca="1">IF(AND(Email_TaskV2[[#This Row],[Status]]="ON PROGRESS"),TODAY()-Email_TaskV2[[#This Row],[Tanggal nodin RFS/RFI]],0)</f>
        <v>0</v>
      </c>
      <c r="AQ200" s="26">
        <f ca="1">IF(AND(Email_TaskV2[[#This Row],[Status]]="ON PROGRESS",Email_TaskV2[[#This Row],[Type]]="RFI"),TODAY()-Email_TaskV2[[#This Row],[Tanggal nodin RFS/RFI]],0)</f>
        <v>0</v>
      </c>
      <c r="AR200" s="26" t="str">
        <f ca="1">IF(Email_TaskV2[[#This Row],[Aging]]&gt;7,"Warning","")</f>
        <v/>
      </c>
      <c r="AV200" s="16" t="str">
        <f>IF(AND(Email_TaskV2[[#This Row],[Status]]="ON PROGRESS",Email_TaskV2[[#This Row],[Type]]="RFS"),"YES","")</f>
        <v/>
      </c>
      <c r="AW200" s="16" t="str">
        <f>IF(AND(Email_TaskV2[[#This Row],[Status]]="ON PROGRESS",Email_TaskV2[[#This Row],[Type]]="RFI"),"YES","")</f>
        <v/>
      </c>
      <c r="AX200" s="16">
        <f>IF(Email_TaskV2[[#This Row],[Nomor Nodin RFS/RFI]]="","",DAY(Email_TaskV2[[#This Row],[Tanggal nodin RFS/RFI]]))</f>
        <v>18</v>
      </c>
      <c r="AY200" s="28" t="str">
        <f>IF(Email_TaskV2[[#This Row],[Nomor Nodin RFS/RFI]]="","",TEXT(Email_TaskV2[[#This Row],[Tanggal nodin RFS/RFI]],"mmm"))</f>
        <v>Feb</v>
      </c>
      <c r="AZ200" s="28" t="str">
        <f>IF(Email_TaskV2[[#This Row],[Nodin BO]]="","No","Yes")</f>
        <v>Yes</v>
      </c>
      <c r="BA200" s="36">
        <f>IF(Email_TaskV2[[#This Row],[Month]]="",13,MONTH(Email_TaskV2[[#This Row],[Tanggal nodin RFS/RFI]]))</f>
        <v>2</v>
      </c>
    </row>
    <row r="201" spans="1:53" ht="15.75" hidden="1" customHeight="1" x14ac:dyDescent="0.3">
      <c r="A201" s="17">
        <v>200</v>
      </c>
      <c r="B201" s="18" t="s">
        <v>979</v>
      </c>
      <c r="C201" s="19">
        <v>44611</v>
      </c>
      <c r="D201" s="20" t="s">
        <v>980</v>
      </c>
      <c r="E201" s="18" t="s">
        <v>55</v>
      </c>
      <c r="F201" s="18" t="s">
        <v>86</v>
      </c>
      <c r="G201" s="22">
        <v>44613</v>
      </c>
      <c r="H201" s="22">
        <v>44613</v>
      </c>
      <c r="I201" s="18" t="s">
        <v>981</v>
      </c>
      <c r="J201" s="22">
        <v>44614</v>
      </c>
      <c r="K201" s="22"/>
      <c r="L201" s="18">
        <f t="shared" si="22"/>
        <v>2</v>
      </c>
      <c r="M201" s="18">
        <f t="shared" si="23"/>
        <v>1</v>
      </c>
      <c r="N201" s="34" t="s">
        <v>220</v>
      </c>
      <c r="O201" s="20" t="s">
        <v>221</v>
      </c>
      <c r="P201" s="20" t="str">
        <f>VLOOKUP(Email_TaskV2[[#This Row],[PIC Dev]],[1]Organization!C:D,2,FALSE)</f>
        <v>Digital and VAS</v>
      </c>
      <c r="Q201" s="24" t="s">
        <v>982</v>
      </c>
      <c r="R201" s="18">
        <v>90</v>
      </c>
      <c r="S201" s="18" t="s">
        <v>61</v>
      </c>
      <c r="T201" s="18" t="s">
        <v>983</v>
      </c>
      <c r="U201" s="18"/>
      <c r="V201" s="18"/>
      <c r="W201" s="18"/>
      <c r="X201" s="18"/>
      <c r="Y201" s="18"/>
      <c r="Z201" s="18" t="s">
        <v>63</v>
      </c>
      <c r="AA201" s="18" t="s">
        <v>64</v>
      </c>
      <c r="AB201" s="18" t="s">
        <v>97</v>
      </c>
      <c r="AC201" s="18" t="s">
        <v>98</v>
      </c>
      <c r="AD201" s="23" t="s">
        <v>160</v>
      </c>
      <c r="AE201" s="23" t="s">
        <v>126</v>
      </c>
      <c r="AF201" s="23"/>
      <c r="AG201" s="18"/>
      <c r="AH201" s="49"/>
      <c r="AI201" s="31" t="s">
        <v>75</v>
      </c>
      <c r="AJ201" s="31"/>
      <c r="AK201" s="25"/>
      <c r="AL201" s="25"/>
      <c r="AM201" s="25"/>
      <c r="AN201" s="25"/>
      <c r="AO201" s="25"/>
      <c r="AP201" s="26">
        <f ca="1">IF(AND(Email_TaskV2[[#This Row],[Status]]="ON PROGRESS"),TODAY()-Email_TaskV2[[#This Row],[Tanggal nodin RFS/RFI]],0)</f>
        <v>0</v>
      </c>
      <c r="AQ201" s="26">
        <f ca="1">IF(AND(Email_TaskV2[[#This Row],[Status]]="ON PROGRESS",Email_TaskV2[[#This Row],[Type]]="RFI"),TODAY()-Email_TaskV2[[#This Row],[Tanggal nodin RFS/RFI]],0)</f>
        <v>0</v>
      </c>
      <c r="AR201" s="26" t="str">
        <f ca="1">IF(Email_TaskV2[[#This Row],[Aging]]&gt;7,"Warning","")</f>
        <v/>
      </c>
      <c r="AV201" s="16" t="str">
        <f>IF(AND(Email_TaskV2[[#This Row],[Status]]="ON PROGRESS",Email_TaskV2[[#This Row],[Type]]="RFS"),"YES","")</f>
        <v/>
      </c>
      <c r="AW201" s="16" t="str">
        <f>IF(AND(Email_TaskV2[[#This Row],[Status]]="ON PROGRESS",Email_TaskV2[[#This Row],[Type]]="RFI"),"YES","")</f>
        <v/>
      </c>
      <c r="AX201" s="16">
        <f>IF(Email_TaskV2[[#This Row],[Nomor Nodin RFS/RFI]]="","",DAY(Email_TaskV2[[#This Row],[Tanggal nodin RFS/RFI]]))</f>
        <v>19</v>
      </c>
      <c r="AY201" s="28" t="str">
        <f>IF(Email_TaskV2[[#This Row],[Nomor Nodin RFS/RFI]]="","",TEXT(Email_TaskV2[[#This Row],[Tanggal nodin RFS/RFI]],"mmm"))</f>
        <v>Feb</v>
      </c>
      <c r="AZ201" s="28" t="str">
        <f>IF(Email_TaskV2[[#This Row],[Nodin BO]]="","No","Yes")</f>
        <v>Yes</v>
      </c>
      <c r="BA201" s="36">
        <f>IF(Email_TaskV2[[#This Row],[Month]]="",13,MONTH(Email_TaskV2[[#This Row],[Tanggal nodin RFS/RFI]]))</f>
        <v>2</v>
      </c>
    </row>
    <row r="202" spans="1:53" ht="16.5" hidden="1" customHeight="1" x14ac:dyDescent="0.3">
      <c r="A202" s="17">
        <v>201</v>
      </c>
      <c r="B202" s="18" t="s">
        <v>984</v>
      </c>
      <c r="C202" s="19">
        <v>44613</v>
      </c>
      <c r="D202" s="20" t="s">
        <v>985</v>
      </c>
      <c r="E202" s="18" t="s">
        <v>55</v>
      </c>
      <c r="F202" s="18" t="s">
        <v>147</v>
      </c>
      <c r="G202" s="22">
        <v>44615</v>
      </c>
      <c r="H202" s="22">
        <v>44615</v>
      </c>
      <c r="I202" s="18" t="s">
        <v>986</v>
      </c>
      <c r="J202" s="22">
        <v>44616</v>
      </c>
      <c r="K202" s="22"/>
      <c r="L202" s="18">
        <f t="shared" si="22"/>
        <v>2</v>
      </c>
      <c r="M202" s="18">
        <f t="shared" si="23"/>
        <v>1</v>
      </c>
      <c r="N202" s="23" t="s">
        <v>93</v>
      </c>
      <c r="O202" s="20" t="s">
        <v>94</v>
      </c>
      <c r="P202" s="20" t="str">
        <f>VLOOKUP(Email_TaskV2[[#This Row],[PIC Dev]],[1]Organization!C:D,2,FALSE)</f>
        <v>Digital and VAS</v>
      </c>
      <c r="Q202" s="20"/>
      <c r="R202" s="18">
        <v>61</v>
      </c>
      <c r="S202" s="18" t="s">
        <v>106</v>
      </c>
      <c r="T202" s="18" t="s">
        <v>987</v>
      </c>
      <c r="U202" s="18"/>
      <c r="V202" s="18"/>
      <c r="W202" s="18"/>
      <c r="X202" s="18"/>
      <c r="Y202" s="18"/>
      <c r="Z202" s="18" t="s">
        <v>63</v>
      </c>
      <c r="AA202" s="18" t="s">
        <v>64</v>
      </c>
      <c r="AB202" s="18" t="s">
        <v>201</v>
      </c>
      <c r="AC202" s="18" t="s">
        <v>98</v>
      </c>
      <c r="AD202" s="23" t="s">
        <v>151</v>
      </c>
      <c r="AE202" s="23"/>
      <c r="AF202" s="23"/>
      <c r="AG202" s="18"/>
      <c r="AH202" s="49"/>
      <c r="AI202" s="31" t="s">
        <v>75</v>
      </c>
      <c r="AJ202" s="31"/>
      <c r="AK202" s="25"/>
      <c r="AL202" s="25"/>
      <c r="AM202" s="25"/>
      <c r="AN202" s="25"/>
      <c r="AO202" s="25"/>
      <c r="AP202" s="26">
        <f ca="1">IF(AND(Email_TaskV2[[#This Row],[Status]]="ON PROGRESS"),TODAY()-Email_TaskV2[[#This Row],[Tanggal nodin RFS/RFI]],0)</f>
        <v>0</v>
      </c>
      <c r="AQ202" s="26">
        <f ca="1">IF(AND(Email_TaskV2[[#This Row],[Status]]="ON PROGRESS",Email_TaskV2[[#This Row],[Type]]="RFI"),TODAY()-Email_TaskV2[[#This Row],[Tanggal nodin RFS/RFI]],0)</f>
        <v>0</v>
      </c>
      <c r="AR202" s="26" t="str">
        <f ca="1">IF(Email_TaskV2[[#This Row],[Aging]]&gt;7,"Warning","")</f>
        <v/>
      </c>
      <c r="AV202" s="16" t="str">
        <f>IF(AND(Email_TaskV2[[#This Row],[Status]]="ON PROGRESS",Email_TaskV2[[#This Row],[Type]]="RFS"),"YES","")</f>
        <v/>
      </c>
      <c r="AW202" s="16" t="str">
        <f>IF(AND(Email_TaskV2[[#This Row],[Status]]="ON PROGRESS",Email_TaskV2[[#This Row],[Type]]="RFI"),"YES","")</f>
        <v/>
      </c>
      <c r="AX202" s="16">
        <f>IF(Email_TaskV2[[#This Row],[Nomor Nodin RFS/RFI]]="","",DAY(Email_TaskV2[[#This Row],[Tanggal nodin RFS/RFI]]))</f>
        <v>21</v>
      </c>
      <c r="AY202" s="28" t="str">
        <f>IF(Email_TaskV2[[#This Row],[Nomor Nodin RFS/RFI]]="","",TEXT(Email_TaskV2[[#This Row],[Tanggal nodin RFS/RFI]],"mmm"))</f>
        <v>Feb</v>
      </c>
      <c r="AZ202" s="28" t="str">
        <f>IF(Email_TaskV2[[#This Row],[Nodin BO]]="","No","Yes")</f>
        <v>Yes</v>
      </c>
      <c r="BA202" s="36">
        <f>IF(Email_TaskV2[[#This Row],[Month]]="",13,MONTH(Email_TaskV2[[#This Row],[Tanggal nodin RFS/RFI]]))</f>
        <v>2</v>
      </c>
    </row>
    <row r="203" spans="1:53" ht="15.75" hidden="1" customHeight="1" x14ac:dyDescent="0.3">
      <c r="A203" s="17">
        <v>202</v>
      </c>
      <c r="B203" s="18" t="s">
        <v>988</v>
      </c>
      <c r="C203" s="19">
        <v>44613</v>
      </c>
      <c r="D203" s="20" t="s">
        <v>989</v>
      </c>
      <c r="E203" s="18" t="s">
        <v>55</v>
      </c>
      <c r="F203" s="18" t="s">
        <v>86</v>
      </c>
      <c r="G203" s="22">
        <v>44613</v>
      </c>
      <c r="H203" s="22">
        <v>44614</v>
      </c>
      <c r="I203" s="18" t="s">
        <v>990</v>
      </c>
      <c r="J203" s="22">
        <v>44614</v>
      </c>
      <c r="K203" s="22"/>
      <c r="L203" s="18">
        <f t="shared" si="22"/>
        <v>1</v>
      </c>
      <c r="M203" s="18">
        <f t="shared" si="23"/>
        <v>1</v>
      </c>
      <c r="N203" s="20" t="s">
        <v>171</v>
      </c>
      <c r="O203" s="20" t="s">
        <v>172</v>
      </c>
      <c r="P203" s="20" t="str">
        <f>VLOOKUP(Email_TaskV2[[#This Row],[PIC Dev]],[1]Organization!C:D,2,FALSE)</f>
        <v>Postpaid, Roaming, and Interconnect</v>
      </c>
      <c r="Q203" s="20" t="s">
        <v>991</v>
      </c>
      <c r="R203" s="18">
        <v>14</v>
      </c>
      <c r="S203" s="18" t="s">
        <v>61</v>
      </c>
      <c r="T203" s="18" t="s">
        <v>992</v>
      </c>
      <c r="U203" s="18"/>
      <c r="V203" s="18"/>
      <c r="W203" s="18"/>
      <c r="X203" s="18"/>
      <c r="Y203" s="18"/>
      <c r="Z203" s="18" t="s">
        <v>63</v>
      </c>
      <c r="AA203" s="18" t="s">
        <v>64</v>
      </c>
      <c r="AB203" s="18" t="s">
        <v>65</v>
      </c>
      <c r="AC203" s="18" t="s">
        <v>124</v>
      </c>
      <c r="AD203" s="23" t="s">
        <v>99</v>
      </c>
      <c r="AE203" s="23"/>
      <c r="AF203" s="23"/>
      <c r="AG203" s="18"/>
      <c r="AH203" s="49"/>
      <c r="AI203" s="31" t="s">
        <v>75</v>
      </c>
      <c r="AJ203" s="31"/>
      <c r="AK203" s="25"/>
      <c r="AL203" s="25"/>
      <c r="AM203" s="25"/>
      <c r="AN203" s="25"/>
      <c r="AO203" s="25"/>
      <c r="AP203" s="26">
        <f ca="1">IF(AND(Email_TaskV2[[#This Row],[Status]]="ON PROGRESS"),TODAY()-Email_TaskV2[[#This Row],[Tanggal nodin RFS/RFI]],0)</f>
        <v>0</v>
      </c>
      <c r="AQ203" s="26">
        <f ca="1">IF(AND(Email_TaskV2[[#This Row],[Status]]="ON PROGRESS",Email_TaskV2[[#This Row],[Type]]="RFI"),TODAY()-Email_TaskV2[[#This Row],[Tanggal nodin RFS/RFI]],0)</f>
        <v>0</v>
      </c>
      <c r="AR203" s="26" t="str">
        <f ca="1">IF(Email_TaskV2[[#This Row],[Aging]]&gt;7,"Warning","")</f>
        <v/>
      </c>
      <c r="AV203" s="16" t="str">
        <f>IF(AND(Email_TaskV2[[#This Row],[Status]]="ON PROGRESS",Email_TaskV2[[#This Row],[Type]]="RFS"),"YES","")</f>
        <v/>
      </c>
      <c r="AW203" s="16" t="str">
        <f>IF(AND(Email_TaskV2[[#This Row],[Status]]="ON PROGRESS",Email_TaskV2[[#This Row],[Type]]="RFI"),"YES","")</f>
        <v/>
      </c>
      <c r="AX203" s="16">
        <f>IF(Email_TaskV2[[#This Row],[Nomor Nodin RFS/RFI]]="","",DAY(Email_TaskV2[[#This Row],[Tanggal nodin RFS/RFI]]))</f>
        <v>21</v>
      </c>
      <c r="AY203" s="28" t="str">
        <f>IF(Email_TaskV2[[#This Row],[Nomor Nodin RFS/RFI]]="","",TEXT(Email_TaskV2[[#This Row],[Tanggal nodin RFS/RFI]],"mmm"))</f>
        <v>Feb</v>
      </c>
      <c r="AZ203" s="28" t="str">
        <f>IF(Email_TaskV2[[#This Row],[Nodin BO]]="","No","Yes")</f>
        <v>Yes</v>
      </c>
      <c r="BA203" s="36">
        <f>IF(Email_TaskV2[[#This Row],[Month]]="",13,MONTH(Email_TaskV2[[#This Row],[Tanggal nodin RFS/RFI]]))</f>
        <v>2</v>
      </c>
    </row>
    <row r="204" spans="1:53" ht="15.75" hidden="1" customHeight="1" x14ac:dyDescent="0.3">
      <c r="A204" s="17">
        <v>203</v>
      </c>
      <c r="B204" s="18" t="s">
        <v>993</v>
      </c>
      <c r="C204" s="19">
        <v>44613</v>
      </c>
      <c r="D204" s="20" t="s">
        <v>994</v>
      </c>
      <c r="E204" s="18" t="s">
        <v>55</v>
      </c>
      <c r="F204" s="50" t="s">
        <v>86</v>
      </c>
      <c r="G204" s="22">
        <v>44614</v>
      </c>
      <c r="H204" s="22">
        <v>44615</v>
      </c>
      <c r="I204" s="18" t="s">
        <v>995</v>
      </c>
      <c r="J204" s="22">
        <v>44615</v>
      </c>
      <c r="K204" s="22"/>
      <c r="L204" s="18">
        <f t="shared" si="22"/>
        <v>2</v>
      </c>
      <c r="M204" s="18">
        <f t="shared" si="23"/>
        <v>1</v>
      </c>
      <c r="N204" s="20" t="s">
        <v>341</v>
      </c>
      <c r="O204" s="20" t="s">
        <v>342</v>
      </c>
      <c r="P204" s="20" t="str">
        <f>VLOOKUP(Email_TaskV2[[#This Row],[PIC Dev]],[1]Organization!C:D,2,FALSE)</f>
        <v>Digital and VAS</v>
      </c>
      <c r="Q204" s="20" t="s">
        <v>996</v>
      </c>
      <c r="R204" s="18">
        <v>45</v>
      </c>
      <c r="S204" s="18" t="s">
        <v>61</v>
      </c>
      <c r="T204" s="18" t="s">
        <v>997</v>
      </c>
      <c r="U204" s="18"/>
      <c r="V204" s="18"/>
      <c r="W204" s="18"/>
      <c r="X204" s="18"/>
      <c r="Y204" s="18"/>
      <c r="Z204" s="18" t="s">
        <v>63</v>
      </c>
      <c r="AA204" s="18" t="s">
        <v>64</v>
      </c>
      <c r="AB204" s="18" t="s">
        <v>344</v>
      </c>
      <c r="AC204" s="18" t="s">
        <v>66</v>
      </c>
      <c r="AD204" s="23" t="s">
        <v>126</v>
      </c>
      <c r="AE204" s="23"/>
      <c r="AF204" s="23"/>
      <c r="AG204" s="18"/>
      <c r="AH204" s="49"/>
      <c r="AI204" s="31" t="s">
        <v>75</v>
      </c>
      <c r="AJ204" s="31"/>
      <c r="AK204" s="25"/>
      <c r="AL204" s="25"/>
      <c r="AM204" s="25"/>
      <c r="AN204" s="25"/>
      <c r="AO204" s="25"/>
      <c r="AP204" s="26">
        <f ca="1">IF(AND(Email_TaskV2[[#This Row],[Status]]="ON PROGRESS"),TODAY()-Email_TaskV2[[#This Row],[Tanggal nodin RFS/RFI]],0)</f>
        <v>0</v>
      </c>
      <c r="AQ204" s="26">
        <f ca="1">IF(AND(Email_TaskV2[[#This Row],[Status]]="ON PROGRESS",Email_TaskV2[[#This Row],[Type]]="RFI"),TODAY()-Email_TaskV2[[#This Row],[Tanggal nodin RFS/RFI]],0)</f>
        <v>0</v>
      </c>
      <c r="AR204" s="26" t="str">
        <f ca="1">IF(Email_TaskV2[[#This Row],[Aging]]&gt;7,"Warning","")</f>
        <v/>
      </c>
      <c r="AV204" s="16" t="str">
        <f>IF(AND(Email_TaskV2[[#This Row],[Status]]="ON PROGRESS",Email_TaskV2[[#This Row],[Type]]="RFS"),"YES","")</f>
        <v/>
      </c>
      <c r="AW204" s="16" t="str">
        <f>IF(AND(Email_TaskV2[[#This Row],[Status]]="ON PROGRESS",Email_TaskV2[[#This Row],[Type]]="RFI"),"YES","")</f>
        <v/>
      </c>
      <c r="AX204" s="16">
        <f>IF(Email_TaskV2[[#This Row],[Nomor Nodin RFS/RFI]]="","",DAY(Email_TaskV2[[#This Row],[Tanggal nodin RFS/RFI]]))</f>
        <v>21</v>
      </c>
      <c r="AY204" s="28" t="str">
        <f>IF(Email_TaskV2[[#This Row],[Nomor Nodin RFS/RFI]]="","",TEXT(Email_TaskV2[[#This Row],[Tanggal nodin RFS/RFI]],"mmm"))</f>
        <v>Feb</v>
      </c>
      <c r="AZ204" s="28" t="str">
        <f>IF(Email_TaskV2[[#This Row],[Nodin BO]]="","No","Yes")</f>
        <v>Yes</v>
      </c>
      <c r="BA204" s="36">
        <f>IF(Email_TaskV2[[#This Row],[Month]]="",13,MONTH(Email_TaskV2[[#This Row],[Tanggal nodin RFS/RFI]]))</f>
        <v>2</v>
      </c>
    </row>
    <row r="205" spans="1:53" ht="15.75" hidden="1" customHeight="1" x14ac:dyDescent="0.3">
      <c r="A205" s="17">
        <v>204</v>
      </c>
      <c r="B205" s="18" t="s">
        <v>998</v>
      </c>
      <c r="C205" s="19">
        <v>44613</v>
      </c>
      <c r="D205" s="20" t="s">
        <v>999</v>
      </c>
      <c r="E205" s="18" t="s">
        <v>55</v>
      </c>
      <c r="F205" s="50" t="s">
        <v>86</v>
      </c>
      <c r="G205" s="22">
        <v>44613</v>
      </c>
      <c r="H205" s="22">
        <v>44622</v>
      </c>
      <c r="I205" s="18" t="s">
        <v>1000</v>
      </c>
      <c r="J205" s="22">
        <v>44622</v>
      </c>
      <c r="K205" s="22"/>
      <c r="L205" s="18">
        <f t="shared" si="22"/>
        <v>9</v>
      </c>
      <c r="M205" s="18">
        <f t="shared" si="23"/>
        <v>9</v>
      </c>
      <c r="N205" s="20" t="s">
        <v>341</v>
      </c>
      <c r="O205" s="20" t="s">
        <v>342</v>
      </c>
      <c r="P205" s="20" t="str">
        <f>VLOOKUP(Email_TaskV2[[#This Row],[PIC Dev]],[1]Organization!C:D,2,FALSE)</f>
        <v>Digital and VAS</v>
      </c>
      <c r="Q205" s="24" t="s">
        <v>1001</v>
      </c>
      <c r="R205" s="18">
        <v>110</v>
      </c>
      <c r="S205" s="18" t="s">
        <v>61</v>
      </c>
      <c r="T205" s="18" t="s">
        <v>1002</v>
      </c>
      <c r="U205" s="18"/>
      <c r="V205" s="18"/>
      <c r="W205" s="18"/>
      <c r="X205" s="18"/>
      <c r="Y205" s="18"/>
      <c r="Z205" s="18" t="s">
        <v>63</v>
      </c>
      <c r="AA205" s="18" t="s">
        <v>64</v>
      </c>
      <c r="AB205" s="18" t="s">
        <v>344</v>
      </c>
      <c r="AC205" s="18" t="s">
        <v>66</v>
      </c>
      <c r="AD205" s="23" t="s">
        <v>160</v>
      </c>
      <c r="AE205" s="23"/>
      <c r="AF205" s="23"/>
      <c r="AG205" s="18"/>
      <c r="AH205" s="49"/>
      <c r="AI205" s="31" t="s">
        <v>75</v>
      </c>
      <c r="AJ205" s="31"/>
      <c r="AK205" s="25"/>
      <c r="AL205" s="25"/>
      <c r="AM205" s="25"/>
      <c r="AN205" s="25"/>
      <c r="AO205" s="25"/>
      <c r="AP205" s="26">
        <f ca="1">IF(AND(Email_TaskV2[[#This Row],[Status]]="ON PROGRESS"),TODAY()-Email_TaskV2[[#This Row],[Tanggal nodin RFS/RFI]],0)</f>
        <v>0</v>
      </c>
      <c r="AQ205" s="26">
        <f ca="1">IF(AND(Email_TaskV2[[#This Row],[Status]]="ON PROGRESS",Email_TaskV2[[#This Row],[Type]]="RFI"),TODAY()-Email_TaskV2[[#This Row],[Tanggal nodin RFS/RFI]],0)</f>
        <v>0</v>
      </c>
      <c r="AR205" s="26" t="str">
        <f ca="1">IF(Email_TaskV2[[#This Row],[Aging]]&gt;7,"Warning","")</f>
        <v/>
      </c>
      <c r="AV205" s="16" t="str">
        <f>IF(AND(Email_TaskV2[[#This Row],[Status]]="ON PROGRESS",Email_TaskV2[[#This Row],[Type]]="RFS"),"YES","")</f>
        <v/>
      </c>
      <c r="AW205" s="16" t="str">
        <f>IF(AND(Email_TaskV2[[#This Row],[Status]]="ON PROGRESS",Email_TaskV2[[#This Row],[Type]]="RFI"),"YES","")</f>
        <v/>
      </c>
      <c r="AX205" s="16">
        <f>IF(Email_TaskV2[[#This Row],[Nomor Nodin RFS/RFI]]="","",DAY(Email_TaskV2[[#This Row],[Tanggal nodin RFS/RFI]]))</f>
        <v>21</v>
      </c>
      <c r="AY205" s="28" t="str">
        <f>IF(Email_TaskV2[[#This Row],[Nomor Nodin RFS/RFI]]="","",TEXT(Email_TaskV2[[#This Row],[Tanggal nodin RFS/RFI]],"mmm"))</f>
        <v>Feb</v>
      </c>
      <c r="AZ205" s="28" t="str">
        <f>IF(Email_TaskV2[[#This Row],[Nodin BO]]="","No","Yes")</f>
        <v>Yes</v>
      </c>
      <c r="BA205" s="36">
        <f>IF(Email_TaskV2[[#This Row],[Month]]="",13,MONTH(Email_TaskV2[[#This Row],[Tanggal nodin RFS/RFI]]))</f>
        <v>2</v>
      </c>
    </row>
    <row r="206" spans="1:53" ht="15.75" hidden="1" customHeight="1" x14ac:dyDescent="0.3">
      <c r="A206" s="17">
        <v>205</v>
      </c>
      <c r="B206" s="18" t="s">
        <v>1003</v>
      </c>
      <c r="C206" s="19">
        <v>44613</v>
      </c>
      <c r="D206" s="20" t="s">
        <v>1004</v>
      </c>
      <c r="E206" s="18" t="s">
        <v>55</v>
      </c>
      <c r="F206" s="21" t="s">
        <v>136</v>
      </c>
      <c r="G206" s="22">
        <v>44614</v>
      </c>
      <c r="H206" s="22">
        <v>44615</v>
      </c>
      <c r="I206" s="18" t="s">
        <v>1005</v>
      </c>
      <c r="J206" s="22">
        <v>44615</v>
      </c>
      <c r="K206" s="22"/>
      <c r="L206" s="18">
        <f t="shared" si="22"/>
        <v>2</v>
      </c>
      <c r="M206" s="18">
        <f t="shared" si="23"/>
        <v>1</v>
      </c>
      <c r="N206" s="20" t="s">
        <v>341</v>
      </c>
      <c r="O206" s="20" t="s">
        <v>342</v>
      </c>
      <c r="P206" s="20" t="str">
        <f>VLOOKUP(Email_TaskV2[[#This Row],[PIC Dev]],[1]Organization!C:D,2,FALSE)</f>
        <v>Digital and VAS</v>
      </c>
      <c r="Q206" s="24" t="s">
        <v>1006</v>
      </c>
      <c r="R206" s="18">
        <v>35</v>
      </c>
      <c r="S206" s="18" t="s">
        <v>61</v>
      </c>
      <c r="T206" s="18" t="s">
        <v>997</v>
      </c>
      <c r="U206" s="18"/>
      <c r="V206" s="18"/>
      <c r="W206" s="18"/>
      <c r="X206" s="18"/>
      <c r="Y206" s="18"/>
      <c r="Z206" s="18" t="s">
        <v>63</v>
      </c>
      <c r="AA206" s="18" t="s">
        <v>64</v>
      </c>
      <c r="AB206" s="18" t="s">
        <v>344</v>
      </c>
      <c r="AC206" s="18" t="s">
        <v>124</v>
      </c>
      <c r="AD206" s="23" t="s">
        <v>490</v>
      </c>
      <c r="AE206" s="23"/>
      <c r="AF206" s="23"/>
      <c r="AG206" s="18"/>
      <c r="AH206" s="49"/>
      <c r="AI206" s="31" t="s">
        <v>75</v>
      </c>
      <c r="AJ206" s="18"/>
      <c r="AK206" s="25"/>
      <c r="AL206" s="25"/>
      <c r="AM206" s="25"/>
      <c r="AN206" s="25"/>
      <c r="AO206" s="25"/>
      <c r="AP206" s="26">
        <f ca="1">IF(AND(Email_TaskV2[[#This Row],[Status]]="ON PROGRESS"),TODAY()-Email_TaskV2[[#This Row],[Tanggal nodin RFS/RFI]],0)</f>
        <v>0</v>
      </c>
      <c r="AQ206" s="26">
        <f ca="1">IF(AND(Email_TaskV2[[#This Row],[Status]]="ON PROGRESS",Email_TaskV2[[#This Row],[Type]]="RFI"),TODAY()-Email_TaskV2[[#This Row],[Tanggal nodin RFS/RFI]],0)</f>
        <v>0</v>
      </c>
      <c r="AR206" s="26" t="str">
        <f ca="1">IF(Email_TaskV2[[#This Row],[Aging]]&gt;7,"Warning","")</f>
        <v/>
      </c>
      <c r="AV206" s="16" t="str">
        <f>IF(AND(Email_TaskV2[[#This Row],[Status]]="ON PROGRESS",Email_TaskV2[[#This Row],[Type]]="RFS"),"YES","")</f>
        <v/>
      </c>
      <c r="AW206" s="16" t="str">
        <f>IF(AND(Email_TaskV2[[#This Row],[Status]]="ON PROGRESS",Email_TaskV2[[#This Row],[Type]]="RFI"),"YES","")</f>
        <v/>
      </c>
      <c r="AX206" s="16">
        <f>IF(Email_TaskV2[[#This Row],[Nomor Nodin RFS/RFI]]="","",DAY(Email_TaskV2[[#This Row],[Tanggal nodin RFS/RFI]]))</f>
        <v>21</v>
      </c>
      <c r="AY206" s="28" t="str">
        <f>IF(Email_TaskV2[[#This Row],[Nomor Nodin RFS/RFI]]="","",TEXT(Email_TaskV2[[#This Row],[Tanggal nodin RFS/RFI]],"mmm"))</f>
        <v>Feb</v>
      </c>
      <c r="AZ206" s="28" t="str">
        <f>IF(Email_TaskV2[[#This Row],[Nodin BO]]="","No","Yes")</f>
        <v>Yes</v>
      </c>
      <c r="BA206" s="36">
        <f>IF(Email_TaskV2[[#This Row],[Month]]="",13,MONTH(Email_TaskV2[[#This Row],[Tanggal nodin RFS/RFI]]))</f>
        <v>2</v>
      </c>
    </row>
    <row r="207" spans="1:53" ht="15.75" hidden="1" customHeight="1" x14ac:dyDescent="0.3">
      <c r="A207" s="17">
        <v>206</v>
      </c>
      <c r="B207" s="18" t="s">
        <v>1007</v>
      </c>
      <c r="C207" s="19">
        <v>44613</v>
      </c>
      <c r="D207" s="20" t="s">
        <v>1008</v>
      </c>
      <c r="E207" s="18" t="s">
        <v>55</v>
      </c>
      <c r="F207" s="21" t="s">
        <v>86</v>
      </c>
      <c r="G207" s="22">
        <v>44616</v>
      </c>
      <c r="H207" s="22">
        <v>44622</v>
      </c>
      <c r="I207" s="18" t="s">
        <v>1009</v>
      </c>
      <c r="J207" s="22">
        <v>44622</v>
      </c>
      <c r="K207" s="22"/>
      <c r="L207" s="18">
        <f t="shared" si="22"/>
        <v>9</v>
      </c>
      <c r="M207" s="18">
        <f t="shared" si="23"/>
        <v>6</v>
      </c>
      <c r="N207" s="20" t="s">
        <v>341</v>
      </c>
      <c r="O207" s="20" t="s">
        <v>342</v>
      </c>
      <c r="P207" s="20" t="str">
        <f>VLOOKUP(Email_TaskV2[[#This Row],[PIC Dev]],[1]Organization!C:D,2,FALSE)</f>
        <v>Digital and VAS</v>
      </c>
      <c r="Q207" s="24" t="s">
        <v>1010</v>
      </c>
      <c r="R207" s="18">
        <v>71</v>
      </c>
      <c r="S207" s="18" t="s">
        <v>61</v>
      </c>
      <c r="T207" s="18" t="s">
        <v>1002</v>
      </c>
      <c r="U207" s="18"/>
      <c r="V207" s="18"/>
      <c r="W207" s="18"/>
      <c r="X207" s="18"/>
      <c r="Y207" s="18"/>
      <c r="Z207" s="18" t="s">
        <v>63</v>
      </c>
      <c r="AA207" s="18" t="s">
        <v>64</v>
      </c>
      <c r="AB207" s="18" t="s">
        <v>344</v>
      </c>
      <c r="AC207" s="18" t="s">
        <v>124</v>
      </c>
      <c r="AD207" s="23" t="s">
        <v>126</v>
      </c>
      <c r="AE207" s="23" t="s">
        <v>99</v>
      </c>
      <c r="AF207" s="23" t="s">
        <v>125</v>
      </c>
      <c r="AG207" s="23" t="s">
        <v>255</v>
      </c>
      <c r="AH207" s="49"/>
      <c r="AI207" s="31" t="s">
        <v>75</v>
      </c>
      <c r="AJ207" s="31"/>
      <c r="AK207" s="25"/>
      <c r="AL207" s="25"/>
      <c r="AM207" s="25"/>
      <c r="AN207" s="25"/>
      <c r="AO207" s="25"/>
      <c r="AP207" s="26">
        <f ca="1">IF(AND(Email_TaskV2[[#This Row],[Status]]="ON PROGRESS"),TODAY()-Email_TaskV2[[#This Row],[Tanggal nodin RFS/RFI]],0)</f>
        <v>0</v>
      </c>
      <c r="AQ207" s="26">
        <f ca="1">IF(AND(Email_TaskV2[[#This Row],[Status]]="ON PROGRESS",Email_TaskV2[[#This Row],[Type]]="RFI"),TODAY()-Email_TaskV2[[#This Row],[Tanggal nodin RFS/RFI]],0)</f>
        <v>0</v>
      </c>
      <c r="AR207" s="26" t="str">
        <f ca="1">IF(Email_TaskV2[[#This Row],[Aging]]&gt;7,"Warning","")</f>
        <v/>
      </c>
      <c r="AV207" s="16" t="str">
        <f>IF(AND(Email_TaskV2[[#This Row],[Status]]="ON PROGRESS",Email_TaskV2[[#This Row],[Type]]="RFS"),"YES","")</f>
        <v/>
      </c>
      <c r="AW207" s="16" t="str">
        <f>IF(AND(Email_TaskV2[[#This Row],[Status]]="ON PROGRESS",Email_TaskV2[[#This Row],[Type]]="RFI"),"YES","")</f>
        <v/>
      </c>
      <c r="AX207" s="16">
        <f>IF(Email_TaskV2[[#This Row],[Nomor Nodin RFS/RFI]]="","",DAY(Email_TaskV2[[#This Row],[Tanggal nodin RFS/RFI]]))</f>
        <v>21</v>
      </c>
      <c r="AY207" s="28" t="str">
        <f>IF(Email_TaskV2[[#This Row],[Nomor Nodin RFS/RFI]]="","",TEXT(Email_TaskV2[[#This Row],[Tanggal nodin RFS/RFI]],"mmm"))</f>
        <v>Feb</v>
      </c>
      <c r="AZ207" s="28" t="str">
        <f>IF(Email_TaskV2[[#This Row],[Nodin BO]]="","No","Yes")</f>
        <v>Yes</v>
      </c>
      <c r="BA207" s="36">
        <f>IF(Email_TaskV2[[#This Row],[Month]]="",13,MONTH(Email_TaskV2[[#This Row],[Tanggal nodin RFS/RFI]]))</f>
        <v>2</v>
      </c>
    </row>
    <row r="208" spans="1:53" ht="15.75" hidden="1" customHeight="1" x14ac:dyDescent="0.3">
      <c r="A208" s="17">
        <v>207</v>
      </c>
      <c r="B208" s="18" t="s">
        <v>1011</v>
      </c>
      <c r="C208" s="19">
        <v>44613</v>
      </c>
      <c r="D208" s="20" t="s">
        <v>1012</v>
      </c>
      <c r="E208" s="18" t="s">
        <v>55</v>
      </c>
      <c r="F208" s="21" t="s">
        <v>86</v>
      </c>
      <c r="G208" s="22">
        <v>44614</v>
      </c>
      <c r="H208" s="22">
        <v>44616</v>
      </c>
      <c r="I208" s="18" t="s">
        <v>1013</v>
      </c>
      <c r="J208" s="22">
        <v>44616</v>
      </c>
      <c r="K208" s="22"/>
      <c r="L208" s="18">
        <f t="shared" si="22"/>
        <v>3</v>
      </c>
      <c r="M208" s="18">
        <f t="shared" si="23"/>
        <v>2</v>
      </c>
      <c r="N208" s="20" t="s">
        <v>341</v>
      </c>
      <c r="O208" s="20" t="s">
        <v>342</v>
      </c>
      <c r="P208" s="20" t="str">
        <f>VLOOKUP(Email_TaskV2[[#This Row],[PIC Dev]],[1]Organization!C:D,2,FALSE)</f>
        <v>Digital and VAS</v>
      </c>
      <c r="Q208" s="20" t="s">
        <v>1014</v>
      </c>
      <c r="R208" s="18">
        <v>51</v>
      </c>
      <c r="S208" s="18" t="s">
        <v>61</v>
      </c>
      <c r="T208" s="18" t="s">
        <v>1015</v>
      </c>
      <c r="U208" s="18"/>
      <c r="V208" s="18"/>
      <c r="W208" s="18"/>
      <c r="X208" s="18"/>
      <c r="Y208" s="18"/>
      <c r="Z208" s="18" t="s">
        <v>63</v>
      </c>
      <c r="AA208" s="18" t="s">
        <v>64</v>
      </c>
      <c r="AB208" s="18" t="s">
        <v>344</v>
      </c>
      <c r="AC208" s="18" t="s">
        <v>98</v>
      </c>
      <c r="AD208" s="23" t="s">
        <v>255</v>
      </c>
      <c r="AE208" s="23"/>
      <c r="AF208" s="23"/>
      <c r="AG208" s="18"/>
      <c r="AH208" s="49"/>
      <c r="AI208" s="31" t="s">
        <v>75</v>
      </c>
      <c r="AJ208" s="18"/>
      <c r="AK208" s="25"/>
      <c r="AL208" s="25"/>
      <c r="AM208" s="25"/>
      <c r="AN208" s="25"/>
      <c r="AO208" s="25"/>
      <c r="AP208" s="26">
        <f ca="1">IF(AND(Email_TaskV2[[#This Row],[Status]]="ON PROGRESS"),TODAY()-Email_TaskV2[[#This Row],[Tanggal nodin RFS/RFI]],0)</f>
        <v>0</v>
      </c>
      <c r="AQ208" s="26">
        <f ca="1">IF(AND(Email_TaskV2[[#This Row],[Status]]="ON PROGRESS",Email_TaskV2[[#This Row],[Type]]="RFI"),TODAY()-Email_TaskV2[[#This Row],[Tanggal nodin RFS/RFI]],0)</f>
        <v>0</v>
      </c>
      <c r="AR208" s="26" t="str">
        <f ca="1">IF(Email_TaskV2[[#This Row],[Aging]]&gt;7,"Warning","")</f>
        <v/>
      </c>
      <c r="AV208" s="16" t="str">
        <f>IF(AND(Email_TaskV2[[#This Row],[Status]]="ON PROGRESS",Email_TaskV2[[#This Row],[Type]]="RFS"),"YES","")</f>
        <v/>
      </c>
      <c r="AW208" s="16" t="str">
        <f>IF(AND(Email_TaskV2[[#This Row],[Status]]="ON PROGRESS",Email_TaskV2[[#This Row],[Type]]="RFI"),"YES","")</f>
        <v/>
      </c>
      <c r="AX208" s="16">
        <f>IF(Email_TaskV2[[#This Row],[Nomor Nodin RFS/RFI]]="","",DAY(Email_TaskV2[[#This Row],[Tanggal nodin RFS/RFI]]))</f>
        <v>21</v>
      </c>
      <c r="AY208" s="28" t="str">
        <f>IF(Email_TaskV2[[#This Row],[Nomor Nodin RFS/RFI]]="","",TEXT(Email_TaskV2[[#This Row],[Tanggal nodin RFS/RFI]],"mmm"))</f>
        <v>Feb</v>
      </c>
      <c r="AZ208" s="28" t="str">
        <f>IF(Email_TaskV2[[#This Row],[Nodin BO]]="","No","Yes")</f>
        <v>Yes</v>
      </c>
      <c r="BA208" s="36">
        <f>IF(Email_TaskV2[[#This Row],[Month]]="",13,MONTH(Email_TaskV2[[#This Row],[Tanggal nodin RFS/RFI]]))</f>
        <v>2</v>
      </c>
    </row>
    <row r="209" spans="1:53" ht="15.75" hidden="1" customHeight="1" x14ac:dyDescent="0.3">
      <c r="A209" s="17">
        <v>208</v>
      </c>
      <c r="B209" s="18" t="s">
        <v>1016</v>
      </c>
      <c r="C209" s="19">
        <v>44613</v>
      </c>
      <c r="D209" s="20" t="s">
        <v>1017</v>
      </c>
      <c r="E209" s="18" t="s">
        <v>55</v>
      </c>
      <c r="F209" s="21" t="s">
        <v>112</v>
      </c>
      <c r="G209" s="22">
        <v>44616</v>
      </c>
      <c r="H209" s="22">
        <v>44621</v>
      </c>
      <c r="I209" s="18" t="s">
        <v>1018</v>
      </c>
      <c r="J209" s="22">
        <v>44621</v>
      </c>
      <c r="K209" s="22"/>
      <c r="L209" s="18">
        <f t="shared" si="22"/>
        <v>8</v>
      </c>
      <c r="M209" s="18">
        <f t="shared" si="23"/>
        <v>5</v>
      </c>
      <c r="N209" s="20" t="s">
        <v>104</v>
      </c>
      <c r="O209" s="20" t="s">
        <v>105</v>
      </c>
      <c r="P209" s="20" t="str">
        <f>VLOOKUP(Email_TaskV2[[#This Row],[PIC Dev]],[1]Organization!C:D,2,FALSE)</f>
        <v>Digital and VAS</v>
      </c>
      <c r="Q209" s="20"/>
      <c r="R209" s="18">
        <v>90</v>
      </c>
      <c r="S209" s="18" t="s">
        <v>106</v>
      </c>
      <c r="T209" s="18"/>
      <c r="U209" s="18"/>
      <c r="V209" s="18"/>
      <c r="W209" s="18"/>
      <c r="X209" s="18"/>
      <c r="Y209" s="18"/>
      <c r="Z209" s="18" t="s">
        <v>63</v>
      </c>
      <c r="AA209" s="18" t="s">
        <v>64</v>
      </c>
      <c r="AB209" s="18" t="s">
        <v>108</v>
      </c>
      <c r="AC209" s="18" t="s">
        <v>98</v>
      </c>
      <c r="AD209" s="23" t="s">
        <v>186</v>
      </c>
      <c r="AE209" s="23"/>
      <c r="AF209" s="23"/>
      <c r="AG209" s="18"/>
      <c r="AH209" s="49"/>
      <c r="AI209" s="31" t="s">
        <v>75</v>
      </c>
      <c r="AJ209" s="31"/>
      <c r="AK209" s="25"/>
      <c r="AL209" s="25"/>
      <c r="AM209" s="25"/>
      <c r="AN209" s="25"/>
      <c r="AO209" s="25"/>
      <c r="AP209" s="26">
        <f ca="1">IF(AND(Email_TaskV2[[#This Row],[Status]]="ON PROGRESS"),TODAY()-Email_TaskV2[[#This Row],[Tanggal nodin RFS/RFI]],0)</f>
        <v>0</v>
      </c>
      <c r="AQ209" s="26">
        <f ca="1">IF(AND(Email_TaskV2[[#This Row],[Status]]="ON PROGRESS",Email_TaskV2[[#This Row],[Type]]="RFI"),TODAY()-Email_TaskV2[[#This Row],[Tanggal nodin RFS/RFI]],0)</f>
        <v>0</v>
      </c>
      <c r="AR209" s="26" t="str">
        <f ca="1">IF(Email_TaskV2[[#This Row],[Aging]]&gt;7,"Warning","")</f>
        <v/>
      </c>
      <c r="AV209" s="16" t="str">
        <f>IF(AND(Email_TaskV2[[#This Row],[Status]]="ON PROGRESS",Email_TaskV2[[#This Row],[Type]]="RFS"),"YES","")</f>
        <v/>
      </c>
      <c r="AW209" s="16" t="str">
        <f>IF(AND(Email_TaskV2[[#This Row],[Status]]="ON PROGRESS",Email_TaskV2[[#This Row],[Type]]="RFI"),"YES","")</f>
        <v/>
      </c>
      <c r="AX209" s="16">
        <f>IF(Email_TaskV2[[#This Row],[Nomor Nodin RFS/RFI]]="","",DAY(Email_TaskV2[[#This Row],[Tanggal nodin RFS/RFI]]))</f>
        <v>21</v>
      </c>
      <c r="AY209" s="28" t="str">
        <f>IF(Email_TaskV2[[#This Row],[Nomor Nodin RFS/RFI]]="","",TEXT(Email_TaskV2[[#This Row],[Tanggal nodin RFS/RFI]],"mmm"))</f>
        <v>Feb</v>
      </c>
      <c r="AZ209" s="28" t="str">
        <f>IF(Email_TaskV2[[#This Row],[Nodin BO]]="","No","Yes")</f>
        <v>No</v>
      </c>
      <c r="BA209" s="36">
        <f>IF(Email_TaskV2[[#This Row],[Month]]="",13,MONTH(Email_TaskV2[[#This Row],[Tanggal nodin RFS/RFI]]))</f>
        <v>2</v>
      </c>
    </row>
    <row r="210" spans="1:53" ht="15.75" hidden="1" customHeight="1" x14ac:dyDescent="0.3">
      <c r="A210" s="17">
        <v>209</v>
      </c>
      <c r="B210" s="18" t="s">
        <v>1019</v>
      </c>
      <c r="C210" s="19">
        <v>44613</v>
      </c>
      <c r="D210" s="20" t="s">
        <v>1020</v>
      </c>
      <c r="E210" s="18" t="s">
        <v>55</v>
      </c>
      <c r="F210" s="52" t="s">
        <v>112</v>
      </c>
      <c r="G210" s="22">
        <v>44614</v>
      </c>
      <c r="H210" s="22">
        <v>44614</v>
      </c>
      <c r="I210" s="18" t="s">
        <v>1021</v>
      </c>
      <c r="J210" s="22">
        <v>44614</v>
      </c>
      <c r="K210" s="22"/>
      <c r="L210" s="18">
        <f t="shared" si="22"/>
        <v>1</v>
      </c>
      <c r="M210" s="18">
        <f t="shared" si="23"/>
        <v>0</v>
      </c>
      <c r="N210" s="20" t="s">
        <v>341</v>
      </c>
      <c r="O210" s="20" t="s">
        <v>342</v>
      </c>
      <c r="P210" s="20" t="str">
        <f>VLOOKUP(Email_TaskV2[[#This Row],[PIC Dev]],[1]Organization!C:D,2,FALSE)</f>
        <v>Digital and VAS</v>
      </c>
      <c r="Q210" s="20"/>
      <c r="R210" s="18">
        <v>21</v>
      </c>
      <c r="S210" s="18" t="s">
        <v>61</v>
      </c>
      <c r="T210" s="18"/>
      <c r="U210" s="18"/>
      <c r="V210" s="18"/>
      <c r="W210" s="18"/>
      <c r="X210" s="18"/>
      <c r="Y210" s="18"/>
      <c r="Z210" s="18" t="s">
        <v>63</v>
      </c>
      <c r="AA210" s="18" t="s">
        <v>64</v>
      </c>
      <c r="AB210" s="18" t="s">
        <v>344</v>
      </c>
      <c r="AC210" s="18" t="s">
        <v>98</v>
      </c>
      <c r="AD210" s="23" t="s">
        <v>490</v>
      </c>
      <c r="AE210" s="23"/>
      <c r="AF210" s="23"/>
      <c r="AG210" s="18"/>
      <c r="AH210" s="49"/>
      <c r="AI210" s="31" t="s">
        <v>75</v>
      </c>
      <c r="AJ210" s="31"/>
      <c r="AK210" s="25"/>
      <c r="AL210" s="25"/>
      <c r="AM210" s="25"/>
      <c r="AN210" s="25"/>
      <c r="AO210" s="25"/>
      <c r="AP210" s="26">
        <f ca="1">IF(AND(Email_TaskV2[[#This Row],[Status]]="ON PROGRESS"),TODAY()-Email_TaskV2[[#This Row],[Tanggal nodin RFS/RFI]],0)</f>
        <v>0</v>
      </c>
      <c r="AQ210" s="26">
        <f ca="1">IF(AND(Email_TaskV2[[#This Row],[Status]]="ON PROGRESS",Email_TaskV2[[#This Row],[Type]]="RFI"),TODAY()-Email_TaskV2[[#This Row],[Tanggal nodin RFS/RFI]],0)</f>
        <v>0</v>
      </c>
      <c r="AR210" s="26" t="str">
        <f ca="1">IF(Email_TaskV2[[#This Row],[Aging]]&gt;7,"Warning","")</f>
        <v/>
      </c>
      <c r="AV210" s="16" t="str">
        <f>IF(AND(Email_TaskV2[[#This Row],[Status]]="ON PROGRESS",Email_TaskV2[[#This Row],[Type]]="RFS"),"YES","")</f>
        <v/>
      </c>
      <c r="AW210" s="16" t="str">
        <f>IF(AND(Email_TaskV2[[#This Row],[Status]]="ON PROGRESS",Email_TaskV2[[#This Row],[Type]]="RFI"),"YES","")</f>
        <v/>
      </c>
      <c r="AX210" s="16">
        <f>IF(Email_TaskV2[[#This Row],[Nomor Nodin RFS/RFI]]="","",DAY(Email_TaskV2[[#This Row],[Tanggal nodin RFS/RFI]]))</f>
        <v>21</v>
      </c>
      <c r="AY210" s="28" t="str">
        <f>IF(Email_TaskV2[[#This Row],[Nomor Nodin RFS/RFI]]="","",TEXT(Email_TaskV2[[#This Row],[Tanggal nodin RFS/RFI]],"mmm"))</f>
        <v>Feb</v>
      </c>
      <c r="AZ210" s="28" t="str">
        <f>IF(Email_TaskV2[[#This Row],[Nodin BO]]="","No","Yes")</f>
        <v>No</v>
      </c>
      <c r="BA210" s="36">
        <f>IF(Email_TaskV2[[#This Row],[Month]]="",13,MONTH(Email_TaskV2[[#This Row],[Tanggal nodin RFS/RFI]]))</f>
        <v>2</v>
      </c>
    </row>
    <row r="211" spans="1:53" ht="15.75" hidden="1" customHeight="1" x14ac:dyDescent="0.3">
      <c r="A211" s="17">
        <v>210</v>
      </c>
      <c r="B211" s="18" t="s">
        <v>1022</v>
      </c>
      <c r="C211" s="19">
        <v>44613</v>
      </c>
      <c r="D211" s="20" t="s">
        <v>1023</v>
      </c>
      <c r="E211" s="18" t="s">
        <v>55</v>
      </c>
      <c r="F211" s="21" t="s">
        <v>86</v>
      </c>
      <c r="G211" s="22">
        <v>44616</v>
      </c>
      <c r="H211" s="22">
        <v>44628</v>
      </c>
      <c r="I211" s="18" t="s">
        <v>1024</v>
      </c>
      <c r="J211" s="22">
        <v>44628</v>
      </c>
      <c r="K211" s="22"/>
      <c r="L211" s="18">
        <f t="shared" si="22"/>
        <v>15</v>
      </c>
      <c r="M211" s="18">
        <f t="shared" si="23"/>
        <v>12</v>
      </c>
      <c r="N211" s="20" t="s">
        <v>164</v>
      </c>
      <c r="O211" s="20" t="s">
        <v>165</v>
      </c>
      <c r="P211" s="20" t="str">
        <f>VLOOKUP(Email_TaskV2[[#This Row],[PIC Dev]],[1]Organization!C:D,2,FALSE)</f>
        <v>Business Architecture</v>
      </c>
      <c r="Q211" s="24" t="s">
        <v>1025</v>
      </c>
      <c r="R211" s="18">
        <v>45</v>
      </c>
      <c r="S211" s="18" t="s">
        <v>61</v>
      </c>
      <c r="T211" s="18"/>
      <c r="U211" s="18"/>
      <c r="V211" s="18"/>
      <c r="W211" s="18"/>
      <c r="X211" s="18"/>
      <c r="Y211" s="18"/>
      <c r="Z211" s="18" t="s">
        <v>63</v>
      </c>
      <c r="AA211" s="18" t="s">
        <v>64</v>
      </c>
      <c r="AB211" s="18" t="s">
        <v>503</v>
      </c>
      <c r="AC211" s="18" t="s">
        <v>98</v>
      </c>
      <c r="AD211" s="23" t="s">
        <v>160</v>
      </c>
      <c r="AE211" s="23"/>
      <c r="AF211" s="23"/>
      <c r="AG211" s="18"/>
      <c r="AH211" s="49"/>
      <c r="AI211" s="31" t="s">
        <v>75</v>
      </c>
      <c r="AJ211" s="31"/>
      <c r="AK211" s="25"/>
      <c r="AL211" s="25"/>
      <c r="AM211" s="25"/>
      <c r="AN211" s="25"/>
      <c r="AO211" s="25"/>
      <c r="AP211" s="26">
        <f ca="1">IF(AND(Email_TaskV2[[#This Row],[Status]]="ON PROGRESS"),TODAY()-Email_TaskV2[[#This Row],[Tanggal nodin RFS/RFI]],0)</f>
        <v>0</v>
      </c>
      <c r="AQ211" s="26">
        <f ca="1">IF(AND(Email_TaskV2[[#This Row],[Status]]="ON PROGRESS",Email_TaskV2[[#This Row],[Type]]="RFI"),TODAY()-Email_TaskV2[[#This Row],[Tanggal nodin RFS/RFI]],0)</f>
        <v>0</v>
      </c>
      <c r="AR211" s="26" t="str">
        <f ca="1">IF(Email_TaskV2[[#This Row],[Aging]]&gt;7,"Warning","")</f>
        <v/>
      </c>
      <c r="AV211" s="16" t="str">
        <f>IF(AND(Email_TaskV2[[#This Row],[Status]]="ON PROGRESS",Email_TaskV2[[#This Row],[Type]]="RFS"),"YES","")</f>
        <v/>
      </c>
      <c r="AW211" s="16" t="str">
        <f>IF(AND(Email_TaskV2[[#This Row],[Status]]="ON PROGRESS",Email_TaskV2[[#This Row],[Type]]="RFI"),"YES","")</f>
        <v/>
      </c>
      <c r="AX211" s="16">
        <f>IF(Email_TaskV2[[#This Row],[Nomor Nodin RFS/RFI]]="","",DAY(Email_TaskV2[[#This Row],[Tanggal nodin RFS/RFI]]))</f>
        <v>21</v>
      </c>
      <c r="AY211" s="28" t="str">
        <f>IF(Email_TaskV2[[#This Row],[Nomor Nodin RFS/RFI]]="","",TEXT(Email_TaskV2[[#This Row],[Tanggal nodin RFS/RFI]],"mmm"))</f>
        <v>Feb</v>
      </c>
      <c r="AZ211" s="28" t="str">
        <f>IF(Email_TaskV2[[#This Row],[Nodin BO]]="","No","Yes")</f>
        <v>No</v>
      </c>
      <c r="BA211" s="36">
        <f>IF(Email_TaskV2[[#This Row],[Month]]="",13,MONTH(Email_TaskV2[[#This Row],[Tanggal nodin RFS/RFI]]))</f>
        <v>2</v>
      </c>
    </row>
    <row r="212" spans="1:53" ht="15.75" hidden="1" customHeight="1" x14ac:dyDescent="0.3">
      <c r="A212" s="17">
        <v>211</v>
      </c>
      <c r="B212" s="18" t="s">
        <v>1026</v>
      </c>
      <c r="C212" s="19">
        <v>44613</v>
      </c>
      <c r="D212" s="20" t="s">
        <v>1027</v>
      </c>
      <c r="E212" s="18" t="s">
        <v>55</v>
      </c>
      <c r="F212" s="21" t="s">
        <v>86</v>
      </c>
      <c r="G212" s="22">
        <v>44614</v>
      </c>
      <c r="H212" s="22">
        <v>44616</v>
      </c>
      <c r="I212" s="18" t="s">
        <v>1028</v>
      </c>
      <c r="J212" s="22">
        <v>44616</v>
      </c>
      <c r="K212" s="22"/>
      <c r="L212" s="18">
        <f t="shared" si="22"/>
        <v>3</v>
      </c>
      <c r="M212" s="18">
        <f t="shared" si="23"/>
        <v>2</v>
      </c>
      <c r="N212" s="23" t="s">
        <v>93</v>
      </c>
      <c r="O212" s="20" t="s">
        <v>94</v>
      </c>
      <c r="P212" s="20" t="str">
        <f>VLOOKUP(Email_TaskV2[[#This Row],[PIC Dev]],[1]Organization!C:D,2,FALSE)</f>
        <v>Digital and VAS</v>
      </c>
      <c r="Q212" s="24" t="s">
        <v>1029</v>
      </c>
      <c r="R212" s="18">
        <v>110</v>
      </c>
      <c r="S212" s="18" t="s">
        <v>61</v>
      </c>
      <c r="T212" s="18" t="s">
        <v>1030</v>
      </c>
      <c r="U212" s="18"/>
      <c r="V212" s="18"/>
      <c r="W212" s="18"/>
      <c r="X212" s="18"/>
      <c r="Y212" s="18"/>
      <c r="Z212" s="18" t="s">
        <v>63</v>
      </c>
      <c r="AA212" s="18" t="s">
        <v>64</v>
      </c>
      <c r="AB212" s="18" t="s">
        <v>201</v>
      </c>
      <c r="AC212" s="18" t="s">
        <v>98</v>
      </c>
      <c r="AD212" s="23" t="s">
        <v>99</v>
      </c>
      <c r="AE212" s="23"/>
      <c r="AF212" s="23"/>
      <c r="AG212" s="18"/>
      <c r="AH212" s="49"/>
      <c r="AI212" s="31" t="s">
        <v>68</v>
      </c>
      <c r="AJ212" s="31" t="s">
        <v>83</v>
      </c>
      <c r="AK212" s="25"/>
      <c r="AL212" s="25"/>
      <c r="AM212" s="25"/>
      <c r="AN212" s="25"/>
      <c r="AO212" s="25"/>
      <c r="AP212" s="26">
        <f ca="1">IF(AND(Email_TaskV2[[#This Row],[Status]]="ON PROGRESS"),TODAY()-Email_TaskV2[[#This Row],[Tanggal nodin RFS/RFI]],0)</f>
        <v>0</v>
      </c>
      <c r="AQ212" s="26">
        <f ca="1">IF(AND(Email_TaskV2[[#This Row],[Status]]="ON PROGRESS",Email_TaskV2[[#This Row],[Type]]="RFI"),TODAY()-Email_TaskV2[[#This Row],[Tanggal nodin RFS/RFI]],0)</f>
        <v>0</v>
      </c>
      <c r="AR212" s="26" t="str">
        <f ca="1">IF(Email_TaskV2[[#This Row],[Aging]]&gt;7,"Warning","")</f>
        <v/>
      </c>
      <c r="AV212" s="16" t="str">
        <f>IF(AND(Email_TaskV2[[#This Row],[Status]]="ON PROGRESS",Email_TaskV2[[#This Row],[Type]]="RFS"),"YES","")</f>
        <v/>
      </c>
      <c r="AW212" s="16" t="str">
        <f>IF(AND(Email_TaskV2[[#This Row],[Status]]="ON PROGRESS",Email_TaskV2[[#This Row],[Type]]="RFI"),"YES","")</f>
        <v/>
      </c>
      <c r="AX212" s="16">
        <f>IF(Email_TaskV2[[#This Row],[Nomor Nodin RFS/RFI]]="","",DAY(Email_TaskV2[[#This Row],[Tanggal nodin RFS/RFI]]))</f>
        <v>21</v>
      </c>
      <c r="AY212" s="28" t="str">
        <f>IF(Email_TaskV2[[#This Row],[Nomor Nodin RFS/RFI]]="","",TEXT(Email_TaskV2[[#This Row],[Tanggal nodin RFS/RFI]],"mmm"))</f>
        <v>Feb</v>
      </c>
      <c r="AZ212" s="28" t="str">
        <f>IF(Email_TaskV2[[#This Row],[Nodin BO]]="","No","Yes")</f>
        <v>Yes</v>
      </c>
      <c r="BA212" s="36">
        <f>IF(Email_TaskV2[[#This Row],[Month]]="",13,MONTH(Email_TaskV2[[#This Row],[Tanggal nodin RFS/RFI]]))</f>
        <v>2</v>
      </c>
    </row>
    <row r="213" spans="1:53" ht="15.75" hidden="1" customHeight="1" x14ac:dyDescent="0.3">
      <c r="A213" s="17">
        <v>212</v>
      </c>
      <c r="B213" s="18" t="s">
        <v>1031</v>
      </c>
      <c r="C213" s="19">
        <v>44613</v>
      </c>
      <c r="D213" s="20" t="s">
        <v>1032</v>
      </c>
      <c r="E213" s="18" t="s">
        <v>55</v>
      </c>
      <c r="F213" s="18" t="s">
        <v>230</v>
      </c>
      <c r="G213" s="22">
        <v>44615</v>
      </c>
      <c r="H213" s="22">
        <v>44615</v>
      </c>
      <c r="I213" s="18" t="s">
        <v>1033</v>
      </c>
      <c r="J213" s="22">
        <v>44615</v>
      </c>
      <c r="K213" s="22"/>
      <c r="L213" s="18">
        <f t="shared" si="22"/>
        <v>2</v>
      </c>
      <c r="M213" s="18">
        <f t="shared" si="23"/>
        <v>0</v>
      </c>
      <c r="N213" s="20" t="s">
        <v>171</v>
      </c>
      <c r="O213" s="20" t="s">
        <v>172</v>
      </c>
      <c r="P213" s="20" t="str">
        <f>VLOOKUP(Email_TaskV2[[#This Row],[PIC Dev]],[1]Organization!C:D,2,FALSE)</f>
        <v>Postpaid, Roaming, and Interconnect</v>
      </c>
      <c r="Q213" s="24" t="s">
        <v>1034</v>
      </c>
      <c r="R213" s="18">
        <v>115</v>
      </c>
      <c r="S213" s="18" t="s">
        <v>106</v>
      </c>
      <c r="T213" s="18" t="s">
        <v>1035</v>
      </c>
      <c r="U213" s="18"/>
      <c r="V213" s="18"/>
      <c r="W213" s="18"/>
      <c r="X213" s="18"/>
      <c r="Y213" s="18"/>
      <c r="Z213" s="18" t="s">
        <v>63</v>
      </c>
      <c r="AA213" s="18" t="s">
        <v>64</v>
      </c>
      <c r="AB213" s="18" t="s">
        <v>65</v>
      </c>
      <c r="AC213" s="18" t="s">
        <v>124</v>
      </c>
      <c r="AD213" s="23" t="s">
        <v>150</v>
      </c>
      <c r="AE213" s="23"/>
      <c r="AF213" s="23"/>
      <c r="AG213" s="18"/>
      <c r="AH213" s="49"/>
      <c r="AI213" s="31" t="s">
        <v>75</v>
      </c>
      <c r="AJ213" s="18"/>
      <c r="AK213" s="25"/>
      <c r="AL213" s="25"/>
      <c r="AM213" s="25"/>
      <c r="AN213" s="25"/>
      <c r="AO213" s="25"/>
      <c r="AP213" s="26">
        <f ca="1">IF(AND(Email_TaskV2[[#This Row],[Status]]="ON PROGRESS"),TODAY()-Email_TaskV2[[#This Row],[Tanggal nodin RFS/RFI]],0)</f>
        <v>0</v>
      </c>
      <c r="AQ213" s="26">
        <f ca="1">IF(AND(Email_TaskV2[[#This Row],[Status]]="ON PROGRESS",Email_TaskV2[[#This Row],[Type]]="RFI"),TODAY()-Email_TaskV2[[#This Row],[Tanggal nodin RFS/RFI]],0)</f>
        <v>0</v>
      </c>
      <c r="AR213" s="26" t="str">
        <f ca="1">IF(Email_TaskV2[[#This Row],[Aging]]&gt;7,"Warning","")</f>
        <v/>
      </c>
      <c r="AV213" s="16" t="str">
        <f>IF(AND(Email_TaskV2[[#This Row],[Status]]="ON PROGRESS",Email_TaskV2[[#This Row],[Type]]="RFS"),"YES","")</f>
        <v/>
      </c>
      <c r="AW213" s="16" t="str">
        <f>IF(AND(Email_TaskV2[[#This Row],[Status]]="ON PROGRESS",Email_TaskV2[[#This Row],[Type]]="RFI"),"YES","")</f>
        <v/>
      </c>
      <c r="AX213" s="16">
        <f>IF(Email_TaskV2[[#This Row],[Nomor Nodin RFS/RFI]]="","",DAY(Email_TaskV2[[#This Row],[Tanggal nodin RFS/RFI]]))</f>
        <v>21</v>
      </c>
      <c r="AY213" s="28" t="str">
        <f>IF(Email_TaskV2[[#This Row],[Nomor Nodin RFS/RFI]]="","",TEXT(Email_TaskV2[[#This Row],[Tanggal nodin RFS/RFI]],"mmm"))</f>
        <v>Feb</v>
      </c>
      <c r="AZ213" s="28" t="str">
        <f>IF(Email_TaskV2[[#This Row],[Nodin BO]]="","No","Yes")</f>
        <v>Yes</v>
      </c>
      <c r="BA213" s="36">
        <f>IF(Email_TaskV2[[#This Row],[Month]]="",13,MONTH(Email_TaskV2[[#This Row],[Tanggal nodin RFS/RFI]]))</f>
        <v>2</v>
      </c>
    </row>
    <row r="214" spans="1:53" ht="15.75" hidden="1" customHeight="1" x14ac:dyDescent="0.3">
      <c r="A214" s="17">
        <v>213</v>
      </c>
      <c r="B214" s="18" t="s">
        <v>1036</v>
      </c>
      <c r="C214" s="19">
        <v>44614</v>
      </c>
      <c r="D214" s="20" t="s">
        <v>1037</v>
      </c>
      <c r="E214" s="18" t="s">
        <v>55</v>
      </c>
      <c r="F214" s="21" t="s">
        <v>86</v>
      </c>
      <c r="G214" s="22">
        <v>44616</v>
      </c>
      <c r="H214" s="22">
        <v>44628</v>
      </c>
      <c r="I214" s="18" t="s">
        <v>1038</v>
      </c>
      <c r="J214" s="22">
        <v>44628</v>
      </c>
      <c r="K214" s="22"/>
      <c r="L214" s="18">
        <f t="shared" si="22"/>
        <v>14</v>
      </c>
      <c r="M214" s="18">
        <f t="shared" si="23"/>
        <v>12</v>
      </c>
      <c r="N214" s="20" t="s">
        <v>58</v>
      </c>
      <c r="O214" s="20" t="s">
        <v>59</v>
      </c>
      <c r="P214" s="20" t="str">
        <f>VLOOKUP(Email_TaskV2[[#This Row],[PIC Dev]],[1]Organization!C:D,2,FALSE)</f>
        <v>BSM Prepaid</v>
      </c>
      <c r="Q214" s="24" t="s">
        <v>1039</v>
      </c>
      <c r="R214" s="18">
        <v>45</v>
      </c>
      <c r="S214" s="18" t="s">
        <v>61</v>
      </c>
      <c r="T214" s="18" t="s">
        <v>1040</v>
      </c>
      <c r="U214" s="18"/>
      <c r="V214" s="18"/>
      <c r="W214" s="18"/>
      <c r="X214" s="18"/>
      <c r="Y214" s="18"/>
      <c r="Z214" s="18" t="s">
        <v>63</v>
      </c>
      <c r="AA214" s="18" t="s">
        <v>64</v>
      </c>
      <c r="AB214" s="18" t="s">
        <v>65</v>
      </c>
      <c r="AC214" s="18" t="s">
        <v>66</v>
      </c>
      <c r="AD214" s="23" t="s">
        <v>266</v>
      </c>
      <c r="AE214" s="23"/>
      <c r="AF214" s="23"/>
      <c r="AG214" s="18"/>
      <c r="AH214" s="49"/>
      <c r="AI214" s="31" t="s">
        <v>68</v>
      </c>
      <c r="AJ214" s="31" t="s">
        <v>83</v>
      </c>
      <c r="AK214" s="25"/>
      <c r="AL214" s="25"/>
      <c r="AM214" s="25"/>
      <c r="AN214" s="25"/>
      <c r="AO214" s="25"/>
      <c r="AP214" s="26">
        <f ca="1">IF(AND(Email_TaskV2[[#This Row],[Status]]="ON PROGRESS"),TODAY()-Email_TaskV2[[#This Row],[Tanggal nodin RFS/RFI]],0)</f>
        <v>0</v>
      </c>
      <c r="AQ214" s="26">
        <f ca="1">IF(AND(Email_TaskV2[[#This Row],[Status]]="ON PROGRESS",Email_TaskV2[[#This Row],[Type]]="RFI"),TODAY()-Email_TaskV2[[#This Row],[Tanggal nodin RFS/RFI]],0)</f>
        <v>0</v>
      </c>
      <c r="AR214" s="26" t="str">
        <f ca="1">IF(Email_TaskV2[[#This Row],[Aging]]&gt;7,"Warning","")</f>
        <v/>
      </c>
      <c r="AV214" s="16" t="str">
        <f>IF(AND(Email_TaskV2[[#This Row],[Status]]="ON PROGRESS",Email_TaskV2[[#This Row],[Type]]="RFS"),"YES","")</f>
        <v/>
      </c>
      <c r="AW214" s="16" t="str">
        <f>IF(AND(Email_TaskV2[[#This Row],[Status]]="ON PROGRESS",Email_TaskV2[[#This Row],[Type]]="RFI"),"YES","")</f>
        <v/>
      </c>
      <c r="AX214" s="16">
        <f>IF(Email_TaskV2[[#This Row],[Nomor Nodin RFS/RFI]]="","",DAY(Email_TaskV2[[#This Row],[Tanggal nodin RFS/RFI]]))</f>
        <v>22</v>
      </c>
      <c r="AY214" s="28" t="str">
        <f>IF(Email_TaskV2[[#This Row],[Nomor Nodin RFS/RFI]]="","",TEXT(Email_TaskV2[[#This Row],[Tanggal nodin RFS/RFI]],"mmm"))</f>
        <v>Feb</v>
      </c>
      <c r="AZ214" s="28" t="str">
        <f>IF(Email_TaskV2[[#This Row],[Nodin BO]]="","No","Yes")</f>
        <v>Yes</v>
      </c>
      <c r="BA214" s="36">
        <f>IF(Email_TaskV2[[#This Row],[Month]]="",13,MONTH(Email_TaskV2[[#This Row],[Tanggal nodin RFS/RFI]]))</f>
        <v>2</v>
      </c>
    </row>
    <row r="215" spans="1:53" ht="15.75" hidden="1" customHeight="1" x14ac:dyDescent="0.3">
      <c r="A215" s="17">
        <v>214</v>
      </c>
      <c r="B215" s="18" t="s">
        <v>1041</v>
      </c>
      <c r="C215" s="19">
        <v>44614</v>
      </c>
      <c r="D215" s="20" t="s">
        <v>1042</v>
      </c>
      <c r="E215" s="18" t="s">
        <v>55</v>
      </c>
      <c r="F215" s="21" t="s">
        <v>86</v>
      </c>
      <c r="G215" s="22">
        <v>44617</v>
      </c>
      <c r="H215" s="22">
        <v>44627</v>
      </c>
      <c r="I215" s="18" t="s">
        <v>1043</v>
      </c>
      <c r="J215" s="22">
        <v>44627</v>
      </c>
      <c r="K215" s="22"/>
      <c r="L215" s="18">
        <f t="shared" si="22"/>
        <v>13</v>
      </c>
      <c r="M215" s="18">
        <f t="shared" si="23"/>
        <v>10</v>
      </c>
      <c r="N215" s="20" t="s">
        <v>58</v>
      </c>
      <c r="O215" s="20" t="s">
        <v>59</v>
      </c>
      <c r="P215" s="20" t="str">
        <f>VLOOKUP(Email_TaskV2[[#This Row],[PIC Dev]],[1]Organization!C:D,2,FALSE)</f>
        <v>BSM Prepaid</v>
      </c>
      <c r="Q215" s="24" t="s">
        <v>1044</v>
      </c>
      <c r="R215" s="18">
        <v>165</v>
      </c>
      <c r="S215" s="18" t="s">
        <v>61</v>
      </c>
      <c r="T215" s="18" t="s">
        <v>1040</v>
      </c>
      <c r="U215" s="18"/>
      <c r="V215" s="18"/>
      <c r="W215" s="18"/>
      <c r="X215" s="18"/>
      <c r="Y215" s="18"/>
      <c r="Z215" s="18" t="s">
        <v>63</v>
      </c>
      <c r="AA215" s="18" t="s">
        <v>64</v>
      </c>
      <c r="AB215" s="18" t="s">
        <v>65</v>
      </c>
      <c r="AC215" s="18" t="s">
        <v>66</v>
      </c>
      <c r="AD215" s="23" t="s">
        <v>74</v>
      </c>
      <c r="AE215" s="23" t="s">
        <v>67</v>
      </c>
      <c r="AF215" s="23"/>
      <c r="AG215" s="18"/>
      <c r="AH215" s="49"/>
      <c r="AI215" s="31" t="s">
        <v>75</v>
      </c>
      <c r="AJ215" s="18"/>
      <c r="AK215" s="25"/>
      <c r="AL215" s="25"/>
      <c r="AM215" s="25"/>
      <c r="AN215" s="25"/>
      <c r="AO215" s="25"/>
      <c r="AP215" s="26">
        <f ca="1">IF(AND(Email_TaskV2[[#This Row],[Status]]="ON PROGRESS"),TODAY()-Email_TaskV2[[#This Row],[Tanggal nodin RFS/RFI]],0)</f>
        <v>0</v>
      </c>
      <c r="AQ215" s="26">
        <f ca="1">IF(AND(Email_TaskV2[[#This Row],[Status]]="ON PROGRESS",Email_TaskV2[[#This Row],[Type]]="RFI"),TODAY()-Email_TaskV2[[#This Row],[Tanggal nodin RFS/RFI]],0)</f>
        <v>0</v>
      </c>
      <c r="AR215" s="26" t="str">
        <f ca="1">IF(Email_TaskV2[[#This Row],[Aging]]&gt;7,"Warning","")</f>
        <v/>
      </c>
      <c r="AV215" s="16" t="str">
        <f>IF(AND(Email_TaskV2[[#This Row],[Status]]="ON PROGRESS",Email_TaskV2[[#This Row],[Type]]="RFS"),"YES","")</f>
        <v/>
      </c>
      <c r="AW215" s="16" t="str">
        <f>IF(AND(Email_TaskV2[[#This Row],[Status]]="ON PROGRESS",Email_TaskV2[[#This Row],[Type]]="RFI"),"YES","")</f>
        <v/>
      </c>
      <c r="AX215" s="16">
        <f>IF(Email_TaskV2[[#This Row],[Nomor Nodin RFS/RFI]]="","",DAY(Email_TaskV2[[#This Row],[Tanggal nodin RFS/RFI]]))</f>
        <v>22</v>
      </c>
      <c r="AY215" s="28" t="str">
        <f>IF(Email_TaskV2[[#This Row],[Nomor Nodin RFS/RFI]]="","",TEXT(Email_TaskV2[[#This Row],[Tanggal nodin RFS/RFI]],"mmm"))</f>
        <v>Feb</v>
      </c>
      <c r="AZ215" s="28" t="str">
        <f>IF(Email_TaskV2[[#This Row],[Nodin BO]]="","No","Yes")</f>
        <v>Yes</v>
      </c>
      <c r="BA215" s="36">
        <f>IF(Email_TaskV2[[#This Row],[Month]]="",13,MONTH(Email_TaskV2[[#This Row],[Tanggal nodin RFS/RFI]]))</f>
        <v>2</v>
      </c>
    </row>
    <row r="216" spans="1:53" ht="15.75" hidden="1" customHeight="1" x14ac:dyDescent="0.3">
      <c r="A216" s="17">
        <v>215</v>
      </c>
      <c r="B216" s="18" t="s">
        <v>1045</v>
      </c>
      <c r="C216" s="19">
        <v>44614</v>
      </c>
      <c r="D216" s="20" t="s">
        <v>1046</v>
      </c>
      <c r="E216" s="18" t="s">
        <v>55</v>
      </c>
      <c r="F216" s="21" t="s">
        <v>86</v>
      </c>
      <c r="G216" s="22">
        <v>44615</v>
      </c>
      <c r="H216" s="22">
        <v>44615</v>
      </c>
      <c r="I216" s="18" t="s">
        <v>1047</v>
      </c>
      <c r="J216" s="22">
        <v>44615</v>
      </c>
      <c r="K216" s="22"/>
      <c r="L216" s="18">
        <f t="shared" si="22"/>
        <v>1</v>
      </c>
      <c r="M216" s="18">
        <f t="shared" si="23"/>
        <v>0</v>
      </c>
      <c r="N216" s="20" t="s">
        <v>130</v>
      </c>
      <c r="O216" s="20" t="s">
        <v>131</v>
      </c>
      <c r="P216" s="20" t="str">
        <f>VLOOKUP(Email_TaskV2[[#This Row],[PIC Dev]],[1]Organization!C:D,2,FALSE)</f>
        <v>BSM Prepaid</v>
      </c>
      <c r="Q216" s="24" t="s">
        <v>1048</v>
      </c>
      <c r="R216" s="18">
        <v>42</v>
      </c>
      <c r="S216" s="18" t="s">
        <v>61</v>
      </c>
      <c r="T216" s="18" t="s">
        <v>1049</v>
      </c>
      <c r="U216" s="18"/>
      <c r="V216" s="18"/>
      <c r="W216" s="18"/>
      <c r="X216" s="18"/>
      <c r="Y216" s="18"/>
      <c r="Z216" s="18" t="s">
        <v>63</v>
      </c>
      <c r="AA216" s="18" t="s">
        <v>64</v>
      </c>
      <c r="AB216" s="18" t="s">
        <v>447</v>
      </c>
      <c r="AC216" s="18" t="s">
        <v>66</v>
      </c>
      <c r="AD216" s="23" t="s">
        <v>266</v>
      </c>
      <c r="AE216" s="23" t="s">
        <v>67</v>
      </c>
      <c r="AF216" s="23"/>
      <c r="AG216" s="18"/>
      <c r="AH216" s="49"/>
      <c r="AI216" s="31" t="s">
        <v>75</v>
      </c>
      <c r="AJ216" s="31"/>
      <c r="AK216" s="25"/>
      <c r="AL216" s="25"/>
      <c r="AM216" s="25"/>
      <c r="AN216" s="25"/>
      <c r="AO216" s="25"/>
      <c r="AP216" s="26">
        <f ca="1">IF(AND(Email_TaskV2[[#This Row],[Status]]="ON PROGRESS"),TODAY()-Email_TaskV2[[#This Row],[Tanggal nodin RFS/RFI]],0)</f>
        <v>0</v>
      </c>
      <c r="AQ216" s="26">
        <f ca="1">IF(AND(Email_TaskV2[[#This Row],[Status]]="ON PROGRESS",Email_TaskV2[[#This Row],[Type]]="RFI"),TODAY()-Email_TaskV2[[#This Row],[Tanggal nodin RFS/RFI]],0)</f>
        <v>0</v>
      </c>
      <c r="AR216" s="26" t="str">
        <f ca="1">IF(Email_TaskV2[[#This Row],[Aging]]&gt;7,"Warning","")</f>
        <v/>
      </c>
      <c r="AV216" s="16" t="str">
        <f>IF(AND(Email_TaskV2[[#This Row],[Status]]="ON PROGRESS",Email_TaskV2[[#This Row],[Type]]="RFS"),"YES","")</f>
        <v/>
      </c>
      <c r="AW216" s="16" t="str">
        <f>IF(AND(Email_TaskV2[[#This Row],[Status]]="ON PROGRESS",Email_TaskV2[[#This Row],[Type]]="RFI"),"YES","")</f>
        <v/>
      </c>
      <c r="AX216" s="16">
        <f>IF(Email_TaskV2[[#This Row],[Nomor Nodin RFS/RFI]]="","",DAY(Email_TaskV2[[#This Row],[Tanggal nodin RFS/RFI]]))</f>
        <v>22</v>
      </c>
      <c r="AY216" s="28" t="str">
        <f>IF(Email_TaskV2[[#This Row],[Nomor Nodin RFS/RFI]]="","",TEXT(Email_TaskV2[[#This Row],[Tanggal nodin RFS/RFI]],"mmm"))</f>
        <v>Feb</v>
      </c>
      <c r="AZ216" s="28" t="str">
        <f>IF(Email_TaskV2[[#This Row],[Nodin BO]]="","No","Yes")</f>
        <v>Yes</v>
      </c>
      <c r="BA216" s="36">
        <f>IF(Email_TaskV2[[#This Row],[Month]]="",13,MONTH(Email_TaskV2[[#This Row],[Tanggal nodin RFS/RFI]]))</f>
        <v>2</v>
      </c>
    </row>
    <row r="217" spans="1:53" ht="15.75" hidden="1" customHeight="1" x14ac:dyDescent="0.3">
      <c r="A217" s="17">
        <v>216</v>
      </c>
      <c r="B217" s="18" t="s">
        <v>1050</v>
      </c>
      <c r="C217" s="19">
        <v>44614</v>
      </c>
      <c r="D217" s="20" t="s">
        <v>1051</v>
      </c>
      <c r="E217" s="18" t="s">
        <v>55</v>
      </c>
      <c r="F217" s="21" t="s">
        <v>112</v>
      </c>
      <c r="G217" s="22">
        <v>44621</v>
      </c>
      <c r="H217" s="22">
        <v>44622</v>
      </c>
      <c r="I217" s="18" t="s">
        <v>1052</v>
      </c>
      <c r="J217" s="22">
        <v>44622</v>
      </c>
      <c r="K217" s="22"/>
      <c r="L217" s="18">
        <f t="shared" si="22"/>
        <v>8</v>
      </c>
      <c r="M217" s="18">
        <f t="shared" si="23"/>
        <v>1</v>
      </c>
      <c r="N217" s="20" t="s">
        <v>353</v>
      </c>
      <c r="O217" s="20" t="s">
        <v>354</v>
      </c>
      <c r="P217" s="20" t="str">
        <f>VLOOKUP(Email_TaskV2[[#This Row],[PIC Dev]],[1]Organization!C:D,2,FALSE)</f>
        <v>BSM Prepaid</v>
      </c>
      <c r="Q217" s="20"/>
      <c r="R217" s="18">
        <v>50</v>
      </c>
      <c r="S217" s="18" t="s">
        <v>106</v>
      </c>
      <c r="T217" s="18" t="s">
        <v>1053</v>
      </c>
      <c r="U217" s="18"/>
      <c r="V217" s="18"/>
      <c r="W217" s="18"/>
      <c r="X217" s="18"/>
      <c r="Y217" s="18"/>
      <c r="Z217" s="18" t="s">
        <v>63</v>
      </c>
      <c r="AA217" s="18" t="s">
        <v>64</v>
      </c>
      <c r="AB217" s="18" t="s">
        <v>1054</v>
      </c>
      <c r="AC217" s="18" t="s">
        <v>98</v>
      </c>
      <c r="AD217" s="23" t="s">
        <v>186</v>
      </c>
      <c r="AE217" s="23"/>
      <c r="AF217" s="23"/>
      <c r="AG217" s="18"/>
      <c r="AH217" s="49"/>
      <c r="AI217" s="31" t="s">
        <v>75</v>
      </c>
      <c r="AJ217" s="31"/>
      <c r="AK217" s="25"/>
      <c r="AL217" s="25"/>
      <c r="AM217" s="25"/>
      <c r="AN217" s="25"/>
      <c r="AO217" s="25"/>
      <c r="AP217" s="26">
        <f ca="1">IF(AND(Email_TaskV2[[#This Row],[Status]]="ON PROGRESS"),TODAY()-Email_TaskV2[[#This Row],[Tanggal nodin RFS/RFI]],0)</f>
        <v>0</v>
      </c>
      <c r="AQ217" s="26">
        <f ca="1">IF(AND(Email_TaskV2[[#This Row],[Status]]="ON PROGRESS",Email_TaskV2[[#This Row],[Type]]="RFI"),TODAY()-Email_TaskV2[[#This Row],[Tanggal nodin RFS/RFI]],0)</f>
        <v>0</v>
      </c>
      <c r="AR217" s="26" t="str">
        <f ca="1">IF(Email_TaskV2[[#This Row],[Aging]]&gt;7,"Warning","")</f>
        <v/>
      </c>
      <c r="AV217" s="16" t="str">
        <f>IF(AND(Email_TaskV2[[#This Row],[Status]]="ON PROGRESS",Email_TaskV2[[#This Row],[Type]]="RFS"),"YES","")</f>
        <v/>
      </c>
      <c r="AW217" s="16" t="str">
        <f>IF(AND(Email_TaskV2[[#This Row],[Status]]="ON PROGRESS",Email_TaskV2[[#This Row],[Type]]="RFI"),"YES","")</f>
        <v/>
      </c>
      <c r="AX217" s="16">
        <f>IF(Email_TaskV2[[#This Row],[Nomor Nodin RFS/RFI]]="","",DAY(Email_TaskV2[[#This Row],[Tanggal nodin RFS/RFI]]))</f>
        <v>22</v>
      </c>
      <c r="AY217" s="28" t="str">
        <f>IF(Email_TaskV2[[#This Row],[Nomor Nodin RFS/RFI]]="","",TEXT(Email_TaskV2[[#This Row],[Tanggal nodin RFS/RFI]],"mmm"))</f>
        <v>Feb</v>
      </c>
      <c r="AZ217" s="28" t="str">
        <f>IF(Email_TaskV2[[#This Row],[Nodin BO]]="","No","Yes")</f>
        <v>Yes</v>
      </c>
      <c r="BA217" s="36">
        <f>IF(Email_TaskV2[[#This Row],[Month]]="",13,MONTH(Email_TaskV2[[#This Row],[Tanggal nodin RFS/RFI]]))</f>
        <v>2</v>
      </c>
    </row>
    <row r="218" spans="1:53" ht="15.75" hidden="1" customHeight="1" x14ac:dyDescent="0.3">
      <c r="A218" s="17">
        <v>217</v>
      </c>
      <c r="B218" s="18" t="s">
        <v>1055</v>
      </c>
      <c r="C218" s="19">
        <v>44614</v>
      </c>
      <c r="D218" s="20" t="s">
        <v>1056</v>
      </c>
      <c r="E218" s="18" t="s">
        <v>55</v>
      </c>
      <c r="F218" s="21" t="s">
        <v>230</v>
      </c>
      <c r="G218" s="22">
        <v>44617</v>
      </c>
      <c r="H218" s="22">
        <v>44643</v>
      </c>
      <c r="I218" s="18" t="s">
        <v>1057</v>
      </c>
      <c r="J218" s="22">
        <v>44643</v>
      </c>
      <c r="K218" s="22"/>
      <c r="L218" s="18">
        <f t="shared" si="22"/>
        <v>29</v>
      </c>
      <c r="M218" s="18">
        <f t="shared" si="23"/>
        <v>26</v>
      </c>
      <c r="N218" s="23" t="s">
        <v>93</v>
      </c>
      <c r="O218" s="20" t="s">
        <v>94</v>
      </c>
      <c r="P218" s="20" t="str">
        <f>VLOOKUP(Email_TaskV2[[#This Row],[PIC Dev]],[1]Organization!C:D,2,FALSE)</f>
        <v>Digital and VAS</v>
      </c>
      <c r="Q218" s="24" t="s">
        <v>1058</v>
      </c>
      <c r="R218" s="18">
        <v>957</v>
      </c>
      <c r="S218" s="18" t="s">
        <v>106</v>
      </c>
      <c r="T218" s="18"/>
      <c r="U218" s="18"/>
      <c r="V218" s="18"/>
      <c r="W218" s="18"/>
      <c r="X218" s="18"/>
      <c r="Y218" s="18"/>
      <c r="Z218" s="18" t="s">
        <v>63</v>
      </c>
      <c r="AA218" s="18" t="s">
        <v>64</v>
      </c>
      <c r="AB218" s="18" t="s">
        <v>201</v>
      </c>
      <c r="AC218" s="18" t="s">
        <v>98</v>
      </c>
      <c r="AD218" s="23" t="s">
        <v>151</v>
      </c>
      <c r="AE218" s="23"/>
      <c r="AF218" s="23"/>
      <c r="AG218" s="18"/>
      <c r="AH218" s="49"/>
      <c r="AI218" s="31" t="s">
        <v>75</v>
      </c>
      <c r="AJ218" s="31"/>
      <c r="AK218" s="25"/>
      <c r="AL218" s="25"/>
      <c r="AM218" s="25"/>
      <c r="AN218" s="25"/>
      <c r="AO218" s="25"/>
      <c r="AP218" s="26">
        <f ca="1">IF(AND(Email_TaskV2[[#This Row],[Status]]="ON PROGRESS"),TODAY()-Email_TaskV2[[#This Row],[Tanggal nodin RFS/RFI]],0)</f>
        <v>0</v>
      </c>
      <c r="AQ218" s="26">
        <f ca="1">IF(AND(Email_TaskV2[[#This Row],[Status]]="ON PROGRESS",Email_TaskV2[[#This Row],[Type]]="RFI"),TODAY()-Email_TaskV2[[#This Row],[Tanggal nodin RFS/RFI]],0)</f>
        <v>0</v>
      </c>
      <c r="AR218" s="26" t="str">
        <f ca="1">IF(Email_TaskV2[[#This Row],[Aging]]&gt;7,"Warning","")</f>
        <v/>
      </c>
      <c r="AV218" s="16" t="str">
        <f>IF(AND(Email_TaskV2[[#This Row],[Status]]="ON PROGRESS",Email_TaskV2[[#This Row],[Type]]="RFS"),"YES","")</f>
        <v/>
      </c>
      <c r="AW218" s="16" t="str">
        <f>IF(AND(Email_TaskV2[[#This Row],[Status]]="ON PROGRESS",Email_TaskV2[[#This Row],[Type]]="RFI"),"YES","")</f>
        <v/>
      </c>
      <c r="AX218" s="16">
        <f>IF(Email_TaskV2[[#This Row],[Nomor Nodin RFS/RFI]]="","",DAY(Email_TaskV2[[#This Row],[Tanggal nodin RFS/RFI]]))</f>
        <v>22</v>
      </c>
      <c r="AY218" s="28" t="str">
        <f>IF(Email_TaskV2[[#This Row],[Nomor Nodin RFS/RFI]]="","",TEXT(Email_TaskV2[[#This Row],[Tanggal nodin RFS/RFI]],"mmm"))</f>
        <v>Feb</v>
      </c>
      <c r="AZ218" s="28" t="str">
        <f>IF(Email_TaskV2[[#This Row],[Nodin BO]]="","No","Yes")</f>
        <v>No</v>
      </c>
      <c r="BA218" s="36">
        <f>IF(Email_TaskV2[[#This Row],[Month]]="",13,MONTH(Email_TaskV2[[#This Row],[Tanggal nodin RFS/RFI]]))</f>
        <v>2</v>
      </c>
    </row>
    <row r="219" spans="1:53" ht="15.75" hidden="1" customHeight="1" x14ac:dyDescent="0.3">
      <c r="A219" s="17">
        <v>218</v>
      </c>
      <c r="B219" s="18" t="s">
        <v>1059</v>
      </c>
      <c r="C219" s="19">
        <v>44615</v>
      </c>
      <c r="D219" s="20" t="s">
        <v>1060</v>
      </c>
      <c r="E219" s="32" t="s">
        <v>118</v>
      </c>
      <c r="F219" s="32" t="s">
        <v>953</v>
      </c>
      <c r="G219" s="18"/>
      <c r="H219" s="18"/>
      <c r="I219" s="18"/>
      <c r="J219" s="18"/>
      <c r="K219" s="18"/>
      <c r="L219" s="23"/>
      <c r="M219" s="20"/>
      <c r="N219" s="34" t="s">
        <v>220</v>
      </c>
      <c r="O219" s="20" t="s">
        <v>221</v>
      </c>
      <c r="P219" s="20" t="str">
        <f>VLOOKUP(Email_TaskV2[[#This Row],[PIC Dev]],[1]Organization!C:D,2,FALSE)</f>
        <v>Digital and VAS</v>
      </c>
      <c r="Q219" s="20"/>
      <c r="R219" s="18"/>
      <c r="S219" s="18" t="s">
        <v>61</v>
      </c>
      <c r="T219" s="18" t="s">
        <v>954</v>
      </c>
      <c r="U219" s="18"/>
      <c r="V219" s="18"/>
      <c r="W219" s="18"/>
      <c r="X219" s="18"/>
      <c r="Y219" s="18"/>
      <c r="Z219" s="18" t="s">
        <v>63</v>
      </c>
      <c r="AA219" s="18" t="s">
        <v>64</v>
      </c>
      <c r="AB219" s="18" t="s">
        <v>97</v>
      </c>
      <c r="AC219" s="18" t="s">
        <v>98</v>
      </c>
      <c r="AD219" s="23" t="s">
        <v>490</v>
      </c>
      <c r="AE219" s="23" t="s">
        <v>275</v>
      </c>
      <c r="AF219" s="23"/>
      <c r="AG219" s="18"/>
      <c r="AH219" s="49"/>
      <c r="AI219" s="48" t="s">
        <v>68</v>
      </c>
      <c r="AJ219" s="48" t="s">
        <v>277</v>
      </c>
      <c r="AK219" s="25"/>
      <c r="AL219" s="25"/>
      <c r="AM219" s="25"/>
      <c r="AN219" s="25"/>
      <c r="AO219" s="25"/>
      <c r="AP219" s="26">
        <f ca="1">IF(AND(Email_TaskV2[[#This Row],[Status]]="ON PROGRESS"),TODAY()-Email_TaskV2[[#This Row],[Tanggal nodin RFS/RFI]],0)</f>
        <v>0</v>
      </c>
      <c r="AQ219" s="26">
        <f ca="1">IF(AND(Email_TaskV2[[#This Row],[Status]]="ON PROGRESS",Email_TaskV2[[#This Row],[Type]]="RFI"),TODAY()-Email_TaskV2[[#This Row],[Tanggal nodin RFS/RFI]],0)</f>
        <v>0</v>
      </c>
      <c r="AR219" s="26" t="str">
        <f ca="1">IF(Email_TaskV2[[#This Row],[Aging]]&gt;7,"Warning","")</f>
        <v/>
      </c>
      <c r="AV219" s="16" t="str">
        <f>IF(AND(Email_TaskV2[[#This Row],[Status]]="ON PROGRESS",Email_TaskV2[[#This Row],[Type]]="RFS"),"YES","")</f>
        <v/>
      </c>
      <c r="AW219" s="16" t="str">
        <f>IF(AND(Email_TaskV2[[#This Row],[Status]]="ON PROGRESS",Email_TaskV2[[#This Row],[Type]]="RFI"),"YES","")</f>
        <v/>
      </c>
      <c r="AX219" s="16">
        <f>IF(Email_TaskV2[[#This Row],[Nomor Nodin RFS/RFI]]="","",DAY(Email_TaskV2[[#This Row],[Tanggal nodin RFS/RFI]]))</f>
        <v>23</v>
      </c>
      <c r="AY219" s="28" t="str">
        <f>IF(Email_TaskV2[[#This Row],[Nomor Nodin RFS/RFI]]="","",TEXT(Email_TaskV2[[#This Row],[Tanggal nodin RFS/RFI]],"mmm"))</f>
        <v>Feb</v>
      </c>
      <c r="AZ219" s="28" t="str">
        <f>IF(Email_TaskV2[[#This Row],[Nodin BO]]="","No","Yes")</f>
        <v>Yes</v>
      </c>
      <c r="BA219" s="36">
        <f>IF(Email_TaskV2[[#This Row],[Month]]="",13,MONTH(Email_TaskV2[[#This Row],[Tanggal nodin RFS/RFI]]))</f>
        <v>2</v>
      </c>
    </row>
    <row r="220" spans="1:53" ht="15.75" hidden="1" customHeight="1" x14ac:dyDescent="0.3">
      <c r="A220" s="17">
        <v>219</v>
      </c>
      <c r="B220" s="18" t="s">
        <v>1061</v>
      </c>
      <c r="C220" s="19">
        <v>44615</v>
      </c>
      <c r="D220" s="20" t="s">
        <v>1062</v>
      </c>
      <c r="E220" s="18" t="s">
        <v>55</v>
      </c>
      <c r="F220" s="18" t="s">
        <v>147</v>
      </c>
      <c r="G220" s="22">
        <v>44616</v>
      </c>
      <c r="H220" s="22">
        <v>44616</v>
      </c>
      <c r="I220" s="18" t="s">
        <v>1063</v>
      </c>
      <c r="J220" s="22">
        <v>44616</v>
      </c>
      <c r="K220" s="22"/>
      <c r="L220" s="18">
        <f t="shared" ref="L220:L231" si="24">H220-C220</f>
        <v>1</v>
      </c>
      <c r="M220" s="18">
        <f t="shared" ref="M220:M231" si="25">J220-G220</f>
        <v>0</v>
      </c>
      <c r="N220" s="20" t="s">
        <v>531</v>
      </c>
      <c r="O220" s="20" t="s">
        <v>532</v>
      </c>
      <c r="P220" s="20" t="str">
        <f>VLOOKUP(Email_TaskV2[[#This Row],[PIC Dev]],[1]Organization!C:D,2,FALSE)</f>
        <v>Business Architecture</v>
      </c>
      <c r="Q220" s="20"/>
      <c r="R220" s="18">
        <v>84</v>
      </c>
      <c r="S220" s="18" t="s">
        <v>106</v>
      </c>
      <c r="T220" s="18" t="s">
        <v>533</v>
      </c>
      <c r="U220" s="18"/>
      <c r="V220" s="18"/>
      <c r="W220" s="18"/>
      <c r="X220" s="18"/>
      <c r="Y220" s="18"/>
      <c r="Z220" s="18" t="s">
        <v>63</v>
      </c>
      <c r="AA220" s="18" t="s">
        <v>64</v>
      </c>
      <c r="AB220" s="18" t="s">
        <v>534</v>
      </c>
      <c r="AC220" s="18" t="s">
        <v>98</v>
      </c>
      <c r="AD220" s="23" t="s">
        <v>275</v>
      </c>
      <c r="AE220" s="23"/>
      <c r="AF220" s="23"/>
      <c r="AG220" s="18"/>
      <c r="AH220" s="49"/>
      <c r="AI220" s="31" t="s">
        <v>276</v>
      </c>
      <c r="AJ220" s="31" t="s">
        <v>277</v>
      </c>
      <c r="AK220" s="25"/>
      <c r="AL220" s="25"/>
      <c r="AM220" s="25"/>
      <c r="AN220" s="25"/>
      <c r="AO220" s="25"/>
      <c r="AP220" s="26">
        <f ca="1">IF(AND(Email_TaskV2[[#This Row],[Status]]="ON PROGRESS"),TODAY()-Email_TaskV2[[#This Row],[Tanggal nodin RFS/RFI]],0)</f>
        <v>0</v>
      </c>
      <c r="AQ220" s="26">
        <f ca="1">IF(AND(Email_TaskV2[[#This Row],[Status]]="ON PROGRESS",Email_TaskV2[[#This Row],[Type]]="RFI"),TODAY()-Email_TaskV2[[#This Row],[Tanggal nodin RFS/RFI]],0)</f>
        <v>0</v>
      </c>
      <c r="AR220" s="26" t="str">
        <f ca="1">IF(Email_TaskV2[[#This Row],[Aging]]&gt;7,"Warning","")</f>
        <v/>
      </c>
      <c r="AV220" s="16" t="str">
        <f>IF(AND(Email_TaskV2[[#This Row],[Status]]="ON PROGRESS",Email_TaskV2[[#This Row],[Type]]="RFS"),"YES","")</f>
        <v/>
      </c>
      <c r="AW220" s="16" t="str">
        <f>IF(AND(Email_TaskV2[[#This Row],[Status]]="ON PROGRESS",Email_TaskV2[[#This Row],[Type]]="RFI"),"YES","")</f>
        <v/>
      </c>
      <c r="AX220" s="16">
        <f>IF(Email_TaskV2[[#This Row],[Nomor Nodin RFS/RFI]]="","",DAY(Email_TaskV2[[#This Row],[Tanggal nodin RFS/RFI]]))</f>
        <v>23</v>
      </c>
      <c r="AY220" s="28" t="str">
        <f>IF(Email_TaskV2[[#This Row],[Nomor Nodin RFS/RFI]]="","",TEXT(Email_TaskV2[[#This Row],[Tanggal nodin RFS/RFI]],"mmm"))</f>
        <v>Feb</v>
      </c>
      <c r="AZ220" s="28" t="str">
        <f>IF(Email_TaskV2[[#This Row],[Nodin BO]]="","No","Yes")</f>
        <v>Yes</v>
      </c>
      <c r="BA220" s="36">
        <f>IF(Email_TaskV2[[#This Row],[Month]]="",13,MONTH(Email_TaskV2[[#This Row],[Tanggal nodin RFS/RFI]]))</f>
        <v>2</v>
      </c>
    </row>
    <row r="221" spans="1:53" ht="15.75" hidden="1" customHeight="1" x14ac:dyDescent="0.3">
      <c r="A221" s="17">
        <v>220</v>
      </c>
      <c r="B221" s="18" t="s">
        <v>1064</v>
      </c>
      <c r="C221" s="19">
        <v>44615</v>
      </c>
      <c r="D221" s="20" t="s">
        <v>1065</v>
      </c>
      <c r="E221" s="18" t="s">
        <v>55</v>
      </c>
      <c r="F221" s="21" t="s">
        <v>147</v>
      </c>
      <c r="G221" s="22">
        <v>44625</v>
      </c>
      <c r="H221" s="22">
        <v>44627</v>
      </c>
      <c r="I221" s="18" t="s">
        <v>1066</v>
      </c>
      <c r="J221" s="22">
        <v>44628</v>
      </c>
      <c r="K221" s="22"/>
      <c r="L221" s="18">
        <f t="shared" si="24"/>
        <v>12</v>
      </c>
      <c r="M221" s="18">
        <f t="shared" si="25"/>
        <v>3</v>
      </c>
      <c r="N221" s="20" t="s">
        <v>130</v>
      </c>
      <c r="O221" s="20" t="s">
        <v>131</v>
      </c>
      <c r="P221" s="20" t="str">
        <f>VLOOKUP(Email_TaskV2[[#This Row],[PIC Dev]],[1]Organization!C:D,2,FALSE)</f>
        <v>BSM Prepaid</v>
      </c>
      <c r="Q221" s="20"/>
      <c r="R221" s="18">
        <v>48</v>
      </c>
      <c r="S221" s="18" t="s">
        <v>106</v>
      </c>
      <c r="T221" s="18" t="s">
        <v>1067</v>
      </c>
      <c r="U221" s="18"/>
      <c r="V221" s="18"/>
      <c r="W221" s="18"/>
      <c r="X221" s="18"/>
      <c r="Y221" s="18"/>
      <c r="Z221" s="18" t="s">
        <v>63</v>
      </c>
      <c r="AA221" s="18" t="s">
        <v>64</v>
      </c>
      <c r="AB221" s="18" t="s">
        <v>65</v>
      </c>
      <c r="AC221" s="18" t="s">
        <v>66</v>
      </c>
      <c r="AD221" s="23" t="s">
        <v>151</v>
      </c>
      <c r="AE221" s="23"/>
      <c r="AF221" s="23"/>
      <c r="AG221" s="18"/>
      <c r="AH221" s="49"/>
      <c r="AI221" s="31" t="s">
        <v>68</v>
      </c>
      <c r="AJ221" s="31" t="s">
        <v>152</v>
      </c>
      <c r="AK221" s="25"/>
      <c r="AL221" s="25"/>
      <c r="AM221" s="25"/>
      <c r="AN221" s="25"/>
      <c r="AO221" s="25"/>
      <c r="AP221" s="26">
        <f ca="1">IF(AND(Email_TaskV2[[#This Row],[Status]]="ON PROGRESS"),TODAY()-Email_TaskV2[[#This Row],[Tanggal nodin RFS/RFI]],0)</f>
        <v>0</v>
      </c>
      <c r="AQ221" s="26">
        <f ca="1">IF(AND(Email_TaskV2[[#This Row],[Status]]="ON PROGRESS",Email_TaskV2[[#This Row],[Type]]="RFI"),TODAY()-Email_TaskV2[[#This Row],[Tanggal nodin RFS/RFI]],0)</f>
        <v>0</v>
      </c>
      <c r="AR221" s="26" t="str">
        <f ca="1">IF(Email_TaskV2[[#This Row],[Aging]]&gt;7,"Warning","")</f>
        <v/>
      </c>
      <c r="AV221" s="16" t="str">
        <f>IF(AND(Email_TaskV2[[#This Row],[Status]]="ON PROGRESS",Email_TaskV2[[#This Row],[Type]]="RFS"),"YES","")</f>
        <v/>
      </c>
      <c r="AW221" s="16" t="str">
        <f>IF(AND(Email_TaskV2[[#This Row],[Status]]="ON PROGRESS",Email_TaskV2[[#This Row],[Type]]="RFI"),"YES","")</f>
        <v/>
      </c>
      <c r="AX221" s="16">
        <f>IF(Email_TaskV2[[#This Row],[Nomor Nodin RFS/RFI]]="","",DAY(Email_TaskV2[[#This Row],[Tanggal nodin RFS/RFI]]))</f>
        <v>23</v>
      </c>
      <c r="AY221" s="28" t="str">
        <f>IF(Email_TaskV2[[#This Row],[Nomor Nodin RFS/RFI]]="","",TEXT(Email_TaskV2[[#This Row],[Tanggal nodin RFS/RFI]],"mmm"))</f>
        <v>Feb</v>
      </c>
      <c r="AZ221" s="28" t="str">
        <f>IF(Email_TaskV2[[#This Row],[Nodin BO]]="","No","Yes")</f>
        <v>Yes</v>
      </c>
      <c r="BA221" s="36">
        <f>IF(Email_TaskV2[[#This Row],[Month]]="",13,MONTH(Email_TaskV2[[#This Row],[Tanggal nodin RFS/RFI]]))</f>
        <v>2</v>
      </c>
    </row>
    <row r="222" spans="1:53" ht="15.75" hidden="1" customHeight="1" x14ac:dyDescent="0.3">
      <c r="A222" s="17">
        <v>221</v>
      </c>
      <c r="B222" s="18" t="s">
        <v>1068</v>
      </c>
      <c r="C222" s="19">
        <v>44615</v>
      </c>
      <c r="D222" s="20" t="s">
        <v>1069</v>
      </c>
      <c r="E222" s="18" t="s">
        <v>55</v>
      </c>
      <c r="F222" s="21" t="s">
        <v>86</v>
      </c>
      <c r="G222" s="22">
        <v>44615</v>
      </c>
      <c r="H222" s="22">
        <v>44622</v>
      </c>
      <c r="I222" s="18" t="s">
        <v>1070</v>
      </c>
      <c r="J222" s="22">
        <v>44622</v>
      </c>
      <c r="K222" s="22"/>
      <c r="L222" s="18">
        <f t="shared" si="24"/>
        <v>7</v>
      </c>
      <c r="M222" s="18">
        <f t="shared" si="25"/>
        <v>7</v>
      </c>
      <c r="N222" s="20" t="s">
        <v>341</v>
      </c>
      <c r="O222" s="20" t="s">
        <v>342</v>
      </c>
      <c r="P222" s="20" t="str">
        <f>VLOOKUP(Email_TaskV2[[#This Row],[PIC Dev]],[1]Organization!C:D,2,FALSE)</f>
        <v>Digital and VAS</v>
      </c>
      <c r="Q222" s="24" t="s">
        <v>1071</v>
      </c>
      <c r="R222" s="18">
        <v>74</v>
      </c>
      <c r="S222" s="18" t="s">
        <v>61</v>
      </c>
      <c r="T222" s="18"/>
      <c r="U222" s="18"/>
      <c r="V222" s="18"/>
      <c r="W222" s="18"/>
      <c r="X222" s="18"/>
      <c r="Y222" s="18"/>
      <c r="Z222" s="18" t="s">
        <v>63</v>
      </c>
      <c r="AA222" s="18" t="s">
        <v>64</v>
      </c>
      <c r="AB222" s="18" t="s">
        <v>344</v>
      </c>
      <c r="AC222" s="18" t="s">
        <v>98</v>
      </c>
      <c r="AD222" s="23" t="s">
        <v>160</v>
      </c>
      <c r="AE222" s="23" t="s">
        <v>126</v>
      </c>
      <c r="AF222" s="23" t="s">
        <v>490</v>
      </c>
      <c r="AG222" s="18"/>
      <c r="AH222" s="49"/>
      <c r="AI222" s="31" t="s">
        <v>75</v>
      </c>
      <c r="AJ222" s="31"/>
      <c r="AK222" s="25"/>
      <c r="AL222" s="25"/>
      <c r="AM222" s="25"/>
      <c r="AN222" s="25"/>
      <c r="AO222" s="25"/>
      <c r="AP222" s="26">
        <f ca="1">IF(AND(Email_TaskV2[[#This Row],[Status]]="ON PROGRESS"),TODAY()-Email_TaskV2[[#This Row],[Tanggal nodin RFS/RFI]],0)</f>
        <v>0</v>
      </c>
      <c r="AQ222" s="26">
        <f ca="1">IF(AND(Email_TaskV2[[#This Row],[Status]]="ON PROGRESS",Email_TaskV2[[#This Row],[Type]]="RFI"),TODAY()-Email_TaskV2[[#This Row],[Tanggal nodin RFS/RFI]],0)</f>
        <v>0</v>
      </c>
      <c r="AR222" s="26" t="str">
        <f ca="1">IF(Email_TaskV2[[#This Row],[Aging]]&gt;7,"Warning","")</f>
        <v/>
      </c>
      <c r="AV222" s="16" t="str">
        <f>IF(AND(Email_TaskV2[[#This Row],[Status]]="ON PROGRESS",Email_TaskV2[[#This Row],[Type]]="RFS"),"YES","")</f>
        <v/>
      </c>
      <c r="AW222" s="16" t="str">
        <f>IF(AND(Email_TaskV2[[#This Row],[Status]]="ON PROGRESS",Email_TaskV2[[#This Row],[Type]]="RFI"),"YES","")</f>
        <v/>
      </c>
      <c r="AX222" s="16">
        <f>IF(Email_TaskV2[[#This Row],[Nomor Nodin RFS/RFI]]="","",DAY(Email_TaskV2[[#This Row],[Tanggal nodin RFS/RFI]]))</f>
        <v>23</v>
      </c>
      <c r="AY222" s="28" t="str">
        <f>IF(Email_TaskV2[[#This Row],[Nomor Nodin RFS/RFI]]="","",TEXT(Email_TaskV2[[#This Row],[Tanggal nodin RFS/RFI]],"mmm"))</f>
        <v>Feb</v>
      </c>
      <c r="AZ222" s="28" t="str">
        <f>IF(Email_TaskV2[[#This Row],[Nodin BO]]="","No","Yes")</f>
        <v>No</v>
      </c>
      <c r="BA222" s="36">
        <f>IF(Email_TaskV2[[#This Row],[Month]]="",13,MONTH(Email_TaskV2[[#This Row],[Tanggal nodin RFS/RFI]]))</f>
        <v>2</v>
      </c>
    </row>
    <row r="223" spans="1:53" ht="15.75" hidden="1" customHeight="1" x14ac:dyDescent="0.3">
      <c r="A223" s="17">
        <v>222</v>
      </c>
      <c r="B223" s="18" t="s">
        <v>1072</v>
      </c>
      <c r="C223" s="19">
        <v>44615</v>
      </c>
      <c r="D223" s="20" t="s">
        <v>1073</v>
      </c>
      <c r="E223" s="18" t="s">
        <v>55</v>
      </c>
      <c r="F223" s="21" t="s">
        <v>147</v>
      </c>
      <c r="G223" s="22">
        <v>44617</v>
      </c>
      <c r="H223" s="22">
        <v>44617</v>
      </c>
      <c r="I223" s="18" t="s">
        <v>1074</v>
      </c>
      <c r="J223" s="22">
        <v>44621</v>
      </c>
      <c r="K223" s="22"/>
      <c r="L223" s="18">
        <f t="shared" si="24"/>
        <v>2</v>
      </c>
      <c r="M223" s="18">
        <f t="shared" si="25"/>
        <v>4</v>
      </c>
      <c r="N223" s="20" t="s">
        <v>531</v>
      </c>
      <c r="O223" s="20" t="s">
        <v>532</v>
      </c>
      <c r="P223" s="20" t="str">
        <f>VLOOKUP(Email_TaskV2[[#This Row],[PIC Dev]],[1]Organization!C:D,2,FALSE)</f>
        <v>Business Architecture</v>
      </c>
      <c r="Q223" s="20"/>
      <c r="R223" s="18">
        <v>42</v>
      </c>
      <c r="S223" s="18" t="s">
        <v>106</v>
      </c>
      <c r="T223" s="18" t="s">
        <v>1075</v>
      </c>
      <c r="U223" s="18"/>
      <c r="V223" s="18"/>
      <c r="W223" s="18"/>
      <c r="X223" s="18"/>
      <c r="Y223" s="18"/>
      <c r="Z223" s="18" t="s">
        <v>63</v>
      </c>
      <c r="AA223" s="18" t="s">
        <v>64</v>
      </c>
      <c r="AB223" s="18" t="s">
        <v>534</v>
      </c>
      <c r="AC223" s="18" t="s">
        <v>98</v>
      </c>
      <c r="AD223" s="23" t="s">
        <v>275</v>
      </c>
      <c r="AE223" s="23"/>
      <c r="AF223" s="23"/>
      <c r="AG223" s="18"/>
      <c r="AH223" s="49"/>
      <c r="AI223" s="31" t="s">
        <v>276</v>
      </c>
      <c r="AJ223" s="31" t="s">
        <v>277</v>
      </c>
      <c r="AK223" s="25"/>
      <c r="AL223" s="25"/>
      <c r="AM223" s="25"/>
      <c r="AN223" s="25"/>
      <c r="AO223" s="25"/>
      <c r="AP223" s="26">
        <f ca="1">IF(AND(Email_TaskV2[[#This Row],[Status]]="ON PROGRESS"),TODAY()-Email_TaskV2[[#This Row],[Tanggal nodin RFS/RFI]],0)</f>
        <v>0</v>
      </c>
      <c r="AQ223" s="26">
        <f ca="1">IF(AND(Email_TaskV2[[#This Row],[Status]]="ON PROGRESS",Email_TaskV2[[#This Row],[Type]]="RFI"),TODAY()-Email_TaskV2[[#This Row],[Tanggal nodin RFS/RFI]],0)</f>
        <v>0</v>
      </c>
      <c r="AR223" s="26" t="str">
        <f ca="1">IF(Email_TaskV2[[#This Row],[Aging]]&gt;7,"Warning","")</f>
        <v/>
      </c>
      <c r="AV223" s="16" t="str">
        <f>IF(AND(Email_TaskV2[[#This Row],[Status]]="ON PROGRESS",Email_TaskV2[[#This Row],[Type]]="RFS"),"YES","")</f>
        <v/>
      </c>
      <c r="AW223" s="16" t="str">
        <f>IF(AND(Email_TaskV2[[#This Row],[Status]]="ON PROGRESS",Email_TaskV2[[#This Row],[Type]]="RFI"),"YES","")</f>
        <v/>
      </c>
      <c r="AX223" s="16">
        <f>IF(Email_TaskV2[[#This Row],[Nomor Nodin RFS/RFI]]="","",DAY(Email_TaskV2[[#This Row],[Tanggal nodin RFS/RFI]]))</f>
        <v>23</v>
      </c>
      <c r="AY223" s="28" t="str">
        <f>IF(Email_TaskV2[[#This Row],[Nomor Nodin RFS/RFI]]="","",TEXT(Email_TaskV2[[#This Row],[Tanggal nodin RFS/RFI]],"mmm"))</f>
        <v>Feb</v>
      </c>
      <c r="AZ223" s="28" t="str">
        <f>IF(Email_TaskV2[[#This Row],[Nodin BO]]="","No","Yes")</f>
        <v>Yes</v>
      </c>
      <c r="BA223" s="36">
        <f>IF(Email_TaskV2[[#This Row],[Month]]="",13,MONTH(Email_TaskV2[[#This Row],[Tanggal nodin RFS/RFI]]))</f>
        <v>2</v>
      </c>
    </row>
    <row r="224" spans="1:53" ht="15.75" hidden="1" customHeight="1" x14ac:dyDescent="0.3">
      <c r="A224" s="17">
        <v>223</v>
      </c>
      <c r="B224" s="18" t="s">
        <v>1076</v>
      </c>
      <c r="C224" s="19">
        <v>44615</v>
      </c>
      <c r="D224" s="20" t="s">
        <v>1077</v>
      </c>
      <c r="E224" s="18" t="s">
        <v>55</v>
      </c>
      <c r="F224" s="21" t="s">
        <v>147</v>
      </c>
      <c r="G224" s="22">
        <v>44616</v>
      </c>
      <c r="H224" s="22">
        <v>44623</v>
      </c>
      <c r="I224" s="18" t="s">
        <v>1078</v>
      </c>
      <c r="J224" s="22">
        <v>44629</v>
      </c>
      <c r="K224" s="22"/>
      <c r="L224" s="18">
        <f t="shared" si="24"/>
        <v>8</v>
      </c>
      <c r="M224" s="18">
        <f t="shared" si="25"/>
        <v>13</v>
      </c>
      <c r="N224" s="20" t="s">
        <v>353</v>
      </c>
      <c r="O224" s="20" t="s">
        <v>354</v>
      </c>
      <c r="P224" s="20" t="str">
        <f>VLOOKUP(Email_TaskV2[[#This Row],[PIC Dev]],[1]Organization!C:D,2,FALSE)</f>
        <v>BSM Prepaid</v>
      </c>
      <c r="Q224" s="20"/>
      <c r="R224" s="18">
        <v>67</v>
      </c>
      <c r="S224" s="18" t="s">
        <v>106</v>
      </c>
      <c r="T224" s="30" t="s">
        <v>1079</v>
      </c>
      <c r="U224" s="30"/>
      <c r="V224" s="30"/>
      <c r="W224" s="30"/>
      <c r="X224" s="30"/>
      <c r="Y224" s="30"/>
      <c r="Z224" s="18" t="s">
        <v>63</v>
      </c>
      <c r="AA224" s="18" t="s">
        <v>64</v>
      </c>
      <c r="AB224" s="18" t="s">
        <v>624</v>
      </c>
      <c r="AC224" s="18" t="s">
        <v>66</v>
      </c>
      <c r="AD224" s="23" t="s">
        <v>150</v>
      </c>
      <c r="AE224" s="23" t="s">
        <v>151</v>
      </c>
      <c r="AF224" s="23"/>
      <c r="AG224" s="18"/>
      <c r="AH224" s="49"/>
      <c r="AI224" s="31" t="s">
        <v>75</v>
      </c>
      <c r="AJ224" s="18"/>
      <c r="AK224" s="25"/>
      <c r="AL224" s="25"/>
      <c r="AM224" s="25"/>
      <c r="AN224" s="25"/>
      <c r="AO224" s="25"/>
      <c r="AP224" s="26">
        <f ca="1">IF(AND(Email_TaskV2[[#This Row],[Status]]="ON PROGRESS"),TODAY()-Email_TaskV2[[#This Row],[Tanggal nodin RFS/RFI]],0)</f>
        <v>0</v>
      </c>
      <c r="AQ224" s="26">
        <f ca="1">IF(AND(Email_TaskV2[[#This Row],[Status]]="ON PROGRESS",Email_TaskV2[[#This Row],[Type]]="RFI"),TODAY()-Email_TaskV2[[#This Row],[Tanggal nodin RFS/RFI]],0)</f>
        <v>0</v>
      </c>
      <c r="AR224" s="26" t="str">
        <f ca="1">IF(Email_TaskV2[[#This Row],[Aging]]&gt;7,"Warning","")</f>
        <v/>
      </c>
      <c r="AV224" s="16" t="str">
        <f>IF(AND(Email_TaskV2[[#This Row],[Status]]="ON PROGRESS",Email_TaskV2[[#This Row],[Type]]="RFS"),"YES","")</f>
        <v/>
      </c>
      <c r="AW224" s="16" t="str">
        <f>IF(AND(Email_TaskV2[[#This Row],[Status]]="ON PROGRESS",Email_TaskV2[[#This Row],[Type]]="RFI"),"YES","")</f>
        <v/>
      </c>
      <c r="AX224" s="16">
        <f>IF(Email_TaskV2[[#This Row],[Nomor Nodin RFS/RFI]]="","",DAY(Email_TaskV2[[#This Row],[Tanggal nodin RFS/RFI]]))</f>
        <v>23</v>
      </c>
      <c r="AY224" s="28" t="str">
        <f>IF(Email_TaskV2[[#This Row],[Nomor Nodin RFS/RFI]]="","",TEXT(Email_TaskV2[[#This Row],[Tanggal nodin RFS/RFI]],"mmm"))</f>
        <v>Feb</v>
      </c>
      <c r="AZ224" s="28" t="str">
        <f>IF(Email_TaskV2[[#This Row],[Nodin BO]]="","No","Yes")</f>
        <v>Yes</v>
      </c>
      <c r="BA224" s="36">
        <f>IF(Email_TaskV2[[#This Row],[Month]]="",13,MONTH(Email_TaskV2[[#This Row],[Tanggal nodin RFS/RFI]]))</f>
        <v>2</v>
      </c>
    </row>
    <row r="225" spans="1:53" ht="15.75" hidden="1" customHeight="1" x14ac:dyDescent="0.3">
      <c r="A225" s="17">
        <v>224</v>
      </c>
      <c r="B225" s="18" t="s">
        <v>1080</v>
      </c>
      <c r="C225" s="19">
        <v>44615</v>
      </c>
      <c r="D225" s="20" t="s">
        <v>1081</v>
      </c>
      <c r="E225" s="18" t="s">
        <v>55</v>
      </c>
      <c r="F225" s="53" t="s">
        <v>86</v>
      </c>
      <c r="G225" s="22">
        <v>44615</v>
      </c>
      <c r="H225" s="22">
        <v>44627</v>
      </c>
      <c r="I225" s="18" t="s">
        <v>1082</v>
      </c>
      <c r="J225" s="22">
        <v>44627</v>
      </c>
      <c r="K225" s="54"/>
      <c r="L225" s="38">
        <f t="shared" si="24"/>
        <v>12</v>
      </c>
      <c r="M225" s="38">
        <f t="shared" si="25"/>
        <v>12</v>
      </c>
      <c r="N225" s="20" t="s">
        <v>104</v>
      </c>
      <c r="O225" s="20" t="s">
        <v>105</v>
      </c>
      <c r="P225" s="20" t="str">
        <f>VLOOKUP(Email_TaskV2[[#This Row],[PIC Dev]],[1]Organization!C:D,2,FALSE)</f>
        <v>Digital and VAS</v>
      </c>
      <c r="Q225" s="24" t="s">
        <v>1083</v>
      </c>
      <c r="R225" s="18">
        <v>115</v>
      </c>
      <c r="S225" s="18" t="s">
        <v>61</v>
      </c>
      <c r="T225" s="18" t="s">
        <v>1084</v>
      </c>
      <c r="U225" s="18"/>
      <c r="V225" s="18"/>
      <c r="W225" s="18"/>
      <c r="X225" s="18"/>
      <c r="Y225" s="18"/>
      <c r="Z225" s="18" t="s">
        <v>63</v>
      </c>
      <c r="AA225" s="18" t="s">
        <v>64</v>
      </c>
      <c r="AB225" s="18" t="s">
        <v>108</v>
      </c>
      <c r="AC225" s="18" t="s">
        <v>98</v>
      </c>
      <c r="AD225" s="23" t="s">
        <v>774</v>
      </c>
      <c r="AE225" s="23"/>
      <c r="AF225" s="23"/>
      <c r="AG225" s="18"/>
      <c r="AH225" s="49"/>
      <c r="AI225" s="31" t="s">
        <v>75</v>
      </c>
      <c r="AJ225" s="31"/>
      <c r="AK225" s="25"/>
      <c r="AL225" s="25"/>
      <c r="AM225" s="25"/>
      <c r="AN225" s="25"/>
      <c r="AO225" s="25"/>
      <c r="AP225" s="26">
        <f ca="1">IF(AND(Email_TaskV2[[#This Row],[Status]]="ON PROGRESS"),TODAY()-Email_TaskV2[[#This Row],[Tanggal nodin RFS/RFI]],0)</f>
        <v>0</v>
      </c>
      <c r="AQ225" s="26">
        <f ca="1">IF(AND(Email_TaskV2[[#This Row],[Status]]="ON PROGRESS",Email_TaskV2[[#This Row],[Type]]="RFI"),TODAY()-Email_TaskV2[[#This Row],[Tanggal nodin RFS/RFI]],0)</f>
        <v>0</v>
      </c>
      <c r="AR225" s="26" t="str">
        <f ca="1">IF(Email_TaskV2[[#This Row],[Aging]]&gt;7,"Warning","")</f>
        <v/>
      </c>
      <c r="AV225" s="16" t="str">
        <f>IF(AND(Email_TaskV2[[#This Row],[Status]]="ON PROGRESS",Email_TaskV2[[#This Row],[Type]]="RFS"),"YES","")</f>
        <v/>
      </c>
      <c r="AW225" s="16" t="str">
        <f>IF(AND(Email_TaskV2[[#This Row],[Status]]="ON PROGRESS",Email_TaskV2[[#This Row],[Type]]="RFI"),"YES","")</f>
        <v/>
      </c>
      <c r="AX225" s="16">
        <f>IF(Email_TaskV2[[#This Row],[Nomor Nodin RFS/RFI]]="","",DAY(Email_TaskV2[[#This Row],[Tanggal nodin RFS/RFI]]))</f>
        <v>23</v>
      </c>
      <c r="AY225" s="28" t="str">
        <f>IF(Email_TaskV2[[#This Row],[Nomor Nodin RFS/RFI]]="","",TEXT(Email_TaskV2[[#This Row],[Tanggal nodin RFS/RFI]],"mmm"))</f>
        <v>Feb</v>
      </c>
      <c r="AZ225" s="28" t="str">
        <f>IF(Email_TaskV2[[#This Row],[Nodin BO]]="","No","Yes")</f>
        <v>Yes</v>
      </c>
      <c r="BA225" s="36">
        <f>IF(Email_TaskV2[[#This Row],[Month]]="",13,MONTH(Email_TaskV2[[#This Row],[Tanggal nodin RFS/RFI]]))</f>
        <v>2</v>
      </c>
    </row>
    <row r="226" spans="1:53" ht="15.75" hidden="1" customHeight="1" x14ac:dyDescent="0.3">
      <c r="A226" s="17">
        <v>225</v>
      </c>
      <c r="B226" s="38" t="s">
        <v>1085</v>
      </c>
      <c r="C226" s="55">
        <v>44615</v>
      </c>
      <c r="D226" s="56" t="s">
        <v>1086</v>
      </c>
      <c r="E226" s="38" t="s">
        <v>55</v>
      </c>
      <c r="F226" s="53" t="s">
        <v>86</v>
      </c>
      <c r="G226" s="54">
        <v>44617</v>
      </c>
      <c r="H226" s="54">
        <v>44621</v>
      </c>
      <c r="I226" s="38" t="s">
        <v>1087</v>
      </c>
      <c r="J226" s="54">
        <v>44622</v>
      </c>
      <c r="K226" s="54"/>
      <c r="L226" s="38">
        <f t="shared" si="24"/>
        <v>6</v>
      </c>
      <c r="M226" s="38">
        <f t="shared" si="25"/>
        <v>5</v>
      </c>
      <c r="N226" s="56" t="s">
        <v>120</v>
      </c>
      <c r="O226" s="56" t="s">
        <v>121</v>
      </c>
      <c r="P226" s="56" t="str">
        <f>VLOOKUP(Email_TaskV2[[#This Row],[PIC Dev]],[1]Organization!C:D,2,FALSE)</f>
        <v>Business Architecture</v>
      </c>
      <c r="Q226" s="57" t="s">
        <v>1088</v>
      </c>
      <c r="R226" s="38">
        <v>146</v>
      </c>
      <c r="S226" s="38" t="s">
        <v>61</v>
      </c>
      <c r="T226" s="38" t="s">
        <v>1089</v>
      </c>
      <c r="U226" s="38"/>
      <c r="V226" s="38"/>
      <c r="W226" s="38"/>
      <c r="X226" s="38"/>
      <c r="Y226" s="38"/>
      <c r="Z226" s="38" t="s">
        <v>63</v>
      </c>
      <c r="AA226" s="38" t="s">
        <v>64</v>
      </c>
      <c r="AB226" s="38" t="s">
        <v>123</v>
      </c>
      <c r="AC226" s="38" t="s">
        <v>66</v>
      </c>
      <c r="AD226" s="58" t="s">
        <v>126</v>
      </c>
      <c r="AE226" s="58" t="s">
        <v>125</v>
      </c>
      <c r="AF226" s="58" t="s">
        <v>99</v>
      </c>
      <c r="AG226" s="38" t="s">
        <v>255</v>
      </c>
      <c r="AH226" s="59"/>
      <c r="AI226" s="31" t="s">
        <v>75</v>
      </c>
      <c r="AJ226" s="31"/>
      <c r="AK226" s="25"/>
      <c r="AL226" s="25"/>
      <c r="AM226" s="25"/>
      <c r="AN226" s="25"/>
      <c r="AO226" s="25"/>
      <c r="AP226" s="26">
        <f ca="1">IF(AND(Email_TaskV2[[#This Row],[Status]]="ON PROGRESS"),TODAY()-Email_TaskV2[[#This Row],[Tanggal nodin RFS/RFI]],0)</f>
        <v>0</v>
      </c>
      <c r="AQ226" s="26">
        <f ca="1">IF(AND(Email_TaskV2[[#This Row],[Status]]="ON PROGRESS",Email_TaskV2[[#This Row],[Type]]="RFI"),TODAY()-Email_TaskV2[[#This Row],[Tanggal nodin RFS/RFI]],0)</f>
        <v>0</v>
      </c>
      <c r="AR226" s="26" t="str">
        <f ca="1">IF(Email_TaskV2[[#This Row],[Aging]]&gt;7,"Warning","")</f>
        <v/>
      </c>
      <c r="AV226" s="16" t="str">
        <f>IF(AND(Email_TaskV2[[#This Row],[Status]]="ON PROGRESS",Email_TaskV2[[#This Row],[Type]]="RFS"),"YES","")</f>
        <v/>
      </c>
      <c r="AW226" s="16" t="str">
        <f>IF(AND(Email_TaskV2[[#This Row],[Status]]="ON PROGRESS",Email_TaskV2[[#This Row],[Type]]="RFI"),"YES","")</f>
        <v/>
      </c>
      <c r="AX226" s="16">
        <f>IF(Email_TaskV2[[#This Row],[Nomor Nodin RFS/RFI]]="","",DAY(Email_TaskV2[[#This Row],[Tanggal nodin RFS/RFI]]))</f>
        <v>23</v>
      </c>
      <c r="AY226" s="28" t="str">
        <f>IF(Email_TaskV2[[#This Row],[Nomor Nodin RFS/RFI]]="","",TEXT(Email_TaskV2[[#This Row],[Tanggal nodin RFS/RFI]],"mmm"))</f>
        <v>Feb</v>
      </c>
      <c r="AZ226" s="28" t="str">
        <f>IF(Email_TaskV2[[#This Row],[Nodin BO]]="","No","Yes")</f>
        <v>Yes</v>
      </c>
      <c r="BA226" s="36">
        <f>IF(Email_TaskV2[[#This Row],[Month]]="",13,MONTH(Email_TaskV2[[#This Row],[Tanggal nodin RFS/RFI]]))</f>
        <v>2</v>
      </c>
    </row>
    <row r="227" spans="1:53" ht="15.75" hidden="1" customHeight="1" x14ac:dyDescent="0.3">
      <c r="A227" s="17">
        <v>226</v>
      </c>
      <c r="B227" s="18" t="s">
        <v>1090</v>
      </c>
      <c r="C227" s="19">
        <v>44615</v>
      </c>
      <c r="D227" s="20" t="s">
        <v>1091</v>
      </c>
      <c r="E227" s="18" t="s">
        <v>55</v>
      </c>
      <c r="F227" s="21" t="s">
        <v>112</v>
      </c>
      <c r="G227" s="54">
        <v>44617</v>
      </c>
      <c r="H227" s="22">
        <v>44621</v>
      </c>
      <c r="I227" s="18" t="s">
        <v>1092</v>
      </c>
      <c r="J227" s="54">
        <v>44622</v>
      </c>
      <c r="K227" s="54"/>
      <c r="L227" s="38">
        <f t="shared" si="24"/>
        <v>6</v>
      </c>
      <c r="M227" s="38">
        <f t="shared" si="25"/>
        <v>5</v>
      </c>
      <c r="N227" s="20" t="s">
        <v>104</v>
      </c>
      <c r="O227" s="20" t="s">
        <v>105</v>
      </c>
      <c r="P227" s="20" t="str">
        <f>VLOOKUP(Email_TaskV2[[#This Row],[PIC Dev]],[1]Organization!C:D,2,FALSE)</f>
        <v>Digital and VAS</v>
      </c>
      <c r="Q227" s="20"/>
      <c r="R227" s="18">
        <v>152</v>
      </c>
      <c r="S227" s="18" t="s">
        <v>106</v>
      </c>
      <c r="T227" s="30" t="s">
        <v>1093</v>
      </c>
      <c r="U227" s="30"/>
      <c r="V227" s="30"/>
      <c r="W227" s="30"/>
      <c r="X227" s="30"/>
      <c r="Y227" s="30"/>
      <c r="Z227" s="18" t="s">
        <v>63</v>
      </c>
      <c r="AA227" s="18" t="s">
        <v>64</v>
      </c>
      <c r="AB227" s="18" t="s">
        <v>108</v>
      </c>
      <c r="AC227" s="18" t="s">
        <v>98</v>
      </c>
      <c r="AD227" s="23" t="s">
        <v>186</v>
      </c>
      <c r="AE227" s="23"/>
      <c r="AF227" s="23"/>
      <c r="AG227" s="18"/>
      <c r="AH227" s="49"/>
      <c r="AI227" s="31" t="s">
        <v>75</v>
      </c>
      <c r="AJ227" s="31"/>
      <c r="AK227" s="25"/>
      <c r="AL227" s="25"/>
      <c r="AM227" s="25"/>
      <c r="AN227" s="25"/>
      <c r="AO227" s="25"/>
      <c r="AP227" s="26">
        <f ca="1">IF(AND(Email_TaskV2[[#This Row],[Status]]="ON PROGRESS"),TODAY()-Email_TaskV2[[#This Row],[Tanggal nodin RFS/RFI]],0)</f>
        <v>0</v>
      </c>
      <c r="AQ227" s="26">
        <f ca="1">IF(AND(Email_TaskV2[[#This Row],[Status]]="ON PROGRESS",Email_TaskV2[[#This Row],[Type]]="RFI"),TODAY()-Email_TaskV2[[#This Row],[Tanggal nodin RFS/RFI]],0)</f>
        <v>0</v>
      </c>
      <c r="AR227" s="26" t="str">
        <f ca="1">IF(Email_TaskV2[[#This Row],[Aging]]&gt;7,"Warning","")</f>
        <v/>
      </c>
      <c r="AV227" s="16" t="str">
        <f>IF(AND(Email_TaskV2[[#This Row],[Status]]="ON PROGRESS",Email_TaskV2[[#This Row],[Type]]="RFS"),"YES","")</f>
        <v/>
      </c>
      <c r="AW227" s="16" t="str">
        <f>IF(AND(Email_TaskV2[[#This Row],[Status]]="ON PROGRESS",Email_TaskV2[[#This Row],[Type]]="RFI"),"YES","")</f>
        <v/>
      </c>
      <c r="AX227" s="16">
        <f>IF(Email_TaskV2[[#This Row],[Nomor Nodin RFS/RFI]]="","",DAY(Email_TaskV2[[#This Row],[Tanggal nodin RFS/RFI]]))</f>
        <v>23</v>
      </c>
      <c r="AY227" s="28" t="str">
        <f>IF(Email_TaskV2[[#This Row],[Nomor Nodin RFS/RFI]]="","",TEXT(Email_TaskV2[[#This Row],[Tanggal nodin RFS/RFI]],"mmm"))</f>
        <v>Feb</v>
      </c>
      <c r="AZ227" s="28" t="str">
        <f>IF(Email_TaskV2[[#This Row],[Nodin BO]]="","No","Yes")</f>
        <v>Yes</v>
      </c>
      <c r="BA227" s="36">
        <f>IF(Email_TaskV2[[#This Row],[Month]]="",13,MONTH(Email_TaskV2[[#This Row],[Tanggal nodin RFS/RFI]]))</f>
        <v>2</v>
      </c>
    </row>
    <row r="228" spans="1:53" ht="15.75" hidden="1" customHeight="1" x14ac:dyDescent="0.3">
      <c r="A228" s="17">
        <v>227</v>
      </c>
      <c r="B228" s="18" t="s">
        <v>1094</v>
      </c>
      <c r="C228" s="19">
        <v>44615</v>
      </c>
      <c r="D228" s="20" t="s">
        <v>1095</v>
      </c>
      <c r="E228" s="18" t="s">
        <v>55</v>
      </c>
      <c r="F228" s="21" t="s">
        <v>112</v>
      </c>
      <c r="G228" s="22">
        <v>44621</v>
      </c>
      <c r="H228" s="22">
        <v>44622</v>
      </c>
      <c r="I228" s="18" t="s">
        <v>1096</v>
      </c>
      <c r="J228" s="22">
        <v>44622</v>
      </c>
      <c r="K228" s="54"/>
      <c r="L228" s="38">
        <f t="shared" si="24"/>
        <v>7</v>
      </c>
      <c r="M228" s="38">
        <f t="shared" si="25"/>
        <v>1</v>
      </c>
      <c r="N228" s="20" t="s">
        <v>130</v>
      </c>
      <c r="O228" s="20" t="s">
        <v>131</v>
      </c>
      <c r="P228" s="20" t="str">
        <f>VLOOKUP(Email_TaskV2[[#This Row],[PIC Dev]],[1]Organization!C:D,2,FALSE)</f>
        <v>BSM Prepaid</v>
      </c>
      <c r="Q228" s="20"/>
      <c r="R228" s="18">
        <v>100</v>
      </c>
      <c r="S228" s="18" t="s">
        <v>106</v>
      </c>
      <c r="T228" s="18" t="s">
        <v>1097</v>
      </c>
      <c r="U228" s="18"/>
      <c r="V228" s="18"/>
      <c r="W228" s="18"/>
      <c r="X228" s="18"/>
      <c r="Y228" s="18"/>
      <c r="Z228" s="18" t="s">
        <v>63</v>
      </c>
      <c r="AA228" s="18" t="s">
        <v>64</v>
      </c>
      <c r="AB228" s="18" t="s">
        <v>65</v>
      </c>
      <c r="AC228" s="18" t="s">
        <v>66</v>
      </c>
      <c r="AD228" s="23" t="s">
        <v>115</v>
      </c>
      <c r="AE228" s="23"/>
      <c r="AF228" s="23"/>
      <c r="AG228" s="18"/>
      <c r="AH228" s="49"/>
      <c r="AI228" s="31" t="s">
        <v>75</v>
      </c>
      <c r="AJ228" s="31"/>
      <c r="AK228" s="25"/>
      <c r="AL228" s="25"/>
      <c r="AM228" s="25"/>
      <c r="AN228" s="25"/>
      <c r="AO228" s="25"/>
      <c r="AP228" s="26">
        <f ca="1">IF(AND(Email_TaskV2[[#This Row],[Status]]="ON PROGRESS"),TODAY()-Email_TaskV2[[#This Row],[Tanggal nodin RFS/RFI]],0)</f>
        <v>0</v>
      </c>
      <c r="AQ228" s="26">
        <f ca="1">IF(AND(Email_TaskV2[[#This Row],[Status]]="ON PROGRESS",Email_TaskV2[[#This Row],[Type]]="RFI"),TODAY()-Email_TaskV2[[#This Row],[Tanggal nodin RFS/RFI]],0)</f>
        <v>0</v>
      </c>
      <c r="AR228" s="26" t="str">
        <f ca="1">IF(Email_TaskV2[[#This Row],[Aging]]&gt;7,"Warning","")</f>
        <v/>
      </c>
      <c r="AV228" s="16" t="str">
        <f>IF(AND(Email_TaskV2[[#This Row],[Status]]="ON PROGRESS",Email_TaskV2[[#This Row],[Type]]="RFS"),"YES","")</f>
        <v/>
      </c>
      <c r="AW228" s="16" t="str">
        <f>IF(AND(Email_TaskV2[[#This Row],[Status]]="ON PROGRESS",Email_TaskV2[[#This Row],[Type]]="RFI"),"YES","")</f>
        <v/>
      </c>
      <c r="AX228" s="16">
        <f>IF(Email_TaskV2[[#This Row],[Nomor Nodin RFS/RFI]]="","",DAY(Email_TaskV2[[#This Row],[Tanggal nodin RFS/RFI]]))</f>
        <v>23</v>
      </c>
      <c r="AY228" s="28" t="str">
        <f>IF(Email_TaskV2[[#This Row],[Nomor Nodin RFS/RFI]]="","",TEXT(Email_TaskV2[[#This Row],[Tanggal nodin RFS/RFI]],"mmm"))</f>
        <v>Feb</v>
      </c>
      <c r="AZ228" s="28" t="str">
        <f>IF(Email_TaskV2[[#This Row],[Nodin BO]]="","No","Yes")</f>
        <v>Yes</v>
      </c>
      <c r="BA228" s="36">
        <f>IF(Email_TaskV2[[#This Row],[Month]]="",13,MONTH(Email_TaskV2[[#This Row],[Tanggal nodin RFS/RFI]]))</f>
        <v>2</v>
      </c>
    </row>
    <row r="229" spans="1:53" ht="15.75" hidden="1" customHeight="1" x14ac:dyDescent="0.3">
      <c r="A229" s="17">
        <v>228</v>
      </c>
      <c r="B229" s="18" t="s">
        <v>1098</v>
      </c>
      <c r="C229" s="19">
        <v>44616</v>
      </c>
      <c r="D229" s="20" t="s">
        <v>1099</v>
      </c>
      <c r="E229" s="18" t="s">
        <v>55</v>
      </c>
      <c r="F229" s="21" t="s">
        <v>112</v>
      </c>
      <c r="G229" s="22">
        <v>44622</v>
      </c>
      <c r="H229" s="22">
        <v>44628</v>
      </c>
      <c r="I229" s="18" t="s">
        <v>1100</v>
      </c>
      <c r="J229" s="22">
        <v>44629</v>
      </c>
      <c r="K229" s="54"/>
      <c r="L229" s="38">
        <f t="shared" si="24"/>
        <v>12</v>
      </c>
      <c r="M229" s="38">
        <f t="shared" si="25"/>
        <v>7</v>
      </c>
      <c r="N229" s="20" t="s">
        <v>58</v>
      </c>
      <c r="O229" s="20" t="s">
        <v>59</v>
      </c>
      <c r="P229" s="20" t="str">
        <f>VLOOKUP(Email_TaskV2[[#This Row],[PIC Dev]],[1]Organization!C:D,2,FALSE)</f>
        <v>BSM Prepaid</v>
      </c>
      <c r="Q229" s="20"/>
      <c r="R229" s="18">
        <v>74</v>
      </c>
      <c r="S229" s="18" t="s">
        <v>106</v>
      </c>
      <c r="T229" s="18" t="s">
        <v>1101</v>
      </c>
      <c r="U229" s="18"/>
      <c r="V229" s="18"/>
      <c r="W229" s="18"/>
      <c r="X229" s="18"/>
      <c r="Y229" s="18"/>
      <c r="Z229" s="18" t="s">
        <v>63</v>
      </c>
      <c r="AA229" s="18" t="s">
        <v>64</v>
      </c>
      <c r="AB229" s="18" t="s">
        <v>65</v>
      </c>
      <c r="AC229" s="18" t="s">
        <v>66</v>
      </c>
      <c r="AD229" s="23" t="s">
        <v>186</v>
      </c>
      <c r="AE229" s="23"/>
      <c r="AF229" s="23"/>
      <c r="AG229" s="18"/>
      <c r="AH229" s="49"/>
      <c r="AI229" s="31" t="s">
        <v>75</v>
      </c>
      <c r="AJ229" s="31"/>
      <c r="AK229" s="25"/>
      <c r="AL229" s="25"/>
      <c r="AM229" s="25"/>
      <c r="AN229" s="25"/>
      <c r="AO229" s="25"/>
      <c r="AP229" s="26">
        <f ca="1">IF(AND(Email_TaskV2[[#This Row],[Status]]="ON PROGRESS"),TODAY()-Email_TaskV2[[#This Row],[Tanggal nodin RFS/RFI]],0)</f>
        <v>0</v>
      </c>
      <c r="AQ229" s="26">
        <f ca="1">IF(AND(Email_TaskV2[[#This Row],[Status]]="ON PROGRESS",Email_TaskV2[[#This Row],[Type]]="RFI"),TODAY()-Email_TaskV2[[#This Row],[Tanggal nodin RFS/RFI]],0)</f>
        <v>0</v>
      </c>
      <c r="AR229" s="26" t="str">
        <f ca="1">IF(Email_TaskV2[[#This Row],[Aging]]&gt;7,"Warning","")</f>
        <v/>
      </c>
      <c r="AV229" s="16" t="str">
        <f>IF(AND(Email_TaskV2[[#This Row],[Status]]="ON PROGRESS",Email_TaskV2[[#This Row],[Type]]="RFS"),"YES","")</f>
        <v/>
      </c>
      <c r="AW229" s="16" t="str">
        <f>IF(AND(Email_TaskV2[[#This Row],[Status]]="ON PROGRESS",Email_TaskV2[[#This Row],[Type]]="RFI"),"YES","")</f>
        <v/>
      </c>
      <c r="AX229" s="16">
        <f>IF(Email_TaskV2[[#This Row],[Nomor Nodin RFS/RFI]]="","",DAY(Email_TaskV2[[#This Row],[Tanggal nodin RFS/RFI]]))</f>
        <v>24</v>
      </c>
      <c r="AY229" s="28" t="str">
        <f>IF(Email_TaskV2[[#This Row],[Nomor Nodin RFS/RFI]]="","",TEXT(Email_TaskV2[[#This Row],[Tanggal nodin RFS/RFI]],"mmm"))</f>
        <v>Feb</v>
      </c>
      <c r="AZ229" s="28" t="str">
        <f>IF(Email_TaskV2[[#This Row],[Nodin BO]]="","No","Yes")</f>
        <v>Yes</v>
      </c>
      <c r="BA229" s="36">
        <f>IF(Email_TaskV2[[#This Row],[Month]]="",13,MONTH(Email_TaskV2[[#This Row],[Tanggal nodin RFS/RFI]]))</f>
        <v>2</v>
      </c>
    </row>
    <row r="230" spans="1:53" ht="15.75" hidden="1" customHeight="1" x14ac:dyDescent="0.3">
      <c r="A230" s="17">
        <v>229</v>
      </c>
      <c r="B230" s="18" t="s">
        <v>1102</v>
      </c>
      <c r="C230" s="19">
        <v>44616</v>
      </c>
      <c r="D230" s="20" t="s">
        <v>1103</v>
      </c>
      <c r="E230" s="18" t="s">
        <v>55</v>
      </c>
      <c r="F230" s="21" t="s">
        <v>112</v>
      </c>
      <c r="G230" s="22">
        <v>44629</v>
      </c>
      <c r="H230" s="22">
        <v>44629</v>
      </c>
      <c r="I230" s="18" t="s">
        <v>1104</v>
      </c>
      <c r="J230" s="22">
        <v>44631</v>
      </c>
      <c r="K230" s="22"/>
      <c r="L230" s="18">
        <f t="shared" si="24"/>
        <v>13</v>
      </c>
      <c r="M230" s="18">
        <f t="shared" si="25"/>
        <v>2</v>
      </c>
      <c r="N230" s="20" t="s">
        <v>130</v>
      </c>
      <c r="O230" s="20" t="s">
        <v>131</v>
      </c>
      <c r="P230" s="20" t="str">
        <f>VLOOKUP(Email_TaskV2[[#This Row],[PIC Dev]],[1]Organization!C:D,2,FALSE)</f>
        <v>BSM Prepaid</v>
      </c>
      <c r="Q230" s="20"/>
      <c r="R230" s="18">
        <v>72</v>
      </c>
      <c r="S230" s="18" t="s">
        <v>106</v>
      </c>
      <c r="T230" s="18" t="s">
        <v>1105</v>
      </c>
      <c r="U230" s="18"/>
      <c r="V230" s="18"/>
      <c r="W230" s="18"/>
      <c r="X230" s="18"/>
      <c r="Y230" s="18"/>
      <c r="Z230" s="18" t="s">
        <v>63</v>
      </c>
      <c r="AA230" s="18" t="s">
        <v>64</v>
      </c>
      <c r="AB230" s="18" t="s">
        <v>447</v>
      </c>
      <c r="AC230" s="18" t="s">
        <v>66</v>
      </c>
      <c r="AD230" s="23" t="s">
        <v>115</v>
      </c>
      <c r="AE230" s="23"/>
      <c r="AF230" s="23"/>
      <c r="AG230" s="18"/>
      <c r="AH230" s="49"/>
      <c r="AI230" s="31" t="s">
        <v>75</v>
      </c>
      <c r="AJ230" s="18"/>
      <c r="AK230" s="25"/>
      <c r="AL230" s="25"/>
      <c r="AM230" s="25"/>
      <c r="AN230" s="25"/>
      <c r="AO230" s="25"/>
      <c r="AP230" s="26">
        <f ca="1">IF(AND(Email_TaskV2[[#This Row],[Status]]="ON PROGRESS"),TODAY()-Email_TaskV2[[#This Row],[Tanggal nodin RFS/RFI]],0)</f>
        <v>0</v>
      </c>
      <c r="AQ230" s="26">
        <f ca="1">IF(AND(Email_TaskV2[[#This Row],[Status]]="ON PROGRESS",Email_TaskV2[[#This Row],[Type]]="RFI"),TODAY()-Email_TaskV2[[#This Row],[Tanggal nodin RFS/RFI]],0)</f>
        <v>0</v>
      </c>
      <c r="AR230" s="26" t="str">
        <f ca="1">IF(Email_TaskV2[[#This Row],[Aging]]&gt;7,"Warning","")</f>
        <v/>
      </c>
      <c r="AV230" s="16" t="str">
        <f>IF(AND(Email_TaskV2[[#This Row],[Status]]="ON PROGRESS",Email_TaskV2[[#This Row],[Type]]="RFS"),"YES","")</f>
        <v/>
      </c>
      <c r="AW230" s="16" t="str">
        <f>IF(AND(Email_TaskV2[[#This Row],[Status]]="ON PROGRESS",Email_TaskV2[[#This Row],[Type]]="RFI"),"YES","")</f>
        <v/>
      </c>
      <c r="AX230" s="16">
        <f>IF(Email_TaskV2[[#This Row],[Nomor Nodin RFS/RFI]]="","",DAY(Email_TaskV2[[#This Row],[Tanggal nodin RFS/RFI]]))</f>
        <v>24</v>
      </c>
      <c r="AY230" s="28" t="str">
        <f>IF(Email_TaskV2[[#This Row],[Nomor Nodin RFS/RFI]]="","",TEXT(Email_TaskV2[[#This Row],[Tanggal nodin RFS/RFI]],"mmm"))</f>
        <v>Feb</v>
      </c>
      <c r="AZ230" s="28" t="str">
        <f>IF(Email_TaskV2[[#This Row],[Nodin BO]]="","No","Yes")</f>
        <v>Yes</v>
      </c>
      <c r="BA230" s="36">
        <f>IF(Email_TaskV2[[#This Row],[Month]]="",13,MONTH(Email_TaskV2[[#This Row],[Tanggal nodin RFS/RFI]]))</f>
        <v>2</v>
      </c>
    </row>
    <row r="231" spans="1:53" ht="15.75" hidden="1" customHeight="1" x14ac:dyDescent="0.3">
      <c r="A231" s="17">
        <v>230</v>
      </c>
      <c r="B231" s="18" t="s">
        <v>1106</v>
      </c>
      <c r="C231" s="19">
        <v>44616</v>
      </c>
      <c r="D231" s="20" t="s">
        <v>1107</v>
      </c>
      <c r="E231" s="18" t="s">
        <v>55</v>
      </c>
      <c r="F231" s="21" t="s">
        <v>147</v>
      </c>
      <c r="G231" s="22">
        <v>44617</v>
      </c>
      <c r="H231" s="22">
        <v>44620</v>
      </c>
      <c r="I231" s="18" t="s">
        <v>1108</v>
      </c>
      <c r="J231" s="22">
        <v>44621</v>
      </c>
      <c r="K231" s="22"/>
      <c r="L231" s="18">
        <f t="shared" si="24"/>
        <v>4</v>
      </c>
      <c r="M231" s="18">
        <f t="shared" si="25"/>
        <v>4</v>
      </c>
      <c r="N231" s="23" t="s">
        <v>93</v>
      </c>
      <c r="O231" s="20" t="s">
        <v>94</v>
      </c>
      <c r="P231" s="20" t="str">
        <f>VLOOKUP(Email_TaskV2[[#This Row],[PIC Dev]],[1]Organization!C:D,2,FALSE)</f>
        <v>Digital and VAS</v>
      </c>
      <c r="Q231" s="20"/>
      <c r="R231" s="18">
        <v>66</v>
      </c>
      <c r="S231" s="18" t="s">
        <v>106</v>
      </c>
      <c r="T231" s="18" t="s">
        <v>1109</v>
      </c>
      <c r="U231" s="18"/>
      <c r="V231" s="18"/>
      <c r="W231" s="18"/>
      <c r="X231" s="18"/>
      <c r="Y231" s="18"/>
      <c r="Z231" s="18" t="s">
        <v>63</v>
      </c>
      <c r="AA231" s="18" t="s">
        <v>64</v>
      </c>
      <c r="AB231" s="18" t="s">
        <v>201</v>
      </c>
      <c r="AC231" s="18" t="s">
        <v>98</v>
      </c>
      <c r="AD231" s="23" t="s">
        <v>816</v>
      </c>
      <c r="AE231" s="23" t="s">
        <v>1110</v>
      </c>
      <c r="AF231" s="23"/>
      <c r="AG231" s="18"/>
      <c r="AH231" s="49"/>
      <c r="AI231" s="31" t="s">
        <v>68</v>
      </c>
      <c r="AJ231" s="31" t="s">
        <v>152</v>
      </c>
      <c r="AK231" s="25"/>
      <c r="AL231" s="25"/>
      <c r="AM231" s="25"/>
      <c r="AN231" s="25"/>
      <c r="AO231" s="25"/>
      <c r="AP231" s="26">
        <f ca="1">IF(AND(Email_TaskV2[[#This Row],[Status]]="ON PROGRESS"),TODAY()-Email_TaskV2[[#This Row],[Tanggal nodin RFS/RFI]],0)</f>
        <v>0</v>
      </c>
      <c r="AQ231" s="26">
        <f ca="1">IF(AND(Email_TaskV2[[#This Row],[Status]]="ON PROGRESS",Email_TaskV2[[#This Row],[Type]]="RFI"),TODAY()-Email_TaskV2[[#This Row],[Tanggal nodin RFS/RFI]],0)</f>
        <v>0</v>
      </c>
      <c r="AR231" s="26" t="str">
        <f ca="1">IF(Email_TaskV2[[#This Row],[Aging]]&gt;7,"Warning","")</f>
        <v/>
      </c>
      <c r="AV231" s="16" t="str">
        <f>IF(AND(Email_TaskV2[[#This Row],[Status]]="ON PROGRESS",Email_TaskV2[[#This Row],[Type]]="RFS"),"YES","")</f>
        <v/>
      </c>
      <c r="AW231" s="16" t="str">
        <f>IF(AND(Email_TaskV2[[#This Row],[Status]]="ON PROGRESS",Email_TaskV2[[#This Row],[Type]]="RFI"),"YES","")</f>
        <v/>
      </c>
      <c r="AX231" s="16">
        <f>IF(Email_TaskV2[[#This Row],[Nomor Nodin RFS/RFI]]="","",DAY(Email_TaskV2[[#This Row],[Tanggal nodin RFS/RFI]]))</f>
        <v>24</v>
      </c>
      <c r="AY231" s="28" t="str">
        <f>IF(Email_TaskV2[[#This Row],[Nomor Nodin RFS/RFI]]="","",TEXT(Email_TaskV2[[#This Row],[Tanggal nodin RFS/RFI]],"mmm"))</f>
        <v>Feb</v>
      </c>
      <c r="AZ231" s="28" t="str">
        <f>IF(Email_TaskV2[[#This Row],[Nodin BO]]="","No","Yes")</f>
        <v>Yes</v>
      </c>
      <c r="BA231" s="36">
        <f>IF(Email_TaskV2[[#This Row],[Month]]="",13,MONTH(Email_TaskV2[[#This Row],[Tanggal nodin RFS/RFI]]))</f>
        <v>2</v>
      </c>
    </row>
    <row r="232" spans="1:53" ht="15.75" hidden="1" customHeight="1" x14ac:dyDescent="0.3">
      <c r="A232" s="17">
        <v>231</v>
      </c>
      <c r="B232" s="18" t="s">
        <v>1111</v>
      </c>
      <c r="C232" s="19">
        <v>44617</v>
      </c>
      <c r="D232" s="20" t="s">
        <v>1112</v>
      </c>
      <c r="E232" s="32" t="s">
        <v>118</v>
      </c>
      <c r="F232" s="32" t="s">
        <v>119</v>
      </c>
      <c r="G232" s="18"/>
      <c r="H232" s="18"/>
      <c r="I232" s="18"/>
      <c r="J232" s="18"/>
      <c r="K232" s="18"/>
      <c r="L232" s="23"/>
      <c r="M232" s="20"/>
      <c r="N232" s="20" t="s">
        <v>104</v>
      </c>
      <c r="O232" s="20" t="s">
        <v>105</v>
      </c>
      <c r="P232" s="20" t="str">
        <f>VLOOKUP(Email_TaskV2[[#This Row],[PIC Dev]],[1]Organization!C:D,2,FALSE)</f>
        <v>Digital and VAS</v>
      </c>
      <c r="Q232" s="20"/>
      <c r="R232" s="18"/>
      <c r="S232" s="18" t="s">
        <v>61</v>
      </c>
      <c r="T232" s="30" t="s">
        <v>1113</v>
      </c>
      <c r="U232" s="30"/>
      <c r="V232" s="30"/>
      <c r="W232" s="30"/>
      <c r="X232" s="30"/>
      <c r="Y232" s="30"/>
      <c r="Z232" s="18" t="s">
        <v>63</v>
      </c>
      <c r="AA232" s="18" t="s">
        <v>64</v>
      </c>
      <c r="AB232" s="18" t="s">
        <v>108</v>
      </c>
      <c r="AC232" s="18" t="s">
        <v>124</v>
      </c>
      <c r="AD232" s="23" t="s">
        <v>160</v>
      </c>
      <c r="AE232" s="23"/>
      <c r="AF232" s="23"/>
      <c r="AG232" s="18"/>
      <c r="AH232" s="49"/>
      <c r="AI232" s="48" t="s">
        <v>68</v>
      </c>
      <c r="AJ232" s="48" t="s">
        <v>83</v>
      </c>
      <c r="AK232" s="25"/>
      <c r="AL232" s="25"/>
      <c r="AM232" s="25"/>
      <c r="AN232" s="25"/>
      <c r="AO232" s="25"/>
      <c r="AP232" s="26">
        <f ca="1">IF(AND(Email_TaskV2[[#This Row],[Status]]="ON PROGRESS"),TODAY()-Email_TaskV2[[#This Row],[Tanggal nodin RFS/RFI]],0)</f>
        <v>0</v>
      </c>
      <c r="AQ232" s="26">
        <f ca="1">IF(AND(Email_TaskV2[[#This Row],[Status]]="ON PROGRESS",Email_TaskV2[[#This Row],[Type]]="RFI"),TODAY()-Email_TaskV2[[#This Row],[Tanggal nodin RFS/RFI]],0)</f>
        <v>0</v>
      </c>
      <c r="AR232" s="26" t="str">
        <f ca="1">IF(Email_TaskV2[[#This Row],[Aging]]&gt;7,"Warning","")</f>
        <v/>
      </c>
      <c r="AV232" s="16" t="str">
        <f>IF(AND(Email_TaskV2[[#This Row],[Status]]="ON PROGRESS",Email_TaskV2[[#This Row],[Type]]="RFS"),"YES","")</f>
        <v/>
      </c>
      <c r="AW232" s="16" t="str">
        <f>IF(AND(Email_TaskV2[[#This Row],[Status]]="ON PROGRESS",Email_TaskV2[[#This Row],[Type]]="RFI"),"YES","")</f>
        <v/>
      </c>
      <c r="AX232" s="16">
        <f>IF(Email_TaskV2[[#This Row],[Nomor Nodin RFS/RFI]]="","",DAY(Email_TaskV2[[#This Row],[Tanggal nodin RFS/RFI]]))</f>
        <v>25</v>
      </c>
      <c r="AY232" s="28" t="str">
        <f>IF(Email_TaskV2[[#This Row],[Nomor Nodin RFS/RFI]]="","",TEXT(Email_TaskV2[[#This Row],[Tanggal nodin RFS/RFI]],"mmm"))</f>
        <v>Feb</v>
      </c>
      <c r="AZ232" s="28" t="str">
        <f>IF(Email_TaskV2[[#This Row],[Nodin BO]]="","No","Yes")</f>
        <v>Yes</v>
      </c>
      <c r="BA232" s="36">
        <f>IF(Email_TaskV2[[#This Row],[Month]]="",13,MONTH(Email_TaskV2[[#This Row],[Tanggal nodin RFS/RFI]]))</f>
        <v>2</v>
      </c>
    </row>
    <row r="233" spans="1:53" ht="15.75" hidden="1" customHeight="1" x14ac:dyDescent="0.3">
      <c r="A233" s="17">
        <v>232</v>
      </c>
      <c r="B233" s="18" t="s">
        <v>1114</v>
      </c>
      <c r="C233" s="19">
        <v>44617</v>
      </c>
      <c r="D233" s="20" t="s">
        <v>1115</v>
      </c>
      <c r="E233" s="18" t="s">
        <v>55</v>
      </c>
      <c r="F233" s="21" t="s">
        <v>86</v>
      </c>
      <c r="G233" s="22">
        <v>44617</v>
      </c>
      <c r="H233" s="22">
        <v>44624</v>
      </c>
      <c r="I233" s="18" t="s">
        <v>1116</v>
      </c>
      <c r="J233" s="22">
        <v>44624</v>
      </c>
      <c r="K233" s="22"/>
      <c r="L233" s="18">
        <f t="shared" ref="L233:L243" si="26">H233-C233</f>
        <v>7</v>
      </c>
      <c r="M233" s="18">
        <f t="shared" ref="M233:M243" si="27">J233-G233</f>
        <v>7</v>
      </c>
      <c r="N233" s="34" t="s">
        <v>220</v>
      </c>
      <c r="O233" s="20" t="s">
        <v>221</v>
      </c>
      <c r="P233" s="20" t="str">
        <f>VLOOKUP(Email_TaskV2[[#This Row],[PIC Dev]],[1]Organization!C:D,2,FALSE)</f>
        <v>Digital and VAS</v>
      </c>
      <c r="Q233" s="24" t="s">
        <v>1117</v>
      </c>
      <c r="R233" s="18">
        <v>120</v>
      </c>
      <c r="S233" s="18" t="s">
        <v>61</v>
      </c>
      <c r="T233" s="30" t="s">
        <v>954</v>
      </c>
      <c r="U233" s="30"/>
      <c r="V233" s="30"/>
      <c r="W233" s="30"/>
      <c r="X233" s="30"/>
      <c r="Y233" s="30"/>
      <c r="Z233" s="18" t="s">
        <v>63</v>
      </c>
      <c r="AA233" s="18" t="s">
        <v>64</v>
      </c>
      <c r="AB233" s="18" t="s">
        <v>97</v>
      </c>
      <c r="AC233" s="18" t="s">
        <v>98</v>
      </c>
      <c r="AD233" s="23" t="s">
        <v>255</v>
      </c>
      <c r="AE233" s="23" t="s">
        <v>275</v>
      </c>
      <c r="AF233" s="23"/>
      <c r="AG233" s="18"/>
      <c r="AH233" s="49"/>
      <c r="AI233" s="31" t="s">
        <v>68</v>
      </c>
      <c r="AJ233" s="31" t="s">
        <v>277</v>
      </c>
      <c r="AK233" s="25"/>
      <c r="AL233" s="25"/>
      <c r="AM233" s="25"/>
      <c r="AN233" s="25"/>
      <c r="AO233" s="25"/>
      <c r="AP233" s="26">
        <f ca="1">IF(AND(Email_TaskV2[[#This Row],[Status]]="ON PROGRESS"),TODAY()-Email_TaskV2[[#This Row],[Tanggal nodin RFS/RFI]],0)</f>
        <v>0</v>
      </c>
      <c r="AQ233" s="26">
        <f ca="1">IF(AND(Email_TaskV2[[#This Row],[Status]]="ON PROGRESS",Email_TaskV2[[#This Row],[Type]]="RFI"),TODAY()-Email_TaskV2[[#This Row],[Tanggal nodin RFS/RFI]],0)</f>
        <v>0</v>
      </c>
      <c r="AR233" s="26" t="str">
        <f ca="1">IF(Email_TaskV2[[#This Row],[Aging]]&gt;7,"Warning","")</f>
        <v/>
      </c>
      <c r="AV233" s="16" t="str">
        <f>IF(AND(Email_TaskV2[[#This Row],[Status]]="ON PROGRESS",Email_TaskV2[[#This Row],[Type]]="RFS"),"YES","")</f>
        <v/>
      </c>
      <c r="AW233" s="16" t="str">
        <f>IF(AND(Email_TaskV2[[#This Row],[Status]]="ON PROGRESS",Email_TaskV2[[#This Row],[Type]]="RFI"),"YES","")</f>
        <v/>
      </c>
      <c r="AX233" s="16">
        <f>IF(Email_TaskV2[[#This Row],[Nomor Nodin RFS/RFI]]="","",DAY(Email_TaskV2[[#This Row],[Tanggal nodin RFS/RFI]]))</f>
        <v>25</v>
      </c>
      <c r="AY233" s="28" t="str">
        <f>IF(Email_TaskV2[[#This Row],[Nomor Nodin RFS/RFI]]="","",TEXT(Email_TaskV2[[#This Row],[Tanggal nodin RFS/RFI]],"mmm"))</f>
        <v>Feb</v>
      </c>
      <c r="AZ233" s="28" t="str">
        <f>IF(Email_TaskV2[[#This Row],[Nodin BO]]="","No","Yes")</f>
        <v>Yes</v>
      </c>
      <c r="BA233" s="36">
        <f>IF(Email_TaskV2[[#This Row],[Month]]="",13,MONTH(Email_TaskV2[[#This Row],[Tanggal nodin RFS/RFI]]))</f>
        <v>2</v>
      </c>
    </row>
    <row r="234" spans="1:53" ht="15" hidden="1" customHeight="1" x14ac:dyDescent="0.3">
      <c r="A234" s="17">
        <v>233</v>
      </c>
      <c r="B234" s="18" t="s">
        <v>1118</v>
      </c>
      <c r="C234" s="19">
        <v>44617</v>
      </c>
      <c r="D234" s="20" t="s">
        <v>1119</v>
      </c>
      <c r="E234" s="18" t="s">
        <v>55</v>
      </c>
      <c r="F234" s="21" t="s">
        <v>86</v>
      </c>
      <c r="G234" s="22">
        <v>44617</v>
      </c>
      <c r="H234" s="22">
        <v>44627</v>
      </c>
      <c r="I234" s="18" t="s">
        <v>1120</v>
      </c>
      <c r="J234" s="22">
        <v>44627</v>
      </c>
      <c r="K234" s="22"/>
      <c r="L234" s="18">
        <f t="shared" si="26"/>
        <v>10</v>
      </c>
      <c r="M234" s="18">
        <f t="shared" si="27"/>
        <v>10</v>
      </c>
      <c r="N234" s="34" t="s">
        <v>220</v>
      </c>
      <c r="O234" s="20" t="s">
        <v>221</v>
      </c>
      <c r="P234" s="20" t="str">
        <f>VLOOKUP(Email_TaskV2[[#This Row],[PIC Dev]],[1]Organization!C:D,2,FALSE)</f>
        <v>Digital and VAS</v>
      </c>
      <c r="Q234" s="24" t="s">
        <v>1121</v>
      </c>
      <c r="R234" s="18">
        <v>115</v>
      </c>
      <c r="S234" s="18" t="s">
        <v>61</v>
      </c>
      <c r="T234" s="30" t="s">
        <v>954</v>
      </c>
      <c r="U234" s="30"/>
      <c r="V234" s="30"/>
      <c r="W234" s="30"/>
      <c r="X234" s="30"/>
      <c r="Y234" s="30"/>
      <c r="Z234" s="18" t="s">
        <v>63</v>
      </c>
      <c r="AA234" s="18" t="s">
        <v>64</v>
      </c>
      <c r="AB234" s="18" t="s">
        <v>97</v>
      </c>
      <c r="AC234" s="18" t="s">
        <v>98</v>
      </c>
      <c r="AD234" s="23" t="s">
        <v>490</v>
      </c>
      <c r="AE234" s="23" t="s">
        <v>275</v>
      </c>
      <c r="AF234" s="23"/>
      <c r="AG234" s="18"/>
      <c r="AH234" s="49"/>
      <c r="AI234" s="31" t="s">
        <v>68</v>
      </c>
      <c r="AJ234" s="31" t="s">
        <v>277</v>
      </c>
      <c r="AK234" s="25"/>
      <c r="AL234" s="25"/>
      <c r="AM234" s="25"/>
      <c r="AN234" s="25"/>
      <c r="AO234" s="25"/>
      <c r="AP234" s="26">
        <f ca="1">IF(AND(Email_TaskV2[[#This Row],[Status]]="ON PROGRESS"),TODAY()-Email_TaskV2[[#This Row],[Tanggal nodin RFS/RFI]],0)</f>
        <v>0</v>
      </c>
      <c r="AQ234" s="26">
        <f ca="1">IF(AND(Email_TaskV2[[#This Row],[Status]]="ON PROGRESS",Email_TaskV2[[#This Row],[Type]]="RFI"),TODAY()-Email_TaskV2[[#This Row],[Tanggal nodin RFS/RFI]],0)</f>
        <v>0</v>
      </c>
      <c r="AR234" s="26" t="str">
        <f ca="1">IF(Email_TaskV2[[#This Row],[Aging]]&gt;7,"Warning","")</f>
        <v/>
      </c>
      <c r="AV234" s="16" t="str">
        <f>IF(AND(Email_TaskV2[[#This Row],[Status]]="ON PROGRESS",Email_TaskV2[[#This Row],[Type]]="RFS"),"YES","")</f>
        <v/>
      </c>
      <c r="AW234" s="16" t="str">
        <f>IF(AND(Email_TaskV2[[#This Row],[Status]]="ON PROGRESS",Email_TaskV2[[#This Row],[Type]]="RFI"),"YES","")</f>
        <v/>
      </c>
      <c r="AX234" s="16">
        <f>IF(Email_TaskV2[[#This Row],[Nomor Nodin RFS/RFI]]="","",DAY(Email_TaskV2[[#This Row],[Tanggal nodin RFS/RFI]]))</f>
        <v>25</v>
      </c>
      <c r="AY234" s="28" t="str">
        <f>IF(Email_TaskV2[[#This Row],[Nomor Nodin RFS/RFI]]="","",TEXT(Email_TaskV2[[#This Row],[Tanggal nodin RFS/RFI]],"mmm"))</f>
        <v>Feb</v>
      </c>
      <c r="AZ234" s="28" t="str">
        <f>IF(Email_TaskV2[[#This Row],[Nodin BO]]="","No","Yes")</f>
        <v>Yes</v>
      </c>
      <c r="BA234" s="36">
        <f>IF(Email_TaskV2[[#This Row],[Month]]="",13,MONTH(Email_TaskV2[[#This Row],[Tanggal nodin RFS/RFI]]))</f>
        <v>2</v>
      </c>
    </row>
    <row r="235" spans="1:53" ht="15.75" hidden="1" customHeight="1" x14ac:dyDescent="0.3">
      <c r="A235" s="17">
        <v>234</v>
      </c>
      <c r="B235" s="18" t="s">
        <v>1122</v>
      </c>
      <c r="C235" s="19">
        <v>44617</v>
      </c>
      <c r="D235" s="20" t="s">
        <v>1123</v>
      </c>
      <c r="E235" s="18" t="s">
        <v>55</v>
      </c>
      <c r="F235" s="21" t="s">
        <v>136</v>
      </c>
      <c r="G235" s="22">
        <v>44621</v>
      </c>
      <c r="H235" s="22">
        <v>44624</v>
      </c>
      <c r="I235" s="18" t="s">
        <v>1124</v>
      </c>
      <c r="J235" s="22">
        <v>44624</v>
      </c>
      <c r="K235" s="22"/>
      <c r="L235" s="18">
        <f t="shared" si="26"/>
        <v>7</v>
      </c>
      <c r="M235" s="18">
        <f t="shared" si="27"/>
        <v>3</v>
      </c>
      <c r="N235" s="20" t="s">
        <v>58</v>
      </c>
      <c r="O235" s="20" t="s">
        <v>59</v>
      </c>
      <c r="P235" s="20" t="str">
        <f>VLOOKUP(Email_TaskV2[[#This Row],[PIC Dev]],[1]Organization!C:D,2,FALSE)</f>
        <v>BSM Prepaid</v>
      </c>
      <c r="Q235" s="24" t="s">
        <v>1125</v>
      </c>
      <c r="R235" s="18">
        <v>78</v>
      </c>
      <c r="S235" s="18" t="s">
        <v>61</v>
      </c>
      <c r="T235" s="18" t="s">
        <v>922</v>
      </c>
      <c r="U235" s="18"/>
      <c r="V235" s="18"/>
      <c r="W235" s="18"/>
      <c r="X235" s="18"/>
      <c r="Y235" s="18"/>
      <c r="Z235" s="18" t="s">
        <v>63</v>
      </c>
      <c r="AA235" s="18" t="s">
        <v>64</v>
      </c>
      <c r="AB235" s="18" t="s">
        <v>65</v>
      </c>
      <c r="AC235" s="18" t="s">
        <v>66</v>
      </c>
      <c r="AD235" s="23" t="s">
        <v>139</v>
      </c>
      <c r="AE235" s="23"/>
      <c r="AF235" s="23"/>
      <c r="AG235" s="18"/>
      <c r="AH235" s="49"/>
      <c r="AI235" s="31" t="s">
        <v>68</v>
      </c>
      <c r="AJ235" s="31" t="s">
        <v>83</v>
      </c>
      <c r="AK235" s="25"/>
      <c r="AL235" s="25"/>
      <c r="AM235" s="25"/>
      <c r="AN235" s="25"/>
      <c r="AO235" s="25"/>
      <c r="AP235" s="26">
        <f ca="1">IF(AND(Email_TaskV2[[#This Row],[Status]]="ON PROGRESS"),TODAY()-Email_TaskV2[[#This Row],[Tanggal nodin RFS/RFI]],0)</f>
        <v>0</v>
      </c>
      <c r="AQ235" s="26">
        <f ca="1">IF(AND(Email_TaskV2[[#This Row],[Status]]="ON PROGRESS",Email_TaskV2[[#This Row],[Type]]="RFI"),TODAY()-Email_TaskV2[[#This Row],[Tanggal nodin RFS/RFI]],0)</f>
        <v>0</v>
      </c>
      <c r="AR235" s="26" t="str">
        <f ca="1">IF(Email_TaskV2[[#This Row],[Aging]]&gt;7,"Warning","")</f>
        <v/>
      </c>
      <c r="AV235" s="16" t="str">
        <f>IF(AND(Email_TaskV2[[#This Row],[Status]]="ON PROGRESS",Email_TaskV2[[#This Row],[Type]]="RFS"),"YES","")</f>
        <v/>
      </c>
      <c r="AW235" s="16" t="str">
        <f>IF(AND(Email_TaskV2[[#This Row],[Status]]="ON PROGRESS",Email_TaskV2[[#This Row],[Type]]="RFI"),"YES","")</f>
        <v/>
      </c>
      <c r="AX235" s="16">
        <f>IF(Email_TaskV2[[#This Row],[Nomor Nodin RFS/RFI]]="","",DAY(Email_TaskV2[[#This Row],[Tanggal nodin RFS/RFI]]))</f>
        <v>25</v>
      </c>
      <c r="AY235" s="28" t="str">
        <f>IF(Email_TaskV2[[#This Row],[Nomor Nodin RFS/RFI]]="","",TEXT(Email_TaskV2[[#This Row],[Tanggal nodin RFS/RFI]],"mmm"))</f>
        <v>Feb</v>
      </c>
      <c r="AZ235" s="28" t="str">
        <f>IF(Email_TaskV2[[#This Row],[Nodin BO]]="","No","Yes")</f>
        <v>Yes</v>
      </c>
      <c r="BA235" s="36">
        <f>IF(Email_TaskV2[[#This Row],[Month]]="",13,MONTH(Email_TaskV2[[#This Row],[Tanggal nodin RFS/RFI]]))</f>
        <v>2</v>
      </c>
    </row>
    <row r="236" spans="1:53" ht="15" hidden="1" customHeight="1" x14ac:dyDescent="0.3">
      <c r="A236" s="17">
        <v>235</v>
      </c>
      <c r="B236" s="18" t="s">
        <v>1126</v>
      </c>
      <c r="C236" s="19">
        <v>44617</v>
      </c>
      <c r="D236" s="20" t="s">
        <v>1127</v>
      </c>
      <c r="E236" s="18" t="s">
        <v>55</v>
      </c>
      <c r="F236" s="21" t="s">
        <v>112</v>
      </c>
      <c r="G236" s="22">
        <v>44623</v>
      </c>
      <c r="H236" s="22">
        <v>44631</v>
      </c>
      <c r="I236" s="18" t="s">
        <v>1128</v>
      </c>
      <c r="J236" s="22">
        <v>44631</v>
      </c>
      <c r="K236" s="22"/>
      <c r="L236" s="18">
        <f t="shared" si="26"/>
        <v>14</v>
      </c>
      <c r="M236" s="18">
        <f t="shared" si="27"/>
        <v>8</v>
      </c>
      <c r="N236" s="20" t="s">
        <v>58</v>
      </c>
      <c r="O236" s="20" t="s">
        <v>59</v>
      </c>
      <c r="P236" s="20" t="str">
        <f>VLOOKUP(Email_TaskV2[[#This Row],[PIC Dev]],[1]Organization!C:D,2,FALSE)</f>
        <v>BSM Prepaid</v>
      </c>
      <c r="Q236" s="20"/>
      <c r="R236" s="18">
        <v>220</v>
      </c>
      <c r="S236" s="18" t="s">
        <v>106</v>
      </c>
      <c r="T236" s="18" t="s">
        <v>922</v>
      </c>
      <c r="U236" s="18"/>
      <c r="V236" s="18"/>
      <c r="W236" s="18"/>
      <c r="X236" s="18"/>
      <c r="Y236" s="18"/>
      <c r="Z236" s="18" t="s">
        <v>63</v>
      </c>
      <c r="AA236" s="18" t="s">
        <v>64</v>
      </c>
      <c r="AB236" s="18" t="s">
        <v>65</v>
      </c>
      <c r="AC236" s="18" t="s">
        <v>66</v>
      </c>
      <c r="AD236" s="23" t="s">
        <v>115</v>
      </c>
      <c r="AE236" s="23"/>
      <c r="AF236" s="23"/>
      <c r="AG236" s="18"/>
      <c r="AH236" s="49"/>
      <c r="AI236" s="31" t="s">
        <v>75</v>
      </c>
      <c r="AJ236" s="31"/>
      <c r="AK236" s="25"/>
      <c r="AL236" s="25"/>
      <c r="AM236" s="25"/>
      <c r="AN236" s="25"/>
      <c r="AO236" s="25"/>
      <c r="AP236" s="26">
        <f ca="1">IF(AND(Email_TaskV2[[#This Row],[Status]]="ON PROGRESS"),TODAY()-Email_TaskV2[[#This Row],[Tanggal nodin RFS/RFI]],0)</f>
        <v>0</v>
      </c>
      <c r="AQ236" s="26">
        <f ca="1">IF(AND(Email_TaskV2[[#This Row],[Status]]="ON PROGRESS",Email_TaskV2[[#This Row],[Type]]="RFI"),TODAY()-Email_TaskV2[[#This Row],[Tanggal nodin RFS/RFI]],0)</f>
        <v>0</v>
      </c>
      <c r="AR236" s="26" t="str">
        <f ca="1">IF(Email_TaskV2[[#This Row],[Aging]]&gt;7,"Warning","")</f>
        <v/>
      </c>
      <c r="AV236" s="16" t="str">
        <f>IF(AND(Email_TaskV2[[#This Row],[Status]]="ON PROGRESS",Email_TaskV2[[#This Row],[Type]]="RFS"),"YES","")</f>
        <v/>
      </c>
      <c r="AW236" s="16" t="str">
        <f>IF(AND(Email_TaskV2[[#This Row],[Status]]="ON PROGRESS",Email_TaskV2[[#This Row],[Type]]="RFI"),"YES","")</f>
        <v/>
      </c>
      <c r="AX236" s="16">
        <f>IF(Email_TaskV2[[#This Row],[Nomor Nodin RFS/RFI]]="","",DAY(Email_TaskV2[[#This Row],[Tanggal nodin RFS/RFI]]))</f>
        <v>25</v>
      </c>
      <c r="AY236" s="28" t="str">
        <f>IF(Email_TaskV2[[#This Row],[Nomor Nodin RFS/RFI]]="","",TEXT(Email_TaskV2[[#This Row],[Tanggal nodin RFS/RFI]],"mmm"))</f>
        <v>Feb</v>
      </c>
      <c r="AZ236" s="28" t="str">
        <f>IF(Email_TaskV2[[#This Row],[Nodin BO]]="","No","Yes")</f>
        <v>Yes</v>
      </c>
      <c r="BA236" s="36">
        <f>IF(Email_TaskV2[[#This Row],[Month]]="",13,MONTH(Email_TaskV2[[#This Row],[Tanggal nodin RFS/RFI]]))</f>
        <v>2</v>
      </c>
    </row>
    <row r="237" spans="1:53" ht="15" hidden="1" customHeight="1" x14ac:dyDescent="0.3">
      <c r="A237" s="17">
        <v>236</v>
      </c>
      <c r="B237" s="18" t="s">
        <v>1129</v>
      </c>
      <c r="C237" s="19">
        <v>44617</v>
      </c>
      <c r="D237" s="20" t="s">
        <v>1130</v>
      </c>
      <c r="E237" s="18" t="s">
        <v>55</v>
      </c>
      <c r="F237" s="18" t="s">
        <v>86</v>
      </c>
      <c r="G237" s="22">
        <v>44621</v>
      </c>
      <c r="H237" s="22">
        <v>44631</v>
      </c>
      <c r="I237" s="18" t="s">
        <v>1131</v>
      </c>
      <c r="J237" s="22">
        <v>44631</v>
      </c>
      <c r="K237" s="22"/>
      <c r="L237" s="18">
        <f t="shared" si="26"/>
        <v>14</v>
      </c>
      <c r="M237" s="18">
        <f t="shared" si="27"/>
        <v>10</v>
      </c>
      <c r="N237" s="20" t="s">
        <v>193</v>
      </c>
      <c r="O237" s="20" t="s">
        <v>194</v>
      </c>
      <c r="P237" s="20" t="str">
        <f>VLOOKUP(Email_TaskV2[[#This Row],[PIC Dev]],[1]Organization!C:D,2,FALSE)</f>
        <v>Postpaid, Roaming, and Interconnect</v>
      </c>
      <c r="Q237" s="24" t="s">
        <v>1132</v>
      </c>
      <c r="R237" s="18">
        <v>150</v>
      </c>
      <c r="S237" s="18" t="s">
        <v>61</v>
      </c>
      <c r="T237" s="18" t="s">
        <v>1133</v>
      </c>
      <c r="U237" s="18"/>
      <c r="V237" s="18"/>
      <c r="W237" s="18"/>
      <c r="X237" s="18"/>
      <c r="Y237" s="18"/>
      <c r="Z237" s="18" t="s">
        <v>63</v>
      </c>
      <c r="AA237" s="18" t="s">
        <v>64</v>
      </c>
      <c r="AB237" s="18" t="s">
        <v>65</v>
      </c>
      <c r="AC237" s="18" t="s">
        <v>124</v>
      </c>
      <c r="AD237" s="23" t="s">
        <v>126</v>
      </c>
      <c r="AE237" s="23"/>
      <c r="AF237" s="23"/>
      <c r="AG237" s="18"/>
      <c r="AH237" s="49"/>
      <c r="AI237" s="31" t="s">
        <v>68</v>
      </c>
      <c r="AJ237" s="31" t="s">
        <v>152</v>
      </c>
      <c r="AK237" s="25"/>
      <c r="AL237" s="25"/>
      <c r="AM237" s="25"/>
      <c r="AN237" s="25"/>
      <c r="AO237" s="25"/>
      <c r="AP237" s="26">
        <f ca="1">IF(AND(Email_TaskV2[[#This Row],[Status]]="ON PROGRESS"),TODAY()-Email_TaskV2[[#This Row],[Tanggal nodin RFS/RFI]],0)</f>
        <v>0</v>
      </c>
      <c r="AQ237" s="26">
        <f ca="1">IF(AND(Email_TaskV2[[#This Row],[Status]]="ON PROGRESS",Email_TaskV2[[#This Row],[Type]]="RFI"),TODAY()-Email_TaskV2[[#This Row],[Tanggal nodin RFS/RFI]],0)</f>
        <v>0</v>
      </c>
      <c r="AR237" s="26" t="str">
        <f ca="1">IF(Email_TaskV2[[#This Row],[Aging]]&gt;7,"Warning","")</f>
        <v/>
      </c>
      <c r="AV237" s="16" t="str">
        <f>IF(AND(Email_TaskV2[[#This Row],[Status]]="ON PROGRESS",Email_TaskV2[[#This Row],[Type]]="RFS"),"YES","")</f>
        <v/>
      </c>
      <c r="AW237" s="16" t="str">
        <f>IF(AND(Email_TaskV2[[#This Row],[Status]]="ON PROGRESS",Email_TaskV2[[#This Row],[Type]]="RFI"),"YES","")</f>
        <v/>
      </c>
      <c r="AX237" s="16">
        <f>IF(Email_TaskV2[[#This Row],[Nomor Nodin RFS/RFI]]="","",DAY(Email_TaskV2[[#This Row],[Tanggal nodin RFS/RFI]]))</f>
        <v>25</v>
      </c>
      <c r="AY237" s="28" t="str">
        <f>IF(Email_TaskV2[[#This Row],[Nomor Nodin RFS/RFI]]="","",TEXT(Email_TaskV2[[#This Row],[Tanggal nodin RFS/RFI]],"mmm"))</f>
        <v>Feb</v>
      </c>
      <c r="AZ237" s="28" t="str">
        <f>IF(Email_TaskV2[[#This Row],[Nodin BO]]="","No","Yes")</f>
        <v>Yes</v>
      </c>
      <c r="BA237" s="36">
        <f>IF(Email_TaskV2[[#This Row],[Month]]="",13,MONTH(Email_TaskV2[[#This Row],[Tanggal nodin RFS/RFI]]))</f>
        <v>2</v>
      </c>
    </row>
    <row r="238" spans="1:53" ht="15" hidden="1" customHeight="1" x14ac:dyDescent="0.3">
      <c r="A238" s="17">
        <v>237</v>
      </c>
      <c r="B238" s="18" t="s">
        <v>1134</v>
      </c>
      <c r="C238" s="19">
        <v>44617</v>
      </c>
      <c r="D238" s="20" t="s">
        <v>1135</v>
      </c>
      <c r="E238" s="18" t="s">
        <v>55</v>
      </c>
      <c r="F238" s="21" t="s">
        <v>112</v>
      </c>
      <c r="G238" s="22">
        <v>44621</v>
      </c>
      <c r="H238" s="22">
        <v>44621</v>
      </c>
      <c r="I238" s="18" t="s">
        <v>1136</v>
      </c>
      <c r="J238" s="22">
        <v>44621</v>
      </c>
      <c r="K238" s="22"/>
      <c r="L238" s="18">
        <f t="shared" si="26"/>
        <v>4</v>
      </c>
      <c r="M238" s="18">
        <f t="shared" si="27"/>
        <v>0</v>
      </c>
      <c r="N238" s="20" t="s">
        <v>130</v>
      </c>
      <c r="O238" s="20" t="s">
        <v>131</v>
      </c>
      <c r="P238" s="20" t="str">
        <f>VLOOKUP(Email_TaskV2[[#This Row],[PIC Dev]],[1]Organization!C:D,2,FALSE)</f>
        <v>BSM Prepaid</v>
      </c>
      <c r="Q238" s="20"/>
      <c r="R238" s="18">
        <v>45</v>
      </c>
      <c r="S238" s="18" t="s">
        <v>61</v>
      </c>
      <c r="T238" s="18" t="s">
        <v>1137</v>
      </c>
      <c r="U238" s="18"/>
      <c r="V238" s="18"/>
      <c r="W238" s="18"/>
      <c r="X238" s="18"/>
      <c r="Y238" s="18"/>
      <c r="Z238" s="18" t="s">
        <v>63</v>
      </c>
      <c r="AA238" s="18" t="s">
        <v>64</v>
      </c>
      <c r="AB238" s="18" t="s">
        <v>447</v>
      </c>
      <c r="AC238" s="18" t="s">
        <v>66</v>
      </c>
      <c r="AD238" s="23" t="s">
        <v>89</v>
      </c>
      <c r="AE238" s="23"/>
      <c r="AF238" s="23"/>
      <c r="AG238" s="18"/>
      <c r="AH238" s="49"/>
      <c r="AI238" s="31" t="s">
        <v>75</v>
      </c>
      <c r="AJ238" s="18"/>
      <c r="AK238" s="25"/>
      <c r="AL238" s="25"/>
      <c r="AM238" s="25"/>
      <c r="AN238" s="25"/>
      <c r="AO238" s="25"/>
      <c r="AP238" s="26">
        <f ca="1">IF(AND(Email_TaskV2[[#This Row],[Status]]="ON PROGRESS"),TODAY()-Email_TaskV2[[#This Row],[Tanggal nodin RFS/RFI]],0)</f>
        <v>0</v>
      </c>
      <c r="AQ238" s="26">
        <f ca="1">IF(AND(Email_TaskV2[[#This Row],[Status]]="ON PROGRESS",Email_TaskV2[[#This Row],[Type]]="RFI"),TODAY()-Email_TaskV2[[#This Row],[Tanggal nodin RFS/RFI]],0)</f>
        <v>0</v>
      </c>
      <c r="AR238" s="26" t="str">
        <f ca="1">IF(Email_TaskV2[[#This Row],[Aging]]&gt;7,"Warning","")</f>
        <v/>
      </c>
      <c r="AV238" s="16" t="str">
        <f>IF(AND(Email_TaskV2[[#This Row],[Status]]="ON PROGRESS",Email_TaskV2[[#This Row],[Type]]="RFS"),"YES","")</f>
        <v/>
      </c>
      <c r="AW238" s="16" t="str">
        <f>IF(AND(Email_TaskV2[[#This Row],[Status]]="ON PROGRESS",Email_TaskV2[[#This Row],[Type]]="RFI"),"YES","")</f>
        <v/>
      </c>
      <c r="AX238" s="16">
        <f>IF(Email_TaskV2[[#This Row],[Nomor Nodin RFS/RFI]]="","",DAY(Email_TaskV2[[#This Row],[Tanggal nodin RFS/RFI]]))</f>
        <v>25</v>
      </c>
      <c r="AY238" s="28" t="str">
        <f>IF(Email_TaskV2[[#This Row],[Nomor Nodin RFS/RFI]]="","",TEXT(Email_TaskV2[[#This Row],[Tanggal nodin RFS/RFI]],"mmm"))</f>
        <v>Feb</v>
      </c>
      <c r="AZ238" s="28" t="str">
        <f>IF(Email_TaskV2[[#This Row],[Nodin BO]]="","No","Yes")</f>
        <v>Yes</v>
      </c>
      <c r="BA238" s="36">
        <f>IF(Email_TaskV2[[#This Row],[Month]]="",13,MONTH(Email_TaskV2[[#This Row],[Tanggal nodin RFS/RFI]]))</f>
        <v>2</v>
      </c>
    </row>
    <row r="239" spans="1:53" ht="15" hidden="1" customHeight="1" x14ac:dyDescent="0.3">
      <c r="A239" s="17">
        <v>238</v>
      </c>
      <c r="B239" s="18" t="s">
        <v>1138</v>
      </c>
      <c r="C239" s="19">
        <v>44617</v>
      </c>
      <c r="D239" s="20" t="s">
        <v>1139</v>
      </c>
      <c r="E239" s="18" t="s">
        <v>55</v>
      </c>
      <c r="F239" s="21" t="s">
        <v>147</v>
      </c>
      <c r="G239" s="22">
        <v>44621</v>
      </c>
      <c r="H239" s="22">
        <v>44629</v>
      </c>
      <c r="I239" s="18" t="s">
        <v>1140</v>
      </c>
      <c r="J239" s="22">
        <v>44630</v>
      </c>
      <c r="K239" s="22"/>
      <c r="L239" s="18">
        <f t="shared" si="26"/>
        <v>12</v>
      </c>
      <c r="M239" s="18">
        <f t="shared" si="27"/>
        <v>9</v>
      </c>
      <c r="N239" s="20" t="s">
        <v>58</v>
      </c>
      <c r="O239" s="20" t="s">
        <v>59</v>
      </c>
      <c r="P239" s="20" t="str">
        <f>VLOOKUP(Email_TaskV2[[#This Row],[PIC Dev]],[1]Organization!C:D,2,FALSE)</f>
        <v>BSM Prepaid</v>
      </c>
      <c r="Q239" s="20"/>
      <c r="R239" s="18">
        <v>64</v>
      </c>
      <c r="S239" s="18" t="s">
        <v>106</v>
      </c>
      <c r="T239" s="18" t="s">
        <v>1141</v>
      </c>
      <c r="U239" s="18"/>
      <c r="V239" s="18"/>
      <c r="W239" s="18"/>
      <c r="X239" s="18"/>
      <c r="Y239" s="18"/>
      <c r="Z239" s="18" t="s">
        <v>63</v>
      </c>
      <c r="AA239" s="18" t="s">
        <v>64</v>
      </c>
      <c r="AB239" s="18" t="s">
        <v>65</v>
      </c>
      <c r="AC239" s="18" t="s">
        <v>66</v>
      </c>
      <c r="AD239" s="23" t="s">
        <v>109</v>
      </c>
      <c r="AE239" s="23"/>
      <c r="AF239" s="23"/>
      <c r="AG239" s="18"/>
      <c r="AH239" s="49"/>
      <c r="AI239" s="31" t="s">
        <v>75</v>
      </c>
      <c r="AJ239" s="31"/>
      <c r="AK239" s="25"/>
      <c r="AL239" s="25"/>
      <c r="AM239" s="25"/>
      <c r="AN239" s="25"/>
      <c r="AO239" s="25"/>
      <c r="AP239" s="26">
        <f ca="1">IF(AND(Email_TaskV2[[#This Row],[Status]]="ON PROGRESS"),TODAY()-Email_TaskV2[[#This Row],[Tanggal nodin RFS/RFI]],0)</f>
        <v>0</v>
      </c>
      <c r="AQ239" s="26">
        <f ca="1">IF(AND(Email_TaskV2[[#This Row],[Status]]="ON PROGRESS",Email_TaskV2[[#This Row],[Type]]="RFI"),TODAY()-Email_TaskV2[[#This Row],[Tanggal nodin RFS/RFI]],0)</f>
        <v>0</v>
      </c>
      <c r="AR239" s="26" t="str">
        <f ca="1">IF(Email_TaskV2[[#This Row],[Aging]]&gt;7,"Warning","")</f>
        <v/>
      </c>
      <c r="AV239" s="16" t="str">
        <f>IF(AND(Email_TaskV2[[#This Row],[Status]]="ON PROGRESS",Email_TaskV2[[#This Row],[Type]]="RFS"),"YES","")</f>
        <v/>
      </c>
      <c r="AW239" s="16" t="str">
        <f>IF(AND(Email_TaskV2[[#This Row],[Status]]="ON PROGRESS",Email_TaskV2[[#This Row],[Type]]="RFI"),"YES","")</f>
        <v/>
      </c>
      <c r="AX239" s="16">
        <f>IF(Email_TaskV2[[#This Row],[Nomor Nodin RFS/RFI]]="","",DAY(Email_TaskV2[[#This Row],[Tanggal nodin RFS/RFI]]))</f>
        <v>25</v>
      </c>
      <c r="AY239" s="28" t="str">
        <f>IF(Email_TaskV2[[#This Row],[Nomor Nodin RFS/RFI]]="","",TEXT(Email_TaskV2[[#This Row],[Tanggal nodin RFS/RFI]],"mmm"))</f>
        <v>Feb</v>
      </c>
      <c r="AZ239" s="28" t="str">
        <f>IF(Email_TaskV2[[#This Row],[Nodin BO]]="","No","Yes")</f>
        <v>Yes</v>
      </c>
      <c r="BA239" s="36">
        <f>IF(Email_TaskV2[[#This Row],[Month]]="",13,MONTH(Email_TaskV2[[#This Row],[Tanggal nodin RFS/RFI]]))</f>
        <v>2</v>
      </c>
    </row>
    <row r="240" spans="1:53" ht="15" hidden="1" customHeight="1" x14ac:dyDescent="0.3">
      <c r="A240" s="17">
        <v>239</v>
      </c>
      <c r="B240" s="18" t="s">
        <v>1142</v>
      </c>
      <c r="C240" s="19">
        <v>44617</v>
      </c>
      <c r="D240" s="20" t="s">
        <v>1143</v>
      </c>
      <c r="E240" s="18" t="s">
        <v>55</v>
      </c>
      <c r="F240" s="21" t="s">
        <v>86</v>
      </c>
      <c r="G240" s="22">
        <v>44622</v>
      </c>
      <c r="H240" s="22">
        <v>44628</v>
      </c>
      <c r="I240" s="18" t="s">
        <v>1144</v>
      </c>
      <c r="J240" s="22">
        <v>44628</v>
      </c>
      <c r="K240" s="22"/>
      <c r="L240" s="18">
        <f t="shared" si="26"/>
        <v>11</v>
      </c>
      <c r="M240" s="18">
        <f t="shared" si="27"/>
        <v>6</v>
      </c>
      <c r="N240" s="20" t="s">
        <v>120</v>
      </c>
      <c r="O240" s="20" t="s">
        <v>121</v>
      </c>
      <c r="P240" s="20" t="str">
        <f>VLOOKUP(Email_TaskV2[[#This Row],[PIC Dev]],[1]Organization!C:D,2,FALSE)</f>
        <v>Business Architecture</v>
      </c>
      <c r="Q240" s="24" t="s">
        <v>1145</v>
      </c>
      <c r="R240" s="18">
        <v>21</v>
      </c>
      <c r="S240" s="18" t="s">
        <v>61</v>
      </c>
      <c r="T240" s="18" t="s">
        <v>1146</v>
      </c>
      <c r="U240" s="18"/>
      <c r="V240" s="18"/>
      <c r="W240" s="18"/>
      <c r="X240" s="18"/>
      <c r="Y240" s="18"/>
      <c r="Z240" s="18" t="s">
        <v>63</v>
      </c>
      <c r="AA240" s="18" t="s">
        <v>64</v>
      </c>
      <c r="AB240" s="18" t="s">
        <v>123</v>
      </c>
      <c r="AC240" s="18" t="s">
        <v>98</v>
      </c>
      <c r="AD240" s="23" t="s">
        <v>125</v>
      </c>
      <c r="AE240" s="23" t="s">
        <v>126</v>
      </c>
      <c r="AF240" s="23" t="s">
        <v>255</v>
      </c>
      <c r="AG240" s="18"/>
      <c r="AH240" s="49"/>
      <c r="AI240" s="31" t="s">
        <v>75</v>
      </c>
      <c r="AJ240" s="31"/>
      <c r="AK240" s="25"/>
      <c r="AL240" s="25"/>
      <c r="AM240" s="25"/>
      <c r="AN240" s="25"/>
      <c r="AO240" s="25"/>
      <c r="AP240" s="26">
        <f ca="1">IF(AND(Email_TaskV2[[#This Row],[Status]]="ON PROGRESS"),TODAY()-Email_TaskV2[[#This Row],[Tanggal nodin RFS/RFI]],0)</f>
        <v>0</v>
      </c>
      <c r="AQ240" s="26">
        <f ca="1">IF(AND(Email_TaskV2[[#This Row],[Status]]="ON PROGRESS",Email_TaskV2[[#This Row],[Type]]="RFI"),TODAY()-Email_TaskV2[[#This Row],[Tanggal nodin RFS/RFI]],0)</f>
        <v>0</v>
      </c>
      <c r="AR240" s="26" t="str">
        <f ca="1">IF(Email_TaskV2[[#This Row],[Aging]]&gt;7,"Warning","")</f>
        <v/>
      </c>
      <c r="AV240" s="16" t="str">
        <f>IF(AND(Email_TaskV2[[#This Row],[Status]]="ON PROGRESS",Email_TaskV2[[#This Row],[Type]]="RFS"),"YES","")</f>
        <v/>
      </c>
      <c r="AW240" s="16" t="str">
        <f>IF(AND(Email_TaskV2[[#This Row],[Status]]="ON PROGRESS",Email_TaskV2[[#This Row],[Type]]="RFI"),"YES","")</f>
        <v/>
      </c>
      <c r="AX240" s="16">
        <f>IF(Email_TaskV2[[#This Row],[Nomor Nodin RFS/RFI]]="","",DAY(Email_TaskV2[[#This Row],[Tanggal nodin RFS/RFI]]))</f>
        <v>25</v>
      </c>
      <c r="AY240" s="28" t="str">
        <f>IF(Email_TaskV2[[#This Row],[Nomor Nodin RFS/RFI]]="","",TEXT(Email_TaskV2[[#This Row],[Tanggal nodin RFS/RFI]],"mmm"))</f>
        <v>Feb</v>
      </c>
      <c r="AZ240" s="28" t="str">
        <f>IF(Email_TaskV2[[#This Row],[Nodin BO]]="","No","Yes")</f>
        <v>Yes</v>
      </c>
      <c r="BA240" s="36">
        <f>IF(Email_TaskV2[[#This Row],[Month]]="",13,MONTH(Email_TaskV2[[#This Row],[Tanggal nodin RFS/RFI]]))</f>
        <v>2</v>
      </c>
    </row>
    <row r="241" spans="1:53" ht="15" hidden="1" customHeight="1" x14ac:dyDescent="0.3">
      <c r="A241" s="17">
        <v>240</v>
      </c>
      <c r="B241" s="18" t="s">
        <v>1147</v>
      </c>
      <c r="C241" s="19">
        <v>44621</v>
      </c>
      <c r="D241" s="20" t="s">
        <v>1148</v>
      </c>
      <c r="E241" s="18" t="s">
        <v>55</v>
      </c>
      <c r="F241" s="21" t="s">
        <v>136</v>
      </c>
      <c r="G241" s="22">
        <v>44622</v>
      </c>
      <c r="H241" s="22">
        <v>44629</v>
      </c>
      <c r="I241" s="18" t="s">
        <v>1149</v>
      </c>
      <c r="J241" s="22">
        <v>44629</v>
      </c>
      <c r="K241" s="22"/>
      <c r="L241" s="18">
        <f t="shared" si="26"/>
        <v>8</v>
      </c>
      <c r="M241" s="18">
        <f t="shared" si="27"/>
        <v>7</v>
      </c>
      <c r="N241" s="20" t="s">
        <v>58</v>
      </c>
      <c r="O241" s="20" t="s">
        <v>59</v>
      </c>
      <c r="P241" s="20" t="str">
        <f>VLOOKUP(Email_TaskV2[[#This Row],[PIC Dev]],[1]Organization!C:D,2,FALSE)</f>
        <v>BSM Prepaid</v>
      </c>
      <c r="Q241" s="24" t="s">
        <v>1150</v>
      </c>
      <c r="R241" s="18">
        <v>10</v>
      </c>
      <c r="S241" s="18" t="s">
        <v>61</v>
      </c>
      <c r="T241" s="18" t="s">
        <v>1151</v>
      </c>
      <c r="U241" s="18"/>
      <c r="V241" s="18"/>
      <c r="W241" s="18"/>
      <c r="X241" s="18"/>
      <c r="Y241" s="18"/>
      <c r="Z241" s="18" t="s">
        <v>63</v>
      </c>
      <c r="AA241" s="18" t="s">
        <v>64</v>
      </c>
      <c r="AB241" s="18" t="s">
        <v>65</v>
      </c>
      <c r="AC241" s="18" t="s">
        <v>66</v>
      </c>
      <c r="AD241" s="23" t="s">
        <v>89</v>
      </c>
      <c r="AE241" s="23"/>
      <c r="AF241" s="23"/>
      <c r="AG241" s="18"/>
      <c r="AH241" s="49"/>
      <c r="AI241" s="31" t="s">
        <v>68</v>
      </c>
      <c r="AJ241" s="31" t="s">
        <v>83</v>
      </c>
      <c r="AK241" s="25"/>
      <c r="AL241" s="25"/>
      <c r="AM241" s="25"/>
      <c r="AN241" s="25"/>
      <c r="AO241" s="25"/>
      <c r="AP241" s="26">
        <f ca="1">IF(AND(Email_TaskV2[[#This Row],[Status]]="ON PROGRESS"),TODAY()-Email_TaskV2[[#This Row],[Tanggal nodin RFS/RFI]],0)</f>
        <v>0</v>
      </c>
      <c r="AQ241" s="26">
        <f ca="1">IF(AND(Email_TaskV2[[#This Row],[Status]]="ON PROGRESS",Email_TaskV2[[#This Row],[Type]]="RFI"),TODAY()-Email_TaskV2[[#This Row],[Tanggal nodin RFS/RFI]],0)</f>
        <v>0</v>
      </c>
      <c r="AR241" s="26" t="str">
        <f ca="1">IF(Email_TaskV2[[#This Row],[Aging]]&gt;7,"Warning","")</f>
        <v/>
      </c>
      <c r="AV241" s="16" t="str">
        <f>IF(AND(Email_TaskV2[[#This Row],[Status]]="ON PROGRESS",Email_TaskV2[[#This Row],[Type]]="RFS"),"YES","")</f>
        <v/>
      </c>
      <c r="AW241" s="16" t="str">
        <f>IF(AND(Email_TaskV2[[#This Row],[Status]]="ON PROGRESS",Email_TaskV2[[#This Row],[Type]]="RFI"),"YES","")</f>
        <v/>
      </c>
      <c r="AX241" s="16">
        <f>IF(Email_TaskV2[[#This Row],[Nomor Nodin RFS/RFI]]="","",DAY(Email_TaskV2[[#This Row],[Tanggal nodin RFS/RFI]]))</f>
        <v>1</v>
      </c>
      <c r="AY241" s="28" t="str">
        <f>IF(Email_TaskV2[[#This Row],[Nomor Nodin RFS/RFI]]="","",TEXT(Email_TaskV2[[#This Row],[Tanggal nodin RFS/RFI]],"mmm"))</f>
        <v>Mar</v>
      </c>
      <c r="AZ241" s="28" t="str">
        <f>IF(Email_TaskV2[[#This Row],[Nodin BO]]="","No","Yes")</f>
        <v>Yes</v>
      </c>
      <c r="BA241" s="36">
        <f>IF(Email_TaskV2[[#This Row],[Month]]="",13,MONTH(Email_TaskV2[[#This Row],[Tanggal nodin RFS/RFI]]))</f>
        <v>3</v>
      </c>
    </row>
    <row r="242" spans="1:53" ht="15.75" hidden="1" customHeight="1" x14ac:dyDescent="0.3">
      <c r="A242" s="17">
        <v>241</v>
      </c>
      <c r="B242" s="18" t="s">
        <v>1152</v>
      </c>
      <c r="C242" s="19">
        <v>44621</v>
      </c>
      <c r="D242" s="20" t="s">
        <v>1153</v>
      </c>
      <c r="E242" s="18" t="s">
        <v>55</v>
      </c>
      <c r="F242" s="21" t="s">
        <v>230</v>
      </c>
      <c r="G242" s="22">
        <v>44628</v>
      </c>
      <c r="H242" s="22">
        <v>44631</v>
      </c>
      <c r="I242" s="18" t="s">
        <v>1154</v>
      </c>
      <c r="J242" s="22">
        <v>44634</v>
      </c>
      <c r="K242" s="22"/>
      <c r="L242" s="18">
        <f t="shared" si="26"/>
        <v>10</v>
      </c>
      <c r="M242" s="18">
        <f t="shared" si="27"/>
        <v>6</v>
      </c>
      <c r="N242" s="20" t="s">
        <v>58</v>
      </c>
      <c r="O242" s="20" t="s">
        <v>59</v>
      </c>
      <c r="P242" s="20" t="str">
        <f>VLOOKUP(Email_TaskV2[[#This Row],[PIC Dev]],[1]Organization!C:D,2,FALSE)</f>
        <v>BSM Prepaid</v>
      </c>
      <c r="Q242" s="24" t="s">
        <v>1155</v>
      </c>
      <c r="R242" s="18">
        <v>59</v>
      </c>
      <c r="S242" s="18" t="s">
        <v>106</v>
      </c>
      <c r="T242" s="18" t="s">
        <v>879</v>
      </c>
      <c r="U242" s="18"/>
      <c r="V242" s="18"/>
      <c r="W242" s="18"/>
      <c r="X242" s="18"/>
      <c r="Y242" s="18"/>
      <c r="Z242" s="18" t="s">
        <v>63</v>
      </c>
      <c r="AA242" s="18" t="s">
        <v>64</v>
      </c>
      <c r="AB242" s="18" t="s">
        <v>81</v>
      </c>
      <c r="AC242" s="18" t="s">
        <v>66</v>
      </c>
      <c r="AD242" s="23" t="s">
        <v>82</v>
      </c>
      <c r="AE242" s="23"/>
      <c r="AF242" s="23"/>
      <c r="AG242" s="18"/>
      <c r="AH242" s="49"/>
      <c r="AI242" s="31" t="s">
        <v>75</v>
      </c>
      <c r="AJ242" s="31"/>
      <c r="AK242" s="25"/>
      <c r="AL242" s="25"/>
      <c r="AM242" s="25"/>
      <c r="AN242" s="25"/>
      <c r="AO242" s="25"/>
      <c r="AP242" s="26">
        <f ca="1">IF(AND(Email_TaskV2[[#This Row],[Status]]="ON PROGRESS"),TODAY()-Email_TaskV2[[#This Row],[Tanggal nodin RFS/RFI]],0)</f>
        <v>0</v>
      </c>
      <c r="AQ242" s="26">
        <f ca="1">IF(AND(Email_TaskV2[[#This Row],[Status]]="ON PROGRESS",Email_TaskV2[[#This Row],[Type]]="RFI"),TODAY()-Email_TaskV2[[#This Row],[Tanggal nodin RFS/RFI]],0)</f>
        <v>0</v>
      </c>
      <c r="AR242" s="26" t="str">
        <f ca="1">IF(Email_TaskV2[[#This Row],[Aging]]&gt;7,"Warning","")</f>
        <v/>
      </c>
      <c r="AV242" s="16" t="str">
        <f>IF(AND(Email_TaskV2[[#This Row],[Status]]="ON PROGRESS",Email_TaskV2[[#This Row],[Type]]="RFS"),"YES","")</f>
        <v/>
      </c>
      <c r="AW242" s="16" t="str">
        <f>IF(AND(Email_TaskV2[[#This Row],[Status]]="ON PROGRESS",Email_TaskV2[[#This Row],[Type]]="RFI"),"YES","")</f>
        <v/>
      </c>
      <c r="AX242" s="16">
        <f>IF(Email_TaskV2[[#This Row],[Nomor Nodin RFS/RFI]]="","",DAY(Email_TaskV2[[#This Row],[Tanggal nodin RFS/RFI]]))</f>
        <v>1</v>
      </c>
      <c r="AY242" s="28" t="str">
        <f>IF(Email_TaskV2[[#This Row],[Nomor Nodin RFS/RFI]]="","",TEXT(Email_TaskV2[[#This Row],[Tanggal nodin RFS/RFI]],"mmm"))</f>
        <v>Mar</v>
      </c>
      <c r="AZ242" s="28" t="str">
        <f>IF(Email_TaskV2[[#This Row],[Nodin BO]]="","No","Yes")</f>
        <v>Yes</v>
      </c>
      <c r="BA242" s="36">
        <f>IF(Email_TaskV2[[#This Row],[Month]]="",13,MONTH(Email_TaskV2[[#This Row],[Tanggal nodin RFS/RFI]]))</f>
        <v>3</v>
      </c>
    </row>
    <row r="243" spans="1:53" ht="15" hidden="1" customHeight="1" x14ac:dyDescent="0.3">
      <c r="A243" s="17">
        <v>242</v>
      </c>
      <c r="B243" s="18" t="s">
        <v>1156</v>
      </c>
      <c r="C243" s="19">
        <v>44621</v>
      </c>
      <c r="D243" s="20" t="s">
        <v>1157</v>
      </c>
      <c r="E243" s="18" t="s">
        <v>55</v>
      </c>
      <c r="F243" s="21" t="s">
        <v>147</v>
      </c>
      <c r="G243" s="22">
        <v>44624</v>
      </c>
      <c r="H243" s="22">
        <v>44628</v>
      </c>
      <c r="I243" s="18" t="s">
        <v>1158</v>
      </c>
      <c r="J243" s="22">
        <v>44628</v>
      </c>
      <c r="K243" s="22"/>
      <c r="L243" s="18">
        <f t="shared" si="26"/>
        <v>7</v>
      </c>
      <c r="M243" s="18">
        <f t="shared" si="27"/>
        <v>4</v>
      </c>
      <c r="N243" s="20" t="s">
        <v>104</v>
      </c>
      <c r="O243" s="20" t="s">
        <v>105</v>
      </c>
      <c r="P243" s="20" t="str">
        <f>VLOOKUP(Email_TaskV2[[#This Row],[PIC Dev]],[1]Organization!C:D,2,FALSE)</f>
        <v>Digital and VAS</v>
      </c>
      <c r="Q243" s="20"/>
      <c r="R243" s="18">
        <v>30</v>
      </c>
      <c r="S243" s="18" t="s">
        <v>106</v>
      </c>
      <c r="T243" s="18"/>
      <c r="U243" s="18"/>
      <c r="V243" s="18"/>
      <c r="W243" s="18"/>
      <c r="X243" s="18"/>
      <c r="Y243" s="18"/>
      <c r="Z243" s="18" t="s">
        <v>63</v>
      </c>
      <c r="AA243" s="18" t="s">
        <v>64</v>
      </c>
      <c r="AB243" s="18" t="s">
        <v>108</v>
      </c>
      <c r="AC243" s="18" t="s">
        <v>98</v>
      </c>
      <c r="AD243" s="23" t="s">
        <v>150</v>
      </c>
      <c r="AE243" s="23"/>
      <c r="AF243" s="23"/>
      <c r="AG243" s="18"/>
      <c r="AH243" s="49"/>
      <c r="AI243" s="31" t="s">
        <v>68</v>
      </c>
      <c r="AJ243" s="31" t="s">
        <v>152</v>
      </c>
      <c r="AK243" s="25"/>
      <c r="AL243" s="25"/>
      <c r="AM243" s="25"/>
      <c r="AN243" s="25"/>
      <c r="AO243" s="25"/>
      <c r="AP243" s="26">
        <f ca="1">IF(AND(Email_TaskV2[[#This Row],[Status]]="ON PROGRESS"),TODAY()-Email_TaskV2[[#This Row],[Tanggal nodin RFS/RFI]],0)</f>
        <v>0</v>
      </c>
      <c r="AQ243" s="26">
        <f ca="1">IF(AND(Email_TaskV2[[#This Row],[Status]]="ON PROGRESS",Email_TaskV2[[#This Row],[Type]]="RFI"),TODAY()-Email_TaskV2[[#This Row],[Tanggal nodin RFS/RFI]],0)</f>
        <v>0</v>
      </c>
      <c r="AR243" s="26" t="str">
        <f ca="1">IF(Email_TaskV2[[#This Row],[Aging]]&gt;7,"Warning","")</f>
        <v/>
      </c>
      <c r="AV243" s="16" t="str">
        <f>IF(AND(Email_TaskV2[[#This Row],[Status]]="ON PROGRESS",Email_TaskV2[[#This Row],[Type]]="RFS"),"YES","")</f>
        <v/>
      </c>
      <c r="AW243" s="16" t="str">
        <f>IF(AND(Email_TaskV2[[#This Row],[Status]]="ON PROGRESS",Email_TaskV2[[#This Row],[Type]]="RFI"),"YES","")</f>
        <v/>
      </c>
      <c r="AX243" s="16">
        <f>IF(Email_TaskV2[[#This Row],[Nomor Nodin RFS/RFI]]="","",DAY(Email_TaskV2[[#This Row],[Tanggal nodin RFS/RFI]]))</f>
        <v>1</v>
      </c>
      <c r="AY243" s="28" t="str">
        <f>IF(Email_TaskV2[[#This Row],[Nomor Nodin RFS/RFI]]="","",TEXT(Email_TaskV2[[#This Row],[Tanggal nodin RFS/RFI]],"mmm"))</f>
        <v>Mar</v>
      </c>
      <c r="AZ243" s="28" t="str">
        <f>IF(Email_TaskV2[[#This Row],[Nodin BO]]="","No","Yes")</f>
        <v>No</v>
      </c>
      <c r="BA243" s="36">
        <f>IF(Email_TaskV2[[#This Row],[Month]]="",13,MONTH(Email_TaskV2[[#This Row],[Tanggal nodin RFS/RFI]]))</f>
        <v>3</v>
      </c>
    </row>
    <row r="244" spans="1:53" ht="15" hidden="1" customHeight="1" x14ac:dyDescent="0.3">
      <c r="A244" s="17">
        <v>243</v>
      </c>
      <c r="B244" s="18" t="s">
        <v>1159</v>
      </c>
      <c r="C244" s="19">
        <v>44622</v>
      </c>
      <c r="D244" s="20" t="s">
        <v>1160</v>
      </c>
      <c r="E244" s="32" t="s">
        <v>118</v>
      </c>
      <c r="F244" s="47" t="s">
        <v>691</v>
      </c>
      <c r="G244" s="18"/>
      <c r="H244" s="18"/>
      <c r="I244" s="18"/>
      <c r="J244" s="18"/>
      <c r="K244" s="18"/>
      <c r="L244" s="23"/>
      <c r="M244" s="20"/>
      <c r="N244" s="20" t="s">
        <v>130</v>
      </c>
      <c r="O244" s="20" t="s">
        <v>131</v>
      </c>
      <c r="P244" s="20" t="str">
        <f>VLOOKUP(Email_TaskV2[[#This Row],[PIC Dev]],[1]Organization!C:D,2,FALSE)</f>
        <v>BSM Prepaid</v>
      </c>
      <c r="Q244" s="20"/>
      <c r="R244" s="18"/>
      <c r="S244" s="18" t="s">
        <v>106</v>
      </c>
      <c r="T244" s="18" t="s">
        <v>1161</v>
      </c>
      <c r="U244" s="18"/>
      <c r="V244" s="18"/>
      <c r="W244" s="18"/>
      <c r="X244" s="18"/>
      <c r="Y244" s="18"/>
      <c r="Z244" s="18" t="s">
        <v>63</v>
      </c>
      <c r="AA244" s="18" t="s">
        <v>64</v>
      </c>
      <c r="AB244" s="18" t="s">
        <v>65</v>
      </c>
      <c r="AC244" s="18" t="s">
        <v>66</v>
      </c>
      <c r="AD244" s="23" t="s">
        <v>275</v>
      </c>
      <c r="AE244" s="23"/>
      <c r="AF244" s="23"/>
      <c r="AG244" s="18"/>
      <c r="AH244" s="49"/>
      <c r="AI244" s="48" t="s">
        <v>276</v>
      </c>
      <c r="AJ244" s="48" t="s">
        <v>277</v>
      </c>
      <c r="AK244" s="25"/>
      <c r="AL244" s="25"/>
      <c r="AM244" s="25"/>
      <c r="AN244" s="25"/>
      <c r="AO244" s="25"/>
      <c r="AP244" s="26">
        <f ca="1">IF(AND(Email_TaskV2[[#This Row],[Status]]="ON PROGRESS"),TODAY()-Email_TaskV2[[#This Row],[Tanggal nodin RFS/RFI]],0)</f>
        <v>0</v>
      </c>
      <c r="AQ244" s="26">
        <f ca="1">IF(AND(Email_TaskV2[[#This Row],[Status]]="ON PROGRESS",Email_TaskV2[[#This Row],[Type]]="RFI"),TODAY()-Email_TaskV2[[#This Row],[Tanggal nodin RFS/RFI]],0)</f>
        <v>0</v>
      </c>
      <c r="AR244" s="26" t="str">
        <f ca="1">IF(Email_TaskV2[[#This Row],[Aging]]&gt;7,"Warning","")</f>
        <v/>
      </c>
      <c r="AV244" s="16" t="str">
        <f>IF(AND(Email_TaskV2[[#This Row],[Status]]="ON PROGRESS",Email_TaskV2[[#This Row],[Type]]="RFS"),"YES","")</f>
        <v/>
      </c>
      <c r="AW244" s="16" t="str">
        <f>IF(AND(Email_TaskV2[[#This Row],[Status]]="ON PROGRESS",Email_TaskV2[[#This Row],[Type]]="RFI"),"YES","")</f>
        <v/>
      </c>
      <c r="AX244" s="16">
        <f>IF(Email_TaskV2[[#This Row],[Nomor Nodin RFS/RFI]]="","",DAY(Email_TaskV2[[#This Row],[Tanggal nodin RFS/RFI]]))</f>
        <v>2</v>
      </c>
      <c r="AY244" s="28" t="str">
        <f>IF(Email_TaskV2[[#This Row],[Nomor Nodin RFS/RFI]]="","",TEXT(Email_TaskV2[[#This Row],[Tanggal nodin RFS/RFI]],"mmm"))</f>
        <v>Mar</v>
      </c>
      <c r="AZ244" s="28" t="str">
        <f>IF(Email_TaskV2[[#This Row],[Nodin BO]]="","No","Yes")</f>
        <v>Yes</v>
      </c>
      <c r="BA244" s="36">
        <f>IF(Email_TaskV2[[#This Row],[Month]]="",13,MONTH(Email_TaskV2[[#This Row],[Tanggal nodin RFS/RFI]]))</f>
        <v>3</v>
      </c>
    </row>
    <row r="245" spans="1:53" ht="15.75" hidden="1" customHeight="1" x14ac:dyDescent="0.3">
      <c r="A245" s="17">
        <v>244</v>
      </c>
      <c r="B245" s="18" t="s">
        <v>1162</v>
      </c>
      <c r="C245" s="19">
        <v>44622</v>
      </c>
      <c r="D245" s="20" t="s">
        <v>1163</v>
      </c>
      <c r="E245" s="18" t="s">
        <v>55</v>
      </c>
      <c r="F245" s="21" t="s">
        <v>86</v>
      </c>
      <c r="G245" s="22">
        <v>44622</v>
      </c>
      <c r="H245" s="22">
        <v>44630</v>
      </c>
      <c r="I245" s="18" t="s">
        <v>1164</v>
      </c>
      <c r="J245" s="22">
        <v>44628</v>
      </c>
      <c r="K245" s="22"/>
      <c r="L245" s="18">
        <f t="shared" ref="L245:L269" si="28">H245-C245</f>
        <v>8</v>
      </c>
      <c r="M245" s="18">
        <f t="shared" ref="M245:M269" si="29">J245-G245</f>
        <v>6</v>
      </c>
      <c r="N245" s="20" t="s">
        <v>171</v>
      </c>
      <c r="O245" s="20" t="s">
        <v>172</v>
      </c>
      <c r="P245" s="20" t="str">
        <f>VLOOKUP(Email_TaskV2[[#This Row],[PIC Dev]],[1]Organization!C:D,2,FALSE)</f>
        <v>Postpaid, Roaming, and Interconnect</v>
      </c>
      <c r="Q245" s="24" t="s">
        <v>1165</v>
      </c>
      <c r="R245" s="18">
        <v>264</v>
      </c>
      <c r="S245" s="18" t="s">
        <v>61</v>
      </c>
      <c r="T245" s="18" t="s">
        <v>1166</v>
      </c>
      <c r="U245" s="18"/>
      <c r="V245" s="18"/>
      <c r="W245" s="18"/>
      <c r="X245" s="18"/>
      <c r="Y245" s="18"/>
      <c r="Z245" s="18" t="s">
        <v>63</v>
      </c>
      <c r="AA245" s="18" t="s">
        <v>64</v>
      </c>
      <c r="AB245" s="18" t="s">
        <v>65</v>
      </c>
      <c r="AC245" s="18" t="s">
        <v>124</v>
      </c>
      <c r="AD245" s="23" t="s">
        <v>125</v>
      </c>
      <c r="AE245" s="23"/>
      <c r="AF245" s="23"/>
      <c r="AG245" s="18"/>
      <c r="AH245" s="49"/>
      <c r="AI245" s="31" t="s">
        <v>68</v>
      </c>
      <c r="AJ245" s="31" t="s">
        <v>83</v>
      </c>
      <c r="AK245" s="25"/>
      <c r="AL245" s="25"/>
      <c r="AM245" s="25"/>
      <c r="AN245" s="25"/>
      <c r="AO245" s="25"/>
      <c r="AP245" s="26">
        <f ca="1">IF(AND(Email_TaskV2[[#This Row],[Status]]="ON PROGRESS"),TODAY()-Email_TaskV2[[#This Row],[Tanggal nodin RFS/RFI]],0)</f>
        <v>0</v>
      </c>
      <c r="AQ245" s="26">
        <f ca="1">IF(AND(Email_TaskV2[[#This Row],[Status]]="ON PROGRESS",Email_TaskV2[[#This Row],[Type]]="RFI"),TODAY()-Email_TaskV2[[#This Row],[Tanggal nodin RFS/RFI]],0)</f>
        <v>0</v>
      </c>
      <c r="AR245" s="26" t="str">
        <f ca="1">IF(Email_TaskV2[[#This Row],[Aging]]&gt;7,"Warning","")</f>
        <v/>
      </c>
      <c r="AV245" s="16" t="str">
        <f>IF(AND(Email_TaskV2[[#This Row],[Status]]="ON PROGRESS",Email_TaskV2[[#This Row],[Type]]="RFS"),"YES","")</f>
        <v/>
      </c>
      <c r="AW245" s="16" t="str">
        <f>IF(AND(Email_TaskV2[[#This Row],[Status]]="ON PROGRESS",Email_TaskV2[[#This Row],[Type]]="RFI"),"YES","")</f>
        <v/>
      </c>
      <c r="AX245" s="16">
        <f>IF(Email_TaskV2[[#This Row],[Nomor Nodin RFS/RFI]]="","",DAY(Email_TaskV2[[#This Row],[Tanggal nodin RFS/RFI]]))</f>
        <v>2</v>
      </c>
      <c r="AY245" s="28" t="str">
        <f>IF(Email_TaskV2[[#This Row],[Nomor Nodin RFS/RFI]]="","",TEXT(Email_TaskV2[[#This Row],[Tanggal nodin RFS/RFI]],"mmm"))</f>
        <v>Mar</v>
      </c>
      <c r="AZ245" s="28" t="str">
        <f>IF(Email_TaskV2[[#This Row],[Nodin BO]]="","No","Yes")</f>
        <v>Yes</v>
      </c>
      <c r="BA245" s="36">
        <f>IF(Email_TaskV2[[#This Row],[Month]]="",13,MONTH(Email_TaskV2[[#This Row],[Tanggal nodin RFS/RFI]]))</f>
        <v>3</v>
      </c>
    </row>
    <row r="246" spans="1:53" ht="15.75" hidden="1" customHeight="1" x14ac:dyDescent="0.3">
      <c r="A246" s="17">
        <v>245</v>
      </c>
      <c r="B246" s="18" t="s">
        <v>1167</v>
      </c>
      <c r="C246" s="19">
        <v>44622</v>
      </c>
      <c r="D246" s="20" t="s">
        <v>1168</v>
      </c>
      <c r="E246" s="18" t="s">
        <v>55</v>
      </c>
      <c r="F246" s="21" t="s">
        <v>147</v>
      </c>
      <c r="G246" s="22">
        <v>44623</v>
      </c>
      <c r="H246" s="22">
        <v>44623</v>
      </c>
      <c r="I246" s="18" t="s">
        <v>1169</v>
      </c>
      <c r="J246" s="22">
        <v>44624</v>
      </c>
      <c r="K246" s="22"/>
      <c r="L246" s="18">
        <f t="shared" si="28"/>
        <v>1</v>
      </c>
      <c r="M246" s="18">
        <f t="shared" si="29"/>
        <v>1</v>
      </c>
      <c r="N246" s="20" t="s">
        <v>531</v>
      </c>
      <c r="O246" s="20" t="s">
        <v>532</v>
      </c>
      <c r="P246" s="20" t="str">
        <f>VLOOKUP(Email_TaskV2[[#This Row],[PIC Dev]],[1]Organization!C:D,2,FALSE)</f>
        <v>Business Architecture</v>
      </c>
      <c r="Q246" s="20"/>
      <c r="R246" s="18">
        <v>84</v>
      </c>
      <c r="S246" s="18" t="s">
        <v>106</v>
      </c>
      <c r="T246" s="18" t="s">
        <v>533</v>
      </c>
      <c r="U246" s="18"/>
      <c r="V246" s="18"/>
      <c r="W246" s="18"/>
      <c r="X246" s="18"/>
      <c r="Y246" s="18"/>
      <c r="Z246" s="18" t="s">
        <v>63</v>
      </c>
      <c r="AA246" s="18" t="s">
        <v>64</v>
      </c>
      <c r="AB246" s="18" t="s">
        <v>534</v>
      </c>
      <c r="AC246" s="18" t="s">
        <v>98</v>
      </c>
      <c r="AD246" s="23" t="s">
        <v>275</v>
      </c>
      <c r="AE246" s="23"/>
      <c r="AF246" s="23"/>
      <c r="AG246" s="18"/>
      <c r="AH246" s="49"/>
      <c r="AI246" s="31" t="s">
        <v>276</v>
      </c>
      <c r="AJ246" s="31" t="s">
        <v>277</v>
      </c>
      <c r="AK246" s="25"/>
      <c r="AL246" s="25"/>
      <c r="AM246" s="25"/>
      <c r="AN246" s="25"/>
      <c r="AO246" s="25"/>
      <c r="AP246" s="26">
        <f ca="1">IF(AND(Email_TaskV2[[#This Row],[Status]]="ON PROGRESS"),TODAY()-Email_TaskV2[[#This Row],[Tanggal nodin RFS/RFI]],0)</f>
        <v>0</v>
      </c>
      <c r="AQ246" s="26">
        <f ca="1">IF(AND(Email_TaskV2[[#This Row],[Status]]="ON PROGRESS",Email_TaskV2[[#This Row],[Type]]="RFI"),TODAY()-Email_TaskV2[[#This Row],[Tanggal nodin RFS/RFI]],0)</f>
        <v>0</v>
      </c>
      <c r="AR246" s="26" t="str">
        <f ca="1">IF(Email_TaskV2[[#This Row],[Aging]]&gt;7,"Warning","")</f>
        <v/>
      </c>
      <c r="AV246" s="16" t="str">
        <f>IF(AND(Email_TaskV2[[#This Row],[Status]]="ON PROGRESS",Email_TaskV2[[#This Row],[Type]]="RFS"),"YES","")</f>
        <v/>
      </c>
      <c r="AW246" s="16" t="str">
        <f>IF(AND(Email_TaskV2[[#This Row],[Status]]="ON PROGRESS",Email_TaskV2[[#This Row],[Type]]="RFI"),"YES","")</f>
        <v/>
      </c>
      <c r="AX246" s="16">
        <f>IF(Email_TaskV2[[#This Row],[Nomor Nodin RFS/RFI]]="","",DAY(Email_TaskV2[[#This Row],[Tanggal nodin RFS/RFI]]))</f>
        <v>2</v>
      </c>
      <c r="AY246" s="28" t="str">
        <f>IF(Email_TaskV2[[#This Row],[Nomor Nodin RFS/RFI]]="","",TEXT(Email_TaskV2[[#This Row],[Tanggal nodin RFS/RFI]],"mmm"))</f>
        <v>Mar</v>
      </c>
      <c r="AZ246" s="28" t="str">
        <f>IF(Email_TaskV2[[#This Row],[Nodin BO]]="","No","Yes")</f>
        <v>Yes</v>
      </c>
      <c r="BA246" s="36">
        <f>IF(Email_TaskV2[[#This Row],[Month]]="",13,MONTH(Email_TaskV2[[#This Row],[Tanggal nodin RFS/RFI]]))</f>
        <v>3</v>
      </c>
    </row>
    <row r="247" spans="1:53" ht="15.75" hidden="1" customHeight="1" x14ac:dyDescent="0.3">
      <c r="A247" s="17">
        <v>246</v>
      </c>
      <c r="B247" s="18" t="s">
        <v>1170</v>
      </c>
      <c r="C247" s="19">
        <v>44622</v>
      </c>
      <c r="D247" s="20" t="s">
        <v>1171</v>
      </c>
      <c r="E247" s="18" t="s">
        <v>55</v>
      </c>
      <c r="F247" s="21" t="s">
        <v>86</v>
      </c>
      <c r="G247" s="22">
        <v>44622</v>
      </c>
      <c r="H247" s="22">
        <v>44628</v>
      </c>
      <c r="I247" s="18" t="s">
        <v>1172</v>
      </c>
      <c r="J247" s="22">
        <v>44628</v>
      </c>
      <c r="K247" s="22"/>
      <c r="L247" s="18">
        <f t="shared" si="28"/>
        <v>6</v>
      </c>
      <c r="M247" s="18">
        <f t="shared" si="29"/>
        <v>6</v>
      </c>
      <c r="N247" s="20" t="s">
        <v>531</v>
      </c>
      <c r="O247" s="20" t="s">
        <v>532</v>
      </c>
      <c r="P247" s="20" t="str">
        <f>VLOOKUP(Email_TaskV2[[#This Row],[PIC Dev]],[1]Organization!C:D,2,FALSE)</f>
        <v>Business Architecture</v>
      </c>
      <c r="Q247" s="24" t="s">
        <v>1173</v>
      </c>
      <c r="R247" s="18">
        <v>25</v>
      </c>
      <c r="S247" s="18" t="s">
        <v>61</v>
      </c>
      <c r="T247" s="18" t="s">
        <v>1174</v>
      </c>
      <c r="U247" s="25"/>
      <c r="V247" s="25"/>
      <c r="W247" s="25"/>
      <c r="X247" s="25"/>
      <c r="Y247" s="25"/>
      <c r="Z247" s="31" t="s">
        <v>63</v>
      </c>
      <c r="AA247" s="31" t="s">
        <v>64</v>
      </c>
      <c r="AB247" s="31" t="s">
        <v>534</v>
      </c>
      <c r="AC247" s="31" t="s">
        <v>98</v>
      </c>
      <c r="AD247" s="33" t="s">
        <v>490</v>
      </c>
      <c r="AE247" s="23"/>
      <c r="AF247" s="23"/>
      <c r="AG247" s="18"/>
      <c r="AH247" s="49"/>
      <c r="AI247" s="31" t="s">
        <v>75</v>
      </c>
      <c r="AJ247" s="31"/>
      <c r="AK247" s="25"/>
      <c r="AL247" s="25"/>
      <c r="AM247" s="25"/>
      <c r="AN247" s="25"/>
      <c r="AO247" s="25"/>
      <c r="AP247" s="26">
        <f ca="1">IF(AND(Email_TaskV2[[#This Row],[Status]]="ON PROGRESS"),TODAY()-Email_TaskV2[[#This Row],[Tanggal nodin RFS/RFI]],0)</f>
        <v>0</v>
      </c>
      <c r="AQ247" s="26">
        <f ca="1">IF(AND(Email_TaskV2[[#This Row],[Status]]="ON PROGRESS",Email_TaskV2[[#This Row],[Type]]="RFI"),TODAY()-Email_TaskV2[[#This Row],[Tanggal nodin RFS/RFI]],0)</f>
        <v>0</v>
      </c>
      <c r="AR247" s="26" t="str">
        <f ca="1">IF(Email_TaskV2[[#This Row],[Aging]]&gt;7,"Warning","")</f>
        <v/>
      </c>
      <c r="AV247" s="16" t="str">
        <f>IF(AND(Email_TaskV2[[#This Row],[Status]]="ON PROGRESS",Email_TaskV2[[#This Row],[Type]]="RFS"),"YES","")</f>
        <v/>
      </c>
      <c r="AW247" s="16" t="str">
        <f>IF(AND(Email_TaskV2[[#This Row],[Status]]="ON PROGRESS",Email_TaskV2[[#This Row],[Type]]="RFI"),"YES","")</f>
        <v/>
      </c>
      <c r="AX247" s="16">
        <f>IF(Email_TaskV2[[#This Row],[Nomor Nodin RFS/RFI]]="","",DAY(Email_TaskV2[[#This Row],[Tanggal nodin RFS/RFI]]))</f>
        <v>2</v>
      </c>
      <c r="AY247" s="28" t="str">
        <f>IF(Email_TaskV2[[#This Row],[Nomor Nodin RFS/RFI]]="","",TEXT(Email_TaskV2[[#This Row],[Tanggal nodin RFS/RFI]],"mmm"))</f>
        <v>Mar</v>
      </c>
      <c r="AZ247" s="28" t="str">
        <f>IF(Email_TaskV2[[#This Row],[Nodin BO]]="","No","Yes")</f>
        <v>Yes</v>
      </c>
      <c r="BA247" s="36">
        <f>IF(Email_TaskV2[[#This Row],[Month]]="",13,MONTH(Email_TaskV2[[#This Row],[Tanggal nodin RFS/RFI]]))</f>
        <v>3</v>
      </c>
    </row>
    <row r="248" spans="1:53" ht="15.75" hidden="1" customHeight="1" x14ac:dyDescent="0.3">
      <c r="A248" s="17">
        <v>247</v>
      </c>
      <c r="B248" s="18" t="s">
        <v>1175</v>
      </c>
      <c r="C248" s="19">
        <v>44622</v>
      </c>
      <c r="D248" s="20" t="s">
        <v>1176</v>
      </c>
      <c r="E248" s="18" t="s">
        <v>55</v>
      </c>
      <c r="F248" s="21" t="s">
        <v>136</v>
      </c>
      <c r="G248" s="22">
        <v>44625</v>
      </c>
      <c r="H248" s="22">
        <v>44626</v>
      </c>
      <c r="I248" s="18" t="s">
        <v>1177</v>
      </c>
      <c r="J248" s="22">
        <v>44629</v>
      </c>
      <c r="K248" s="22"/>
      <c r="L248" s="18">
        <f t="shared" si="28"/>
        <v>4</v>
      </c>
      <c r="M248" s="18">
        <f t="shared" si="29"/>
        <v>4</v>
      </c>
      <c r="N248" s="20" t="s">
        <v>130</v>
      </c>
      <c r="O248" s="20" t="s">
        <v>131</v>
      </c>
      <c r="P248" s="20" t="str">
        <f>VLOOKUP(Email_TaskV2[[#This Row],[PIC Dev]],[1]Organization!C:D,2,FALSE)</f>
        <v>BSM Prepaid</v>
      </c>
      <c r="Q248" s="24" t="s">
        <v>1178</v>
      </c>
      <c r="R248" s="18">
        <v>189</v>
      </c>
      <c r="S248" s="18" t="s">
        <v>106</v>
      </c>
      <c r="T248" s="18" t="s">
        <v>723</v>
      </c>
      <c r="U248" s="18"/>
      <c r="V248" s="18"/>
      <c r="W248" s="18"/>
      <c r="X248" s="18"/>
      <c r="Y248" s="18"/>
      <c r="Z248" s="60" t="s">
        <v>63</v>
      </c>
      <c r="AA248" s="60" t="s">
        <v>64</v>
      </c>
      <c r="AB248" s="60" t="s">
        <v>65</v>
      </c>
      <c r="AC248" s="60" t="s">
        <v>66</v>
      </c>
      <c r="AD248" s="23" t="s">
        <v>186</v>
      </c>
      <c r="AE248" s="23"/>
      <c r="AF248" s="23"/>
      <c r="AG248" s="18"/>
      <c r="AH248" s="49"/>
      <c r="AI248" s="31" t="s">
        <v>75</v>
      </c>
      <c r="AJ248" s="31"/>
      <c r="AK248" s="25"/>
      <c r="AL248" s="25"/>
      <c r="AM248" s="25"/>
      <c r="AN248" s="25"/>
      <c r="AO248" s="25"/>
      <c r="AP248" s="26">
        <f ca="1">IF(AND(Email_TaskV2[[#This Row],[Status]]="ON PROGRESS"),TODAY()-Email_TaskV2[[#This Row],[Tanggal nodin RFS/RFI]],0)</f>
        <v>0</v>
      </c>
      <c r="AQ248" s="26">
        <f ca="1">IF(AND(Email_TaskV2[[#This Row],[Status]]="ON PROGRESS",Email_TaskV2[[#This Row],[Type]]="RFI"),TODAY()-Email_TaskV2[[#This Row],[Tanggal nodin RFS/RFI]],0)</f>
        <v>0</v>
      </c>
      <c r="AR248" s="26" t="str">
        <f ca="1">IF(Email_TaskV2[[#This Row],[Aging]]&gt;7,"Warning","")</f>
        <v/>
      </c>
      <c r="AV248" s="16" t="str">
        <f>IF(AND(Email_TaskV2[[#This Row],[Status]]="ON PROGRESS",Email_TaskV2[[#This Row],[Type]]="RFS"),"YES","")</f>
        <v/>
      </c>
      <c r="AW248" s="16" t="str">
        <f>IF(AND(Email_TaskV2[[#This Row],[Status]]="ON PROGRESS",Email_TaskV2[[#This Row],[Type]]="RFI"),"YES","")</f>
        <v/>
      </c>
      <c r="AX248" s="16">
        <f>IF(Email_TaskV2[[#This Row],[Nomor Nodin RFS/RFI]]="","",DAY(Email_TaskV2[[#This Row],[Tanggal nodin RFS/RFI]]))</f>
        <v>2</v>
      </c>
      <c r="AY248" s="28" t="str">
        <f>IF(Email_TaskV2[[#This Row],[Nomor Nodin RFS/RFI]]="","",TEXT(Email_TaskV2[[#This Row],[Tanggal nodin RFS/RFI]],"mmm"))</f>
        <v>Mar</v>
      </c>
      <c r="AZ248" s="28" t="str">
        <f>IF(Email_TaskV2[[#This Row],[Nodin BO]]="","No","Yes")</f>
        <v>Yes</v>
      </c>
      <c r="BA248" s="36">
        <f>IF(Email_TaskV2[[#This Row],[Month]]="",13,MONTH(Email_TaskV2[[#This Row],[Tanggal nodin RFS/RFI]]))</f>
        <v>3</v>
      </c>
    </row>
    <row r="249" spans="1:53" ht="15.75" hidden="1" customHeight="1" x14ac:dyDescent="0.3">
      <c r="A249" s="17">
        <v>248</v>
      </c>
      <c r="B249" s="18" t="s">
        <v>1179</v>
      </c>
      <c r="C249" s="19">
        <v>44622</v>
      </c>
      <c r="D249" s="20" t="s">
        <v>1180</v>
      </c>
      <c r="E249" s="18" t="s">
        <v>55</v>
      </c>
      <c r="F249" s="21" t="s">
        <v>147</v>
      </c>
      <c r="G249" s="22">
        <v>44627</v>
      </c>
      <c r="H249" s="22">
        <v>44630</v>
      </c>
      <c r="I249" s="18" t="s">
        <v>1181</v>
      </c>
      <c r="J249" s="22">
        <v>44630</v>
      </c>
      <c r="K249" s="22"/>
      <c r="L249" s="18">
        <f t="shared" si="28"/>
        <v>8</v>
      </c>
      <c r="M249" s="18">
        <f t="shared" si="29"/>
        <v>3</v>
      </c>
      <c r="N249" s="20" t="s">
        <v>58</v>
      </c>
      <c r="O249" s="20" t="s">
        <v>59</v>
      </c>
      <c r="P249" s="20" t="str">
        <f>VLOOKUP(Email_TaskV2[[#This Row],[PIC Dev]],[1]Organization!C:D,2,FALSE)</f>
        <v>BSM Prepaid</v>
      </c>
      <c r="Q249" s="20"/>
      <c r="R249" s="18">
        <v>232</v>
      </c>
      <c r="S249" s="18" t="s">
        <v>106</v>
      </c>
      <c r="T249" s="18" t="s">
        <v>1182</v>
      </c>
      <c r="U249" s="18"/>
      <c r="V249" s="18"/>
      <c r="W249" s="18"/>
      <c r="X249" s="18"/>
      <c r="Y249" s="18"/>
      <c r="Z249" s="18" t="s">
        <v>63</v>
      </c>
      <c r="AA249" s="18" t="s">
        <v>64</v>
      </c>
      <c r="AB249" s="18" t="s">
        <v>65</v>
      </c>
      <c r="AC249" s="18" t="s">
        <v>66</v>
      </c>
      <c r="AD249" s="23" t="s">
        <v>275</v>
      </c>
      <c r="AE249" s="23"/>
      <c r="AF249" s="23"/>
      <c r="AG249" s="18"/>
      <c r="AH249" s="49"/>
      <c r="AI249" s="31" t="s">
        <v>276</v>
      </c>
      <c r="AJ249" s="31" t="s">
        <v>277</v>
      </c>
      <c r="AK249" s="25"/>
      <c r="AL249" s="25"/>
      <c r="AM249" s="25"/>
      <c r="AN249" s="25"/>
      <c r="AO249" s="25"/>
      <c r="AP249" s="26">
        <f ca="1">IF(AND(Email_TaskV2[[#This Row],[Status]]="ON PROGRESS"),TODAY()-Email_TaskV2[[#This Row],[Tanggal nodin RFS/RFI]],0)</f>
        <v>0</v>
      </c>
      <c r="AQ249" s="26">
        <f ca="1">IF(AND(Email_TaskV2[[#This Row],[Status]]="ON PROGRESS",Email_TaskV2[[#This Row],[Type]]="RFI"),TODAY()-Email_TaskV2[[#This Row],[Tanggal nodin RFS/RFI]],0)</f>
        <v>0</v>
      </c>
      <c r="AR249" s="26" t="str">
        <f ca="1">IF(Email_TaskV2[[#This Row],[Aging]]&gt;7,"Warning","")</f>
        <v/>
      </c>
      <c r="AV249" s="16" t="str">
        <f>IF(AND(Email_TaskV2[[#This Row],[Status]]="ON PROGRESS",Email_TaskV2[[#This Row],[Type]]="RFS"),"YES","")</f>
        <v/>
      </c>
      <c r="AW249" s="16" t="str">
        <f>IF(AND(Email_TaskV2[[#This Row],[Status]]="ON PROGRESS",Email_TaskV2[[#This Row],[Type]]="RFI"),"YES","")</f>
        <v/>
      </c>
      <c r="AX249" s="16">
        <f>IF(Email_TaskV2[[#This Row],[Nomor Nodin RFS/RFI]]="","",DAY(Email_TaskV2[[#This Row],[Tanggal nodin RFS/RFI]]))</f>
        <v>2</v>
      </c>
      <c r="AY249" s="28" t="str">
        <f>IF(Email_TaskV2[[#This Row],[Nomor Nodin RFS/RFI]]="","",TEXT(Email_TaskV2[[#This Row],[Tanggal nodin RFS/RFI]],"mmm"))</f>
        <v>Mar</v>
      </c>
      <c r="AZ249" s="28" t="str">
        <f>IF(Email_TaskV2[[#This Row],[Nodin BO]]="","No","Yes")</f>
        <v>Yes</v>
      </c>
      <c r="BA249" s="36">
        <f>IF(Email_TaskV2[[#This Row],[Month]]="",13,MONTH(Email_TaskV2[[#This Row],[Tanggal nodin RFS/RFI]]))</f>
        <v>3</v>
      </c>
    </row>
    <row r="250" spans="1:53" ht="15.75" hidden="1" customHeight="1" x14ac:dyDescent="0.3">
      <c r="A250" s="17">
        <v>249</v>
      </c>
      <c r="B250" s="18" t="s">
        <v>1183</v>
      </c>
      <c r="C250" s="19">
        <v>44622</v>
      </c>
      <c r="D250" s="20" t="s">
        <v>1184</v>
      </c>
      <c r="E250" s="18" t="s">
        <v>55</v>
      </c>
      <c r="F250" s="21" t="s">
        <v>230</v>
      </c>
      <c r="G250" s="22">
        <v>44624</v>
      </c>
      <c r="H250" s="22">
        <v>44645</v>
      </c>
      <c r="I250" s="18" t="s">
        <v>1185</v>
      </c>
      <c r="J250" s="22">
        <v>44648</v>
      </c>
      <c r="K250" s="22"/>
      <c r="L250" s="18">
        <f t="shared" si="28"/>
        <v>23</v>
      </c>
      <c r="M250" s="18">
        <f t="shared" si="29"/>
        <v>24</v>
      </c>
      <c r="N250" s="23" t="s">
        <v>93</v>
      </c>
      <c r="O250" s="20" t="s">
        <v>94</v>
      </c>
      <c r="P250" s="20" t="str">
        <f>VLOOKUP(Email_TaskV2[[#This Row],[PIC Dev]],[1]Organization!C:D,2,FALSE)</f>
        <v>Digital and VAS</v>
      </c>
      <c r="Q250" s="24" t="s">
        <v>1186</v>
      </c>
      <c r="R250" s="18">
        <v>85</v>
      </c>
      <c r="S250" s="18" t="s">
        <v>106</v>
      </c>
      <c r="T250" s="18"/>
      <c r="U250" s="18"/>
      <c r="V250" s="18"/>
      <c r="W250" s="18"/>
      <c r="X250" s="18"/>
      <c r="Y250" s="18"/>
      <c r="Z250" s="18" t="s">
        <v>63</v>
      </c>
      <c r="AA250" s="18" t="s">
        <v>64</v>
      </c>
      <c r="AB250" s="18" t="s">
        <v>201</v>
      </c>
      <c r="AC250" s="18" t="s">
        <v>98</v>
      </c>
      <c r="AD250" s="23" t="s">
        <v>186</v>
      </c>
      <c r="AE250" s="23"/>
      <c r="AF250" s="23"/>
      <c r="AG250" s="18"/>
      <c r="AH250" s="49"/>
      <c r="AI250" s="31" t="s">
        <v>75</v>
      </c>
      <c r="AJ250" s="31"/>
      <c r="AK250" s="25"/>
      <c r="AL250" s="25"/>
      <c r="AM250" s="25"/>
      <c r="AN250" s="25"/>
      <c r="AO250" s="25"/>
      <c r="AP250" s="26">
        <f ca="1">IF(AND(Email_TaskV2[[#This Row],[Status]]="ON PROGRESS"),TODAY()-Email_TaskV2[[#This Row],[Tanggal nodin RFS/RFI]],0)</f>
        <v>0</v>
      </c>
      <c r="AQ250" s="26">
        <f ca="1">IF(AND(Email_TaskV2[[#This Row],[Status]]="ON PROGRESS",Email_TaskV2[[#This Row],[Type]]="RFI"),TODAY()-Email_TaskV2[[#This Row],[Tanggal nodin RFS/RFI]],0)</f>
        <v>0</v>
      </c>
      <c r="AR250" s="26" t="str">
        <f ca="1">IF(Email_TaskV2[[#This Row],[Aging]]&gt;7,"Warning","")</f>
        <v/>
      </c>
      <c r="AV250" s="16" t="str">
        <f>IF(AND(Email_TaskV2[[#This Row],[Status]]="ON PROGRESS",Email_TaskV2[[#This Row],[Type]]="RFS"),"YES","")</f>
        <v/>
      </c>
      <c r="AW250" s="16" t="str">
        <f>IF(AND(Email_TaskV2[[#This Row],[Status]]="ON PROGRESS",Email_TaskV2[[#This Row],[Type]]="RFI"),"YES","")</f>
        <v/>
      </c>
      <c r="AX250" s="16">
        <f>IF(Email_TaskV2[[#This Row],[Nomor Nodin RFS/RFI]]="","",DAY(Email_TaskV2[[#This Row],[Tanggal nodin RFS/RFI]]))</f>
        <v>2</v>
      </c>
      <c r="AY250" s="28" t="str">
        <f>IF(Email_TaskV2[[#This Row],[Nomor Nodin RFS/RFI]]="","",TEXT(Email_TaskV2[[#This Row],[Tanggal nodin RFS/RFI]],"mmm"))</f>
        <v>Mar</v>
      </c>
      <c r="AZ250" s="28" t="str">
        <f>IF(Email_TaskV2[[#This Row],[Nodin BO]]="","No","Yes")</f>
        <v>No</v>
      </c>
      <c r="BA250" s="36">
        <f>IF(Email_TaskV2[[#This Row],[Month]]="",13,MONTH(Email_TaskV2[[#This Row],[Tanggal nodin RFS/RFI]]))</f>
        <v>3</v>
      </c>
    </row>
    <row r="251" spans="1:53" ht="15.75" hidden="1" customHeight="1" x14ac:dyDescent="0.3">
      <c r="A251" s="17">
        <v>250</v>
      </c>
      <c r="B251" s="18" t="s">
        <v>1187</v>
      </c>
      <c r="C251" s="19">
        <v>44622</v>
      </c>
      <c r="D251" s="20" t="s">
        <v>1188</v>
      </c>
      <c r="E251" s="18" t="s">
        <v>55</v>
      </c>
      <c r="F251" s="21" t="s">
        <v>147</v>
      </c>
      <c r="G251" s="22">
        <v>44628</v>
      </c>
      <c r="H251" s="22">
        <v>44629</v>
      </c>
      <c r="I251" s="18" t="s">
        <v>1189</v>
      </c>
      <c r="J251" s="22">
        <v>44630</v>
      </c>
      <c r="K251" s="22"/>
      <c r="L251" s="18">
        <f t="shared" si="28"/>
        <v>7</v>
      </c>
      <c r="M251" s="18">
        <f t="shared" si="29"/>
        <v>2</v>
      </c>
      <c r="N251" s="20" t="s">
        <v>353</v>
      </c>
      <c r="O251" s="20" t="s">
        <v>354</v>
      </c>
      <c r="P251" s="20" t="str">
        <f>VLOOKUP(Email_TaskV2[[#This Row],[PIC Dev]],[1]Organization!C:D,2,FALSE)</f>
        <v>BSM Prepaid</v>
      </c>
      <c r="Q251" s="20"/>
      <c r="R251" s="18">
        <v>84</v>
      </c>
      <c r="S251" s="18" t="s">
        <v>106</v>
      </c>
      <c r="T251" s="18" t="s">
        <v>1190</v>
      </c>
      <c r="U251" s="18"/>
      <c r="V251" s="18"/>
      <c r="W251" s="18"/>
      <c r="X251" s="18"/>
      <c r="Y251" s="18"/>
      <c r="Z251" s="18" t="s">
        <v>63</v>
      </c>
      <c r="AA251" s="18" t="s">
        <v>64</v>
      </c>
      <c r="AB251" s="18" t="s">
        <v>65</v>
      </c>
      <c r="AC251" s="18" t="s">
        <v>66</v>
      </c>
      <c r="AD251" s="23" t="s">
        <v>109</v>
      </c>
      <c r="AE251" s="23"/>
      <c r="AF251" s="23"/>
      <c r="AG251" s="18"/>
      <c r="AH251" s="49"/>
      <c r="AI251" s="31" t="s">
        <v>75</v>
      </c>
      <c r="AJ251" s="31"/>
      <c r="AK251" s="25"/>
      <c r="AL251" s="25"/>
      <c r="AM251" s="25"/>
      <c r="AN251" s="25"/>
      <c r="AO251" s="25"/>
      <c r="AP251" s="26">
        <f ca="1">IF(AND(Email_TaskV2[[#This Row],[Status]]="ON PROGRESS"),TODAY()-Email_TaskV2[[#This Row],[Tanggal nodin RFS/RFI]],0)</f>
        <v>0</v>
      </c>
      <c r="AQ251" s="26">
        <f ca="1">IF(AND(Email_TaskV2[[#This Row],[Status]]="ON PROGRESS",Email_TaskV2[[#This Row],[Type]]="RFI"),TODAY()-Email_TaskV2[[#This Row],[Tanggal nodin RFS/RFI]],0)</f>
        <v>0</v>
      </c>
      <c r="AR251" s="26" t="str">
        <f ca="1">IF(Email_TaskV2[[#This Row],[Aging]]&gt;7,"Warning","")</f>
        <v/>
      </c>
      <c r="AV251" s="16" t="str">
        <f>IF(AND(Email_TaskV2[[#This Row],[Status]]="ON PROGRESS",Email_TaskV2[[#This Row],[Type]]="RFS"),"YES","")</f>
        <v/>
      </c>
      <c r="AW251" s="16" t="str">
        <f>IF(AND(Email_TaskV2[[#This Row],[Status]]="ON PROGRESS",Email_TaskV2[[#This Row],[Type]]="RFI"),"YES","")</f>
        <v/>
      </c>
      <c r="AX251" s="16">
        <f>IF(Email_TaskV2[[#This Row],[Nomor Nodin RFS/RFI]]="","",DAY(Email_TaskV2[[#This Row],[Tanggal nodin RFS/RFI]]))</f>
        <v>2</v>
      </c>
      <c r="AY251" s="28" t="str">
        <f>IF(Email_TaskV2[[#This Row],[Nomor Nodin RFS/RFI]]="","",TEXT(Email_TaskV2[[#This Row],[Tanggal nodin RFS/RFI]],"mmm"))</f>
        <v>Mar</v>
      </c>
      <c r="AZ251" s="28" t="str">
        <f>IF(Email_TaskV2[[#This Row],[Nodin BO]]="","No","Yes")</f>
        <v>Yes</v>
      </c>
      <c r="BA251" s="36">
        <f>IF(Email_TaskV2[[#This Row],[Month]]="",13,MONTH(Email_TaskV2[[#This Row],[Tanggal nodin RFS/RFI]]))</f>
        <v>3</v>
      </c>
    </row>
    <row r="252" spans="1:53" ht="15" hidden="1" customHeight="1" x14ac:dyDescent="0.3">
      <c r="A252" s="17">
        <v>251</v>
      </c>
      <c r="B252" s="18" t="s">
        <v>1191</v>
      </c>
      <c r="C252" s="19">
        <v>44623</v>
      </c>
      <c r="D252" s="20" t="s">
        <v>1192</v>
      </c>
      <c r="E252" s="18" t="s">
        <v>55</v>
      </c>
      <c r="F252" s="21" t="s">
        <v>230</v>
      </c>
      <c r="G252" s="22">
        <v>44627</v>
      </c>
      <c r="H252" s="22">
        <v>44629</v>
      </c>
      <c r="I252" s="18" t="s">
        <v>1193</v>
      </c>
      <c r="J252" s="22">
        <v>44629</v>
      </c>
      <c r="K252" s="22"/>
      <c r="L252" s="18">
        <f t="shared" si="28"/>
        <v>6</v>
      </c>
      <c r="M252" s="18">
        <f t="shared" si="29"/>
        <v>2</v>
      </c>
      <c r="N252" s="23" t="s">
        <v>93</v>
      </c>
      <c r="O252" s="20" t="s">
        <v>94</v>
      </c>
      <c r="P252" s="20" t="str">
        <f>VLOOKUP(Email_TaskV2[[#This Row],[PIC Dev]],[1]Organization!C:D,2,FALSE)</f>
        <v>Digital and VAS</v>
      </c>
      <c r="Q252" s="24" t="s">
        <v>1194</v>
      </c>
      <c r="R252" s="18">
        <v>103</v>
      </c>
      <c r="S252" s="18" t="s">
        <v>106</v>
      </c>
      <c r="T252" s="18"/>
      <c r="U252" s="18"/>
      <c r="V252" s="18"/>
      <c r="W252" s="18"/>
      <c r="X252" s="18"/>
      <c r="Y252" s="18"/>
      <c r="Z252" s="18" t="s">
        <v>63</v>
      </c>
      <c r="AA252" s="18" t="s">
        <v>64</v>
      </c>
      <c r="AB252" s="18" t="s">
        <v>201</v>
      </c>
      <c r="AC252" s="18" t="s">
        <v>98</v>
      </c>
      <c r="AD252" s="23" t="s">
        <v>816</v>
      </c>
      <c r="AE252" s="23"/>
      <c r="AF252" s="23"/>
      <c r="AG252" s="18"/>
      <c r="AH252" s="49"/>
      <c r="AI252" s="31" t="s">
        <v>75</v>
      </c>
      <c r="AJ252" s="31"/>
      <c r="AK252" s="25"/>
      <c r="AL252" s="25"/>
      <c r="AM252" s="25"/>
      <c r="AN252" s="25"/>
      <c r="AO252" s="25"/>
      <c r="AP252" s="26">
        <f ca="1">IF(AND(Email_TaskV2[[#This Row],[Status]]="ON PROGRESS"),TODAY()-Email_TaskV2[[#This Row],[Tanggal nodin RFS/RFI]],0)</f>
        <v>0</v>
      </c>
      <c r="AQ252" s="26">
        <f ca="1">IF(AND(Email_TaskV2[[#This Row],[Status]]="ON PROGRESS",Email_TaskV2[[#This Row],[Type]]="RFI"),TODAY()-Email_TaskV2[[#This Row],[Tanggal nodin RFS/RFI]],0)</f>
        <v>0</v>
      </c>
      <c r="AR252" s="26" t="str">
        <f ca="1">IF(Email_TaskV2[[#This Row],[Aging]]&gt;7,"Warning","")</f>
        <v/>
      </c>
      <c r="AV252" s="16" t="str">
        <f>IF(AND(Email_TaskV2[[#This Row],[Status]]="ON PROGRESS",Email_TaskV2[[#This Row],[Type]]="RFS"),"YES","")</f>
        <v/>
      </c>
      <c r="AW252" s="16" t="str">
        <f>IF(AND(Email_TaskV2[[#This Row],[Status]]="ON PROGRESS",Email_TaskV2[[#This Row],[Type]]="RFI"),"YES","")</f>
        <v/>
      </c>
      <c r="AX252" s="16">
        <f>IF(Email_TaskV2[[#This Row],[Nomor Nodin RFS/RFI]]="","",DAY(Email_TaskV2[[#This Row],[Tanggal nodin RFS/RFI]]))</f>
        <v>3</v>
      </c>
      <c r="AY252" s="28" t="str">
        <f>IF(Email_TaskV2[[#This Row],[Nomor Nodin RFS/RFI]]="","",TEXT(Email_TaskV2[[#This Row],[Tanggal nodin RFS/RFI]],"mmm"))</f>
        <v>Mar</v>
      </c>
      <c r="AZ252" s="28" t="str">
        <f>IF(Email_TaskV2[[#This Row],[Nodin BO]]="","No","Yes")</f>
        <v>No</v>
      </c>
      <c r="BA252" s="36">
        <f>IF(Email_TaskV2[[#This Row],[Month]]="",13,MONTH(Email_TaskV2[[#This Row],[Tanggal nodin RFS/RFI]]))</f>
        <v>3</v>
      </c>
    </row>
    <row r="253" spans="1:53" ht="15.75" hidden="1" customHeight="1" x14ac:dyDescent="0.3">
      <c r="A253" s="17">
        <v>252</v>
      </c>
      <c r="B253" s="18" t="s">
        <v>1195</v>
      </c>
      <c r="C253" s="19">
        <v>44624</v>
      </c>
      <c r="D253" s="20" t="s">
        <v>1196</v>
      </c>
      <c r="E253" s="18" t="s">
        <v>55</v>
      </c>
      <c r="F253" s="18" t="s">
        <v>86</v>
      </c>
      <c r="G253" s="22">
        <v>44624</v>
      </c>
      <c r="H253" s="22">
        <v>44624</v>
      </c>
      <c r="I253" s="18" t="s">
        <v>1197</v>
      </c>
      <c r="J253" s="22">
        <v>44624</v>
      </c>
      <c r="K253" s="22"/>
      <c r="L253" s="18">
        <f t="shared" si="28"/>
        <v>0</v>
      </c>
      <c r="M253" s="18">
        <f t="shared" si="29"/>
        <v>0</v>
      </c>
      <c r="N253" s="20" t="s">
        <v>58</v>
      </c>
      <c r="O253" s="20" t="s">
        <v>59</v>
      </c>
      <c r="P253" s="20" t="str">
        <f>VLOOKUP(Email_TaskV2[[#This Row],[PIC Dev]],[1]Organization!C:D,2,FALSE)</f>
        <v>BSM Prepaid</v>
      </c>
      <c r="Q253" s="24" t="s">
        <v>1198</v>
      </c>
      <c r="R253" s="18">
        <v>50</v>
      </c>
      <c r="S253" s="18" t="s">
        <v>61</v>
      </c>
      <c r="T253" s="18" t="s">
        <v>922</v>
      </c>
      <c r="U253" s="18"/>
      <c r="V253" s="18"/>
      <c r="W253" s="18"/>
      <c r="X253" s="18"/>
      <c r="Y253" s="18"/>
      <c r="Z253" s="18" t="s">
        <v>63</v>
      </c>
      <c r="AA253" s="18" t="s">
        <v>64</v>
      </c>
      <c r="AB253" s="18" t="s">
        <v>65</v>
      </c>
      <c r="AC253" s="18" t="s">
        <v>66</v>
      </c>
      <c r="AD253" s="23" t="s">
        <v>266</v>
      </c>
      <c r="AE253" s="23"/>
      <c r="AF253" s="23"/>
      <c r="AG253" s="18"/>
      <c r="AH253" s="49"/>
      <c r="AI253" s="31" t="s">
        <v>276</v>
      </c>
      <c r="AJ253" s="31" t="s">
        <v>83</v>
      </c>
      <c r="AK253" s="25"/>
      <c r="AL253" s="25"/>
      <c r="AM253" s="25"/>
      <c r="AN253" s="25"/>
      <c r="AO253" s="25"/>
      <c r="AP253" s="26">
        <f ca="1">IF(AND(Email_TaskV2[[#This Row],[Status]]="ON PROGRESS"),TODAY()-Email_TaskV2[[#This Row],[Tanggal nodin RFS/RFI]],0)</f>
        <v>0</v>
      </c>
      <c r="AQ253" s="26">
        <f ca="1">IF(AND(Email_TaskV2[[#This Row],[Status]]="ON PROGRESS",Email_TaskV2[[#This Row],[Type]]="RFI"),TODAY()-Email_TaskV2[[#This Row],[Tanggal nodin RFS/RFI]],0)</f>
        <v>0</v>
      </c>
      <c r="AR253" s="26" t="str">
        <f ca="1">IF(Email_TaskV2[[#This Row],[Aging]]&gt;7,"Warning","")</f>
        <v/>
      </c>
      <c r="AV253" s="16" t="str">
        <f>IF(AND(Email_TaskV2[[#This Row],[Status]]="ON PROGRESS",Email_TaskV2[[#This Row],[Type]]="RFS"),"YES","")</f>
        <v/>
      </c>
      <c r="AW253" s="16" t="str">
        <f>IF(AND(Email_TaskV2[[#This Row],[Status]]="ON PROGRESS",Email_TaskV2[[#This Row],[Type]]="RFI"),"YES","")</f>
        <v/>
      </c>
      <c r="AX253" s="16">
        <f>IF(Email_TaskV2[[#This Row],[Nomor Nodin RFS/RFI]]="","",DAY(Email_TaskV2[[#This Row],[Tanggal nodin RFS/RFI]]))</f>
        <v>4</v>
      </c>
      <c r="AY253" s="28" t="str">
        <f>IF(Email_TaskV2[[#This Row],[Nomor Nodin RFS/RFI]]="","",TEXT(Email_TaskV2[[#This Row],[Tanggal nodin RFS/RFI]],"mmm"))</f>
        <v>Mar</v>
      </c>
      <c r="AZ253" s="28" t="str">
        <f>IF(Email_TaskV2[[#This Row],[Nodin BO]]="","No","Yes")</f>
        <v>Yes</v>
      </c>
      <c r="BA253" s="36">
        <f>IF(Email_TaskV2[[#This Row],[Month]]="",13,MONTH(Email_TaskV2[[#This Row],[Tanggal nodin RFS/RFI]]))</f>
        <v>3</v>
      </c>
    </row>
    <row r="254" spans="1:53" ht="15" hidden="1" customHeight="1" x14ac:dyDescent="0.3">
      <c r="A254" s="17">
        <v>253</v>
      </c>
      <c r="B254" s="18" t="s">
        <v>1199</v>
      </c>
      <c r="C254" s="19">
        <v>44624</v>
      </c>
      <c r="D254" s="20" t="s">
        <v>1200</v>
      </c>
      <c r="E254" s="18" t="s">
        <v>55</v>
      </c>
      <c r="F254" s="21" t="s">
        <v>112</v>
      </c>
      <c r="G254" s="22">
        <v>44625</v>
      </c>
      <c r="H254" s="22">
        <v>44626</v>
      </c>
      <c r="I254" s="18" t="s">
        <v>1201</v>
      </c>
      <c r="J254" s="22">
        <v>44627</v>
      </c>
      <c r="K254" s="22"/>
      <c r="L254" s="18">
        <f t="shared" si="28"/>
        <v>2</v>
      </c>
      <c r="M254" s="18">
        <f t="shared" si="29"/>
        <v>2</v>
      </c>
      <c r="N254" s="20" t="s">
        <v>171</v>
      </c>
      <c r="O254" s="20" t="s">
        <v>172</v>
      </c>
      <c r="P254" s="20" t="str">
        <f>VLOOKUP(Email_TaskV2[[#This Row],[PIC Dev]],[1]Organization!C:D,2,FALSE)</f>
        <v>Postpaid, Roaming, and Interconnect</v>
      </c>
      <c r="Q254" s="20"/>
      <c r="R254" s="18">
        <v>50</v>
      </c>
      <c r="S254" s="18" t="s">
        <v>106</v>
      </c>
      <c r="T254" s="18" t="s">
        <v>723</v>
      </c>
      <c r="U254" s="18"/>
      <c r="V254" s="18"/>
      <c r="W254" s="18"/>
      <c r="X254" s="18"/>
      <c r="Y254" s="18"/>
      <c r="Z254" s="18" t="s">
        <v>63</v>
      </c>
      <c r="AA254" s="18" t="s">
        <v>64</v>
      </c>
      <c r="AB254" s="18" t="s">
        <v>65</v>
      </c>
      <c r="AC254" s="18" t="s">
        <v>124</v>
      </c>
      <c r="AD254" s="23" t="s">
        <v>115</v>
      </c>
      <c r="AE254" s="23" t="s">
        <v>1202</v>
      </c>
      <c r="AF254" s="23"/>
      <c r="AG254" s="18"/>
      <c r="AH254" s="49"/>
      <c r="AI254" s="31" t="s">
        <v>75</v>
      </c>
      <c r="AJ254" s="31"/>
      <c r="AK254" s="25"/>
      <c r="AL254" s="25"/>
      <c r="AM254" s="25"/>
      <c r="AN254" s="25"/>
      <c r="AO254" s="25"/>
      <c r="AP254" s="26">
        <f ca="1">IF(AND(Email_TaskV2[[#This Row],[Status]]="ON PROGRESS"),TODAY()-Email_TaskV2[[#This Row],[Tanggal nodin RFS/RFI]],0)</f>
        <v>0</v>
      </c>
      <c r="AQ254" s="26">
        <f ca="1">IF(AND(Email_TaskV2[[#This Row],[Status]]="ON PROGRESS",Email_TaskV2[[#This Row],[Type]]="RFI"),TODAY()-Email_TaskV2[[#This Row],[Tanggal nodin RFS/RFI]],0)</f>
        <v>0</v>
      </c>
      <c r="AR254" s="26" t="str">
        <f ca="1">IF(Email_TaskV2[[#This Row],[Aging]]&gt;7,"Warning","")</f>
        <v/>
      </c>
      <c r="AV254" s="16" t="str">
        <f>IF(AND(Email_TaskV2[[#This Row],[Status]]="ON PROGRESS",Email_TaskV2[[#This Row],[Type]]="RFS"),"YES","")</f>
        <v/>
      </c>
      <c r="AW254" s="16" t="str">
        <f>IF(AND(Email_TaskV2[[#This Row],[Status]]="ON PROGRESS",Email_TaskV2[[#This Row],[Type]]="RFI"),"YES","")</f>
        <v/>
      </c>
      <c r="AX254" s="16">
        <f>IF(Email_TaskV2[[#This Row],[Nomor Nodin RFS/RFI]]="","",DAY(Email_TaskV2[[#This Row],[Tanggal nodin RFS/RFI]]))</f>
        <v>4</v>
      </c>
      <c r="AY254" s="28" t="str">
        <f>IF(Email_TaskV2[[#This Row],[Nomor Nodin RFS/RFI]]="","",TEXT(Email_TaskV2[[#This Row],[Tanggal nodin RFS/RFI]],"mmm"))</f>
        <v>Mar</v>
      </c>
      <c r="AZ254" s="28" t="str">
        <f>IF(Email_TaskV2[[#This Row],[Nodin BO]]="","No","Yes")</f>
        <v>Yes</v>
      </c>
      <c r="BA254" s="36">
        <f>IF(Email_TaskV2[[#This Row],[Month]]="",13,MONTH(Email_TaskV2[[#This Row],[Tanggal nodin RFS/RFI]]))</f>
        <v>3</v>
      </c>
    </row>
    <row r="255" spans="1:53" ht="15" hidden="1" customHeight="1" x14ac:dyDescent="0.3">
      <c r="A255" s="17">
        <v>254</v>
      </c>
      <c r="B255" s="18" t="s">
        <v>1203</v>
      </c>
      <c r="C255" s="19">
        <v>44624</v>
      </c>
      <c r="D255" s="20" t="s">
        <v>1204</v>
      </c>
      <c r="E255" s="18" t="s">
        <v>55</v>
      </c>
      <c r="F255" s="21" t="s">
        <v>136</v>
      </c>
      <c r="G255" s="22">
        <v>44622</v>
      </c>
      <c r="H255" s="22">
        <v>44636</v>
      </c>
      <c r="I255" s="18" t="s">
        <v>1205</v>
      </c>
      <c r="J255" s="22">
        <v>44636</v>
      </c>
      <c r="K255" s="22"/>
      <c r="L255" s="18">
        <f t="shared" si="28"/>
        <v>12</v>
      </c>
      <c r="M255" s="18">
        <f t="shared" si="29"/>
        <v>14</v>
      </c>
      <c r="N255" s="20" t="s">
        <v>171</v>
      </c>
      <c r="O255" s="20" t="s">
        <v>172</v>
      </c>
      <c r="P255" s="20" t="str">
        <f>VLOOKUP(Email_TaskV2[[#This Row],[PIC Dev]],[1]Organization!C:D,2,FALSE)</f>
        <v>Postpaid, Roaming, and Interconnect</v>
      </c>
      <c r="Q255" s="24" t="s">
        <v>1206</v>
      </c>
      <c r="R255" s="18">
        <v>335</v>
      </c>
      <c r="S255" s="18" t="s">
        <v>61</v>
      </c>
      <c r="T255" s="18"/>
      <c r="U255" s="18"/>
      <c r="V255" s="18"/>
      <c r="W255" s="18"/>
      <c r="X255" s="18"/>
      <c r="Y255" s="18"/>
      <c r="Z255" s="18" t="s">
        <v>166</v>
      </c>
      <c r="AA255" s="18" t="s">
        <v>423</v>
      </c>
      <c r="AB255" s="18" t="s">
        <v>65</v>
      </c>
      <c r="AC255" s="18" t="s">
        <v>124</v>
      </c>
      <c r="AD255" s="23" t="s">
        <v>99</v>
      </c>
      <c r="AE255" s="23" t="s">
        <v>125</v>
      </c>
      <c r="AF255" s="23"/>
      <c r="AG255" s="18"/>
      <c r="AH255" s="49"/>
      <c r="AI255" s="31" t="s">
        <v>68</v>
      </c>
      <c r="AJ255" s="31" t="s">
        <v>83</v>
      </c>
      <c r="AK255" s="25"/>
      <c r="AL255" s="25"/>
      <c r="AM255" s="25"/>
      <c r="AN255" s="25"/>
      <c r="AO255" s="25"/>
      <c r="AP255" s="26">
        <f ca="1">IF(AND(Email_TaskV2[[#This Row],[Status]]="ON PROGRESS"),TODAY()-Email_TaskV2[[#This Row],[Tanggal nodin RFS/RFI]],0)</f>
        <v>0</v>
      </c>
      <c r="AQ255" s="26">
        <f ca="1">IF(AND(Email_TaskV2[[#This Row],[Status]]="ON PROGRESS",Email_TaskV2[[#This Row],[Type]]="RFI"),TODAY()-Email_TaskV2[[#This Row],[Tanggal nodin RFS/RFI]],0)</f>
        <v>0</v>
      </c>
      <c r="AR255" s="26" t="str">
        <f ca="1">IF(Email_TaskV2[[#This Row],[Aging]]&gt;7,"Warning","")</f>
        <v/>
      </c>
      <c r="AV255" s="16" t="str">
        <f>IF(AND(Email_TaskV2[[#This Row],[Status]]="ON PROGRESS",Email_TaskV2[[#This Row],[Type]]="RFS"),"YES","")</f>
        <v/>
      </c>
      <c r="AW255" s="16" t="str">
        <f>IF(AND(Email_TaskV2[[#This Row],[Status]]="ON PROGRESS",Email_TaskV2[[#This Row],[Type]]="RFI"),"YES","")</f>
        <v/>
      </c>
      <c r="AX255" s="16">
        <f>IF(Email_TaskV2[[#This Row],[Nomor Nodin RFS/RFI]]="","",DAY(Email_TaskV2[[#This Row],[Tanggal nodin RFS/RFI]]))</f>
        <v>4</v>
      </c>
      <c r="AY255" s="28" t="str">
        <f>IF(Email_TaskV2[[#This Row],[Nomor Nodin RFS/RFI]]="","",TEXT(Email_TaskV2[[#This Row],[Tanggal nodin RFS/RFI]],"mmm"))</f>
        <v>Mar</v>
      </c>
      <c r="AZ255" s="28" t="str">
        <f>IF(Email_TaskV2[[#This Row],[Nodin BO]]="","No","Yes")</f>
        <v>No</v>
      </c>
      <c r="BA255" s="36">
        <f>IF(Email_TaskV2[[#This Row],[Month]]="",13,MONTH(Email_TaskV2[[#This Row],[Tanggal nodin RFS/RFI]]))</f>
        <v>3</v>
      </c>
    </row>
    <row r="256" spans="1:53" ht="15.75" hidden="1" customHeight="1" x14ac:dyDescent="0.3">
      <c r="A256" s="17">
        <v>255</v>
      </c>
      <c r="B256" s="18" t="s">
        <v>1207</v>
      </c>
      <c r="C256" s="19">
        <v>44624</v>
      </c>
      <c r="D256" s="20" t="s">
        <v>1208</v>
      </c>
      <c r="E256" s="18" t="s">
        <v>55</v>
      </c>
      <c r="F256" s="21" t="s">
        <v>147</v>
      </c>
      <c r="G256" s="22">
        <v>44629</v>
      </c>
      <c r="H256" s="22">
        <v>44629</v>
      </c>
      <c r="I256" s="18" t="s">
        <v>1209</v>
      </c>
      <c r="J256" s="22">
        <v>44630</v>
      </c>
      <c r="K256" s="22"/>
      <c r="L256" s="18">
        <f t="shared" si="28"/>
        <v>5</v>
      </c>
      <c r="M256" s="18">
        <f t="shared" si="29"/>
        <v>1</v>
      </c>
      <c r="N256" s="20" t="s">
        <v>341</v>
      </c>
      <c r="O256" s="20" t="s">
        <v>342</v>
      </c>
      <c r="P256" s="20" t="str">
        <f>VLOOKUP(Email_TaskV2[[#This Row],[PIC Dev]],[1]Organization!C:D,2,FALSE)</f>
        <v>Digital and VAS</v>
      </c>
      <c r="Q256" s="20"/>
      <c r="R256" s="18">
        <v>25</v>
      </c>
      <c r="S256" s="18" t="s">
        <v>106</v>
      </c>
      <c r="T256" s="18"/>
      <c r="U256" s="18"/>
      <c r="V256" s="18"/>
      <c r="W256" s="18"/>
      <c r="X256" s="18"/>
      <c r="Y256" s="18"/>
      <c r="Z256" s="18" t="s">
        <v>63</v>
      </c>
      <c r="AA256" s="18" t="s">
        <v>64</v>
      </c>
      <c r="AB256" s="18" t="s">
        <v>344</v>
      </c>
      <c r="AC256" s="18" t="s">
        <v>98</v>
      </c>
      <c r="AD256" s="23" t="s">
        <v>82</v>
      </c>
      <c r="AE256" s="23"/>
      <c r="AF256" s="23"/>
      <c r="AG256" s="18"/>
      <c r="AH256" s="49"/>
      <c r="AI256" s="31" t="s">
        <v>75</v>
      </c>
      <c r="AJ256" s="31"/>
      <c r="AK256" s="25"/>
      <c r="AL256" s="25"/>
      <c r="AM256" s="25"/>
      <c r="AN256" s="25"/>
      <c r="AO256" s="25"/>
      <c r="AP256" s="26">
        <f ca="1">IF(AND(Email_TaskV2[[#This Row],[Status]]="ON PROGRESS"),TODAY()-Email_TaskV2[[#This Row],[Tanggal nodin RFS/RFI]],0)</f>
        <v>0</v>
      </c>
      <c r="AQ256" s="26">
        <f ca="1">IF(AND(Email_TaskV2[[#This Row],[Status]]="ON PROGRESS",Email_TaskV2[[#This Row],[Type]]="RFI"),TODAY()-Email_TaskV2[[#This Row],[Tanggal nodin RFS/RFI]],0)</f>
        <v>0</v>
      </c>
      <c r="AR256" s="26" t="str">
        <f ca="1">IF(Email_TaskV2[[#This Row],[Aging]]&gt;7,"Warning","")</f>
        <v/>
      </c>
      <c r="AV256" s="16" t="str">
        <f>IF(AND(Email_TaskV2[[#This Row],[Status]]="ON PROGRESS",Email_TaskV2[[#This Row],[Type]]="RFS"),"YES","")</f>
        <v/>
      </c>
      <c r="AW256" s="16" t="str">
        <f>IF(AND(Email_TaskV2[[#This Row],[Status]]="ON PROGRESS",Email_TaskV2[[#This Row],[Type]]="RFI"),"YES","")</f>
        <v/>
      </c>
      <c r="AX256" s="16">
        <f>IF(Email_TaskV2[[#This Row],[Nomor Nodin RFS/RFI]]="","",DAY(Email_TaskV2[[#This Row],[Tanggal nodin RFS/RFI]]))</f>
        <v>4</v>
      </c>
      <c r="AY256" s="28" t="str">
        <f>IF(Email_TaskV2[[#This Row],[Nomor Nodin RFS/RFI]]="","",TEXT(Email_TaskV2[[#This Row],[Tanggal nodin RFS/RFI]],"mmm"))</f>
        <v>Mar</v>
      </c>
      <c r="AZ256" s="28" t="str">
        <f>IF(Email_TaskV2[[#This Row],[Nodin BO]]="","No","Yes")</f>
        <v>No</v>
      </c>
      <c r="BA256" s="36">
        <f>IF(Email_TaskV2[[#This Row],[Month]]="",13,MONTH(Email_TaskV2[[#This Row],[Tanggal nodin RFS/RFI]]))</f>
        <v>3</v>
      </c>
    </row>
    <row r="257" spans="1:53" ht="15.75" hidden="1" customHeight="1" x14ac:dyDescent="0.3">
      <c r="A257" s="17">
        <v>256</v>
      </c>
      <c r="B257" s="18" t="s">
        <v>1210</v>
      </c>
      <c r="C257" s="19">
        <v>44624</v>
      </c>
      <c r="D257" s="20" t="s">
        <v>1211</v>
      </c>
      <c r="E257" s="18" t="s">
        <v>55</v>
      </c>
      <c r="F257" s="21" t="s">
        <v>112</v>
      </c>
      <c r="G257" s="22">
        <v>44628</v>
      </c>
      <c r="H257" s="22">
        <v>44631</v>
      </c>
      <c r="I257" s="18" t="s">
        <v>1212</v>
      </c>
      <c r="J257" s="22">
        <v>44631</v>
      </c>
      <c r="K257" s="22"/>
      <c r="L257" s="18">
        <f t="shared" si="28"/>
        <v>7</v>
      </c>
      <c r="M257" s="18">
        <f t="shared" si="29"/>
        <v>3</v>
      </c>
      <c r="N257" s="34" t="s">
        <v>220</v>
      </c>
      <c r="O257" s="20" t="s">
        <v>221</v>
      </c>
      <c r="P257" s="20" t="str">
        <f>VLOOKUP(Email_TaskV2[[#This Row],[PIC Dev]],[1]Organization!C:D,2,FALSE)</f>
        <v>Digital and VAS</v>
      </c>
      <c r="Q257" s="20"/>
      <c r="R257" s="18">
        <v>30</v>
      </c>
      <c r="S257" s="18" t="s">
        <v>61</v>
      </c>
      <c r="T257" s="18" t="s">
        <v>1213</v>
      </c>
      <c r="U257" s="18"/>
      <c r="V257" s="18"/>
      <c r="W257" s="18"/>
      <c r="X257" s="18"/>
      <c r="Y257" s="18"/>
      <c r="Z257" s="18" t="s">
        <v>166</v>
      </c>
      <c r="AA257" s="18" t="s">
        <v>64</v>
      </c>
      <c r="AB257" s="18" t="s">
        <v>97</v>
      </c>
      <c r="AC257" s="18" t="s">
        <v>98</v>
      </c>
      <c r="AD257" s="23" t="s">
        <v>490</v>
      </c>
      <c r="AE257" s="23"/>
      <c r="AF257" s="23"/>
      <c r="AG257" s="18"/>
      <c r="AH257" s="49"/>
      <c r="AI257" s="31" t="s">
        <v>75</v>
      </c>
      <c r="AJ257" s="31"/>
      <c r="AK257" s="25"/>
      <c r="AL257" s="25"/>
      <c r="AM257" s="25"/>
      <c r="AN257" s="25"/>
      <c r="AO257" s="25"/>
      <c r="AP257" s="26">
        <f ca="1">IF(AND(Email_TaskV2[[#This Row],[Status]]="ON PROGRESS"),TODAY()-Email_TaskV2[[#This Row],[Tanggal nodin RFS/RFI]],0)</f>
        <v>0</v>
      </c>
      <c r="AQ257" s="26">
        <f ca="1">IF(AND(Email_TaskV2[[#This Row],[Status]]="ON PROGRESS",Email_TaskV2[[#This Row],[Type]]="RFI"),TODAY()-Email_TaskV2[[#This Row],[Tanggal nodin RFS/RFI]],0)</f>
        <v>0</v>
      </c>
      <c r="AR257" s="26" t="str">
        <f ca="1">IF(Email_TaskV2[[#This Row],[Aging]]&gt;7,"Warning","")</f>
        <v/>
      </c>
      <c r="AV257" s="16" t="str">
        <f>IF(AND(Email_TaskV2[[#This Row],[Status]]="ON PROGRESS",Email_TaskV2[[#This Row],[Type]]="RFS"),"YES","")</f>
        <v/>
      </c>
      <c r="AW257" s="16" t="str">
        <f>IF(AND(Email_TaskV2[[#This Row],[Status]]="ON PROGRESS",Email_TaskV2[[#This Row],[Type]]="RFI"),"YES","")</f>
        <v/>
      </c>
      <c r="AX257" s="16">
        <f>IF(Email_TaskV2[[#This Row],[Nomor Nodin RFS/RFI]]="","",DAY(Email_TaskV2[[#This Row],[Tanggal nodin RFS/RFI]]))</f>
        <v>4</v>
      </c>
      <c r="AY257" s="28" t="str">
        <f>IF(Email_TaskV2[[#This Row],[Nomor Nodin RFS/RFI]]="","",TEXT(Email_TaskV2[[#This Row],[Tanggal nodin RFS/RFI]],"mmm"))</f>
        <v>Mar</v>
      </c>
      <c r="AZ257" s="28" t="str">
        <f>IF(Email_TaskV2[[#This Row],[Nodin BO]]="","No","Yes")</f>
        <v>Yes</v>
      </c>
      <c r="BA257" s="36">
        <f>IF(Email_TaskV2[[#This Row],[Month]]="",13,MONTH(Email_TaskV2[[#This Row],[Tanggal nodin RFS/RFI]]))</f>
        <v>3</v>
      </c>
    </row>
    <row r="258" spans="1:53" ht="15.75" hidden="1" customHeight="1" x14ac:dyDescent="0.3">
      <c r="A258" s="17">
        <v>257</v>
      </c>
      <c r="B258" s="18" t="s">
        <v>1214</v>
      </c>
      <c r="C258" s="19">
        <v>44624</v>
      </c>
      <c r="D258" s="20" t="s">
        <v>1215</v>
      </c>
      <c r="E258" s="18" t="s">
        <v>55</v>
      </c>
      <c r="F258" s="21" t="s">
        <v>147</v>
      </c>
      <c r="G258" s="22">
        <v>44628</v>
      </c>
      <c r="H258" s="22">
        <v>44628</v>
      </c>
      <c r="I258" s="18" t="s">
        <v>1216</v>
      </c>
      <c r="J258" s="22">
        <v>44628</v>
      </c>
      <c r="K258" s="22"/>
      <c r="L258" s="18">
        <f t="shared" si="28"/>
        <v>4</v>
      </c>
      <c r="M258" s="18">
        <f t="shared" si="29"/>
        <v>0</v>
      </c>
      <c r="N258" s="20" t="s">
        <v>58</v>
      </c>
      <c r="O258" s="20" t="s">
        <v>59</v>
      </c>
      <c r="P258" s="20" t="str">
        <f>VLOOKUP(Email_TaskV2[[#This Row],[PIC Dev]],[1]Organization!C:D,2,FALSE)</f>
        <v>BSM Prepaid</v>
      </c>
      <c r="Q258" s="20"/>
      <c r="R258" s="18">
        <v>15</v>
      </c>
      <c r="S258" s="18" t="s">
        <v>106</v>
      </c>
      <c r="T258" s="18" t="s">
        <v>1182</v>
      </c>
      <c r="U258" s="18"/>
      <c r="V258" s="18"/>
      <c r="W258" s="18"/>
      <c r="X258" s="18"/>
      <c r="Y258" s="18"/>
      <c r="Z258" s="18" t="s">
        <v>63</v>
      </c>
      <c r="AA258" s="18" t="s">
        <v>64</v>
      </c>
      <c r="AB258" s="18" t="s">
        <v>65</v>
      </c>
      <c r="AC258" s="18" t="s">
        <v>66</v>
      </c>
      <c r="AD258" s="23" t="s">
        <v>816</v>
      </c>
      <c r="AE258" s="23"/>
      <c r="AF258" s="23"/>
      <c r="AG258" s="18"/>
      <c r="AH258" s="49"/>
      <c r="AI258" s="31" t="s">
        <v>75</v>
      </c>
      <c r="AJ258" s="31"/>
      <c r="AK258" s="25"/>
      <c r="AL258" s="25"/>
      <c r="AM258" s="25"/>
      <c r="AN258" s="25"/>
      <c r="AO258" s="25"/>
      <c r="AP258" s="26">
        <f ca="1">IF(AND(Email_TaskV2[[#This Row],[Status]]="ON PROGRESS"),TODAY()-Email_TaskV2[[#This Row],[Tanggal nodin RFS/RFI]],0)</f>
        <v>0</v>
      </c>
      <c r="AQ258" s="26">
        <f ca="1">IF(AND(Email_TaskV2[[#This Row],[Status]]="ON PROGRESS",Email_TaskV2[[#This Row],[Type]]="RFI"),TODAY()-Email_TaskV2[[#This Row],[Tanggal nodin RFS/RFI]],0)</f>
        <v>0</v>
      </c>
      <c r="AR258" s="26" t="str">
        <f ca="1">IF(Email_TaskV2[[#This Row],[Aging]]&gt;7,"Warning","")</f>
        <v/>
      </c>
      <c r="AV258" s="16" t="str">
        <f>IF(AND(Email_TaskV2[[#This Row],[Status]]="ON PROGRESS",Email_TaskV2[[#This Row],[Type]]="RFS"),"YES","")</f>
        <v/>
      </c>
      <c r="AW258" s="16" t="str">
        <f>IF(AND(Email_TaskV2[[#This Row],[Status]]="ON PROGRESS",Email_TaskV2[[#This Row],[Type]]="RFI"),"YES","")</f>
        <v/>
      </c>
      <c r="AX258" s="16">
        <f>IF(Email_TaskV2[[#This Row],[Nomor Nodin RFS/RFI]]="","",DAY(Email_TaskV2[[#This Row],[Tanggal nodin RFS/RFI]]))</f>
        <v>4</v>
      </c>
      <c r="AY258" s="28" t="str">
        <f>IF(Email_TaskV2[[#This Row],[Nomor Nodin RFS/RFI]]="","",TEXT(Email_TaskV2[[#This Row],[Tanggal nodin RFS/RFI]],"mmm"))</f>
        <v>Mar</v>
      </c>
      <c r="AZ258" s="28" t="str">
        <f>IF(Email_TaskV2[[#This Row],[Nodin BO]]="","No","Yes")</f>
        <v>Yes</v>
      </c>
      <c r="BA258" s="36">
        <f>IF(Email_TaskV2[[#This Row],[Month]]="",13,MONTH(Email_TaskV2[[#This Row],[Tanggal nodin RFS/RFI]]))</f>
        <v>3</v>
      </c>
    </row>
    <row r="259" spans="1:53" ht="15" hidden="1" customHeight="1" x14ac:dyDescent="0.3">
      <c r="A259" s="17">
        <v>258</v>
      </c>
      <c r="B259" s="18" t="s">
        <v>1217</v>
      </c>
      <c r="C259" s="19">
        <v>44627</v>
      </c>
      <c r="D259" s="20" t="s">
        <v>1218</v>
      </c>
      <c r="E259" s="18" t="s">
        <v>55</v>
      </c>
      <c r="F259" s="18" t="s">
        <v>86</v>
      </c>
      <c r="G259" s="22">
        <v>44629</v>
      </c>
      <c r="H259" s="22">
        <v>44630</v>
      </c>
      <c r="I259" s="18" t="s">
        <v>1219</v>
      </c>
      <c r="J259" s="22">
        <v>44630</v>
      </c>
      <c r="K259" s="22"/>
      <c r="L259" s="18">
        <f t="shared" si="28"/>
        <v>3</v>
      </c>
      <c r="M259" s="18">
        <f t="shared" si="29"/>
        <v>1</v>
      </c>
      <c r="N259" s="20" t="s">
        <v>58</v>
      </c>
      <c r="O259" s="20" t="s">
        <v>59</v>
      </c>
      <c r="P259" s="20" t="str">
        <f>VLOOKUP(Email_TaskV2[[#This Row],[PIC Dev]],[1]Organization!C:D,2,FALSE)</f>
        <v>BSM Prepaid</v>
      </c>
      <c r="Q259" s="24" t="s">
        <v>1220</v>
      </c>
      <c r="R259" s="18">
        <v>70</v>
      </c>
      <c r="S259" s="18" t="s">
        <v>61</v>
      </c>
      <c r="T259" s="18" t="s">
        <v>922</v>
      </c>
      <c r="U259" s="18"/>
      <c r="V259" s="18"/>
      <c r="W259" s="18"/>
      <c r="X259" s="18"/>
      <c r="Y259" s="18"/>
      <c r="Z259" s="18" t="s">
        <v>63</v>
      </c>
      <c r="AA259" s="18" t="s">
        <v>64</v>
      </c>
      <c r="AB259" s="18" t="s">
        <v>65</v>
      </c>
      <c r="AC259" s="18" t="s">
        <v>66</v>
      </c>
      <c r="AD259" s="23" t="s">
        <v>67</v>
      </c>
      <c r="AE259" s="23" t="s">
        <v>74</v>
      </c>
      <c r="AF259" s="23"/>
      <c r="AG259" s="18"/>
      <c r="AH259" s="49"/>
      <c r="AI259" s="31" t="s">
        <v>68</v>
      </c>
      <c r="AJ259" s="31" t="s">
        <v>83</v>
      </c>
      <c r="AK259" s="25"/>
      <c r="AL259" s="25"/>
      <c r="AM259" s="25"/>
      <c r="AN259" s="25"/>
      <c r="AO259" s="25"/>
      <c r="AP259" s="26">
        <f ca="1">IF(AND(Email_TaskV2[[#This Row],[Status]]="ON PROGRESS"),TODAY()-Email_TaskV2[[#This Row],[Tanggal nodin RFS/RFI]],0)</f>
        <v>0</v>
      </c>
      <c r="AQ259" s="26">
        <f ca="1">IF(AND(Email_TaskV2[[#This Row],[Status]]="ON PROGRESS",Email_TaskV2[[#This Row],[Type]]="RFI"),TODAY()-Email_TaskV2[[#This Row],[Tanggal nodin RFS/RFI]],0)</f>
        <v>0</v>
      </c>
      <c r="AR259" s="26" t="str">
        <f ca="1">IF(Email_TaskV2[[#This Row],[Aging]]&gt;7,"Warning","")</f>
        <v/>
      </c>
      <c r="AV259" s="16" t="str">
        <f>IF(AND(Email_TaskV2[[#This Row],[Status]]="ON PROGRESS",Email_TaskV2[[#This Row],[Type]]="RFS"),"YES","")</f>
        <v/>
      </c>
      <c r="AW259" s="16" t="str">
        <f>IF(AND(Email_TaskV2[[#This Row],[Status]]="ON PROGRESS",Email_TaskV2[[#This Row],[Type]]="RFI"),"YES","")</f>
        <v/>
      </c>
      <c r="AX259" s="16">
        <f>IF(Email_TaskV2[[#This Row],[Nomor Nodin RFS/RFI]]="","",DAY(Email_TaskV2[[#This Row],[Tanggal nodin RFS/RFI]]))</f>
        <v>7</v>
      </c>
      <c r="AY259" s="28" t="str">
        <f>IF(Email_TaskV2[[#This Row],[Nomor Nodin RFS/RFI]]="","",TEXT(Email_TaskV2[[#This Row],[Tanggal nodin RFS/RFI]],"mmm"))</f>
        <v>Mar</v>
      </c>
      <c r="AZ259" s="28" t="str">
        <f>IF(Email_TaskV2[[#This Row],[Nodin BO]]="","No","Yes")</f>
        <v>Yes</v>
      </c>
      <c r="BA259" s="36">
        <f>IF(Email_TaskV2[[#This Row],[Month]]="",13,MONTH(Email_TaskV2[[#This Row],[Tanggal nodin RFS/RFI]]))</f>
        <v>3</v>
      </c>
    </row>
    <row r="260" spans="1:53" ht="15" hidden="1" customHeight="1" x14ac:dyDescent="0.3">
      <c r="A260" s="17">
        <v>259</v>
      </c>
      <c r="B260" s="18" t="s">
        <v>1221</v>
      </c>
      <c r="C260" s="19">
        <v>44627</v>
      </c>
      <c r="D260" s="20" t="s">
        <v>825</v>
      </c>
      <c r="E260" s="18" t="s">
        <v>55</v>
      </c>
      <c r="F260" s="21" t="s">
        <v>86</v>
      </c>
      <c r="G260" s="22">
        <v>44627</v>
      </c>
      <c r="H260" s="22">
        <v>44637</v>
      </c>
      <c r="I260" s="18" t="s">
        <v>1222</v>
      </c>
      <c r="J260" s="22">
        <v>44637</v>
      </c>
      <c r="K260" s="22"/>
      <c r="L260" s="18">
        <f t="shared" si="28"/>
        <v>10</v>
      </c>
      <c r="M260" s="18">
        <f t="shared" si="29"/>
        <v>10</v>
      </c>
      <c r="N260" s="20" t="s">
        <v>130</v>
      </c>
      <c r="O260" s="20" t="s">
        <v>131</v>
      </c>
      <c r="P260" s="20" t="str">
        <f>VLOOKUP(Email_TaskV2[[#This Row],[PIC Dev]],[1]Organization!C:D,2,FALSE)</f>
        <v>BSM Prepaid</v>
      </c>
      <c r="Q260" s="24" t="s">
        <v>1223</v>
      </c>
      <c r="R260" s="18">
        <v>173</v>
      </c>
      <c r="S260" s="18" t="s">
        <v>61</v>
      </c>
      <c r="T260" s="18" t="s">
        <v>826</v>
      </c>
      <c r="U260" s="18"/>
      <c r="V260" s="18"/>
      <c r="W260" s="18"/>
      <c r="X260" s="18"/>
      <c r="Y260" s="18"/>
      <c r="Z260" s="18" t="s">
        <v>63</v>
      </c>
      <c r="AA260" s="18" t="s">
        <v>64</v>
      </c>
      <c r="AB260" s="18" t="s">
        <v>447</v>
      </c>
      <c r="AC260" s="18" t="s">
        <v>66</v>
      </c>
      <c r="AD260" s="23" t="s">
        <v>67</v>
      </c>
      <c r="AE260" s="23" t="s">
        <v>266</v>
      </c>
      <c r="AF260" s="23"/>
      <c r="AG260" s="18"/>
      <c r="AH260" s="49"/>
      <c r="AI260" s="31" t="s">
        <v>75</v>
      </c>
      <c r="AJ260" s="31"/>
      <c r="AK260" s="25"/>
      <c r="AL260" s="25"/>
      <c r="AM260" s="25"/>
      <c r="AN260" s="25"/>
      <c r="AO260" s="25"/>
      <c r="AP260" s="26">
        <f ca="1">IF(AND(Email_TaskV2[[#This Row],[Status]]="ON PROGRESS"),TODAY()-Email_TaskV2[[#This Row],[Tanggal nodin RFS/RFI]],0)</f>
        <v>0</v>
      </c>
      <c r="AQ260" s="26">
        <f ca="1">IF(AND(Email_TaskV2[[#This Row],[Status]]="ON PROGRESS",Email_TaskV2[[#This Row],[Type]]="RFI"),TODAY()-Email_TaskV2[[#This Row],[Tanggal nodin RFS/RFI]],0)</f>
        <v>0</v>
      </c>
      <c r="AR260" s="26" t="str">
        <f ca="1">IF(Email_TaskV2[[#This Row],[Aging]]&gt;7,"Warning","")</f>
        <v/>
      </c>
      <c r="AV260" s="16" t="str">
        <f>IF(AND(Email_TaskV2[[#This Row],[Status]]="ON PROGRESS",Email_TaskV2[[#This Row],[Type]]="RFS"),"YES","")</f>
        <v/>
      </c>
      <c r="AW260" s="16" t="str">
        <f>IF(AND(Email_TaskV2[[#This Row],[Status]]="ON PROGRESS",Email_TaskV2[[#This Row],[Type]]="RFI"),"YES","")</f>
        <v/>
      </c>
      <c r="AX260" s="16">
        <f>IF(Email_TaskV2[[#This Row],[Nomor Nodin RFS/RFI]]="","",DAY(Email_TaskV2[[#This Row],[Tanggal nodin RFS/RFI]]))</f>
        <v>7</v>
      </c>
      <c r="AY260" s="28" t="str">
        <f>IF(Email_TaskV2[[#This Row],[Nomor Nodin RFS/RFI]]="","",TEXT(Email_TaskV2[[#This Row],[Tanggal nodin RFS/RFI]],"mmm"))</f>
        <v>Mar</v>
      </c>
      <c r="AZ260" s="28" t="str">
        <f>IF(Email_TaskV2[[#This Row],[Nodin BO]]="","No","Yes")</f>
        <v>Yes</v>
      </c>
      <c r="BA260" s="36">
        <f>IF(Email_TaskV2[[#This Row],[Month]]="",13,MONTH(Email_TaskV2[[#This Row],[Tanggal nodin RFS/RFI]]))</f>
        <v>3</v>
      </c>
    </row>
    <row r="261" spans="1:53" ht="15" hidden="1" customHeight="1" x14ac:dyDescent="0.3">
      <c r="A261" s="17">
        <v>260</v>
      </c>
      <c r="B261" s="18" t="s">
        <v>1224</v>
      </c>
      <c r="C261" s="19">
        <v>44627</v>
      </c>
      <c r="D261" s="20" t="s">
        <v>1225</v>
      </c>
      <c r="E261" s="18" t="s">
        <v>55</v>
      </c>
      <c r="F261" s="18" t="s">
        <v>86</v>
      </c>
      <c r="G261" s="22">
        <v>44627</v>
      </c>
      <c r="H261" s="22">
        <v>44628</v>
      </c>
      <c r="I261" s="18" t="s">
        <v>1226</v>
      </c>
      <c r="J261" s="22">
        <v>44628</v>
      </c>
      <c r="K261" s="22"/>
      <c r="L261" s="18">
        <f t="shared" si="28"/>
        <v>1</v>
      </c>
      <c r="M261" s="18">
        <f t="shared" si="29"/>
        <v>1</v>
      </c>
      <c r="N261" s="20" t="s">
        <v>171</v>
      </c>
      <c r="O261" s="20" t="s">
        <v>172</v>
      </c>
      <c r="P261" s="20" t="str">
        <f>VLOOKUP(Email_TaskV2[[#This Row],[PIC Dev]],[1]Organization!C:D,2,FALSE)</f>
        <v>Postpaid, Roaming, and Interconnect</v>
      </c>
      <c r="Q261" s="24" t="s">
        <v>1227</v>
      </c>
      <c r="R261" s="18">
        <v>14</v>
      </c>
      <c r="S261" s="18" t="s">
        <v>61</v>
      </c>
      <c r="T261" s="18" t="s">
        <v>1228</v>
      </c>
      <c r="U261" s="18"/>
      <c r="V261" s="18"/>
      <c r="W261" s="18"/>
      <c r="X261" s="18"/>
      <c r="Y261" s="18"/>
      <c r="Z261" s="18" t="s">
        <v>63</v>
      </c>
      <c r="AA261" s="18" t="s">
        <v>64</v>
      </c>
      <c r="AB261" s="18" t="s">
        <v>588</v>
      </c>
      <c r="AC261" s="18" t="s">
        <v>124</v>
      </c>
      <c r="AD261" s="23" t="s">
        <v>99</v>
      </c>
      <c r="AE261" s="23"/>
      <c r="AF261" s="23"/>
      <c r="AG261" s="18"/>
      <c r="AH261" s="49"/>
      <c r="AI261" s="31" t="s">
        <v>75</v>
      </c>
      <c r="AJ261" s="18"/>
      <c r="AK261" s="25"/>
      <c r="AL261" s="25"/>
      <c r="AM261" s="25"/>
      <c r="AN261" s="25"/>
      <c r="AO261" s="25"/>
      <c r="AP261" s="26">
        <f ca="1">IF(AND(Email_TaskV2[[#This Row],[Status]]="ON PROGRESS"),TODAY()-Email_TaskV2[[#This Row],[Tanggal nodin RFS/RFI]],0)</f>
        <v>0</v>
      </c>
      <c r="AQ261" s="26">
        <f ca="1">IF(AND(Email_TaskV2[[#This Row],[Status]]="ON PROGRESS",Email_TaskV2[[#This Row],[Type]]="RFI"),TODAY()-Email_TaskV2[[#This Row],[Tanggal nodin RFS/RFI]],0)</f>
        <v>0</v>
      </c>
      <c r="AR261" s="26" t="str">
        <f ca="1">IF(Email_TaskV2[[#This Row],[Aging]]&gt;7,"Warning","")</f>
        <v/>
      </c>
      <c r="AV261" s="16" t="str">
        <f>IF(AND(Email_TaskV2[[#This Row],[Status]]="ON PROGRESS",Email_TaskV2[[#This Row],[Type]]="RFS"),"YES","")</f>
        <v/>
      </c>
      <c r="AW261" s="16" t="str">
        <f>IF(AND(Email_TaskV2[[#This Row],[Status]]="ON PROGRESS",Email_TaskV2[[#This Row],[Type]]="RFI"),"YES","")</f>
        <v/>
      </c>
      <c r="AX261" s="16">
        <f>IF(Email_TaskV2[[#This Row],[Nomor Nodin RFS/RFI]]="","",DAY(Email_TaskV2[[#This Row],[Tanggal nodin RFS/RFI]]))</f>
        <v>7</v>
      </c>
      <c r="AY261" s="28" t="str">
        <f>IF(Email_TaskV2[[#This Row],[Nomor Nodin RFS/RFI]]="","",TEXT(Email_TaskV2[[#This Row],[Tanggal nodin RFS/RFI]],"mmm"))</f>
        <v>Mar</v>
      </c>
      <c r="AZ261" s="28" t="str">
        <f>IF(Email_TaskV2[[#This Row],[Nodin BO]]="","No","Yes")</f>
        <v>Yes</v>
      </c>
      <c r="BA261" s="36">
        <f>IF(Email_TaskV2[[#This Row],[Month]]="",13,MONTH(Email_TaskV2[[#This Row],[Tanggal nodin RFS/RFI]]))</f>
        <v>3</v>
      </c>
    </row>
    <row r="262" spans="1:53" ht="15" hidden="1" customHeight="1" x14ac:dyDescent="0.3">
      <c r="A262" s="17">
        <v>261</v>
      </c>
      <c r="B262" s="18" t="s">
        <v>1229</v>
      </c>
      <c r="C262" s="19">
        <v>44627</v>
      </c>
      <c r="D262" s="20" t="s">
        <v>1230</v>
      </c>
      <c r="E262" s="18" t="s">
        <v>55</v>
      </c>
      <c r="F262" s="18" t="s">
        <v>86</v>
      </c>
      <c r="G262" s="22">
        <v>44628</v>
      </c>
      <c r="H262" s="22">
        <v>44630</v>
      </c>
      <c r="I262" s="18" t="s">
        <v>1231</v>
      </c>
      <c r="J262" s="22">
        <v>44631</v>
      </c>
      <c r="K262" s="22"/>
      <c r="L262" s="18">
        <f t="shared" si="28"/>
        <v>3</v>
      </c>
      <c r="M262" s="18">
        <f t="shared" si="29"/>
        <v>3</v>
      </c>
      <c r="N262" s="23" t="s">
        <v>93</v>
      </c>
      <c r="O262" s="20" t="s">
        <v>94</v>
      </c>
      <c r="P262" s="20" t="str">
        <f>VLOOKUP(Email_TaskV2[[#This Row],[PIC Dev]],[1]Organization!C:D,2,FALSE)</f>
        <v>Digital and VAS</v>
      </c>
      <c r="Q262" s="24" t="s">
        <v>1232</v>
      </c>
      <c r="R262" s="18">
        <v>155</v>
      </c>
      <c r="S262" s="18" t="s">
        <v>61</v>
      </c>
      <c r="T262" s="18" t="s">
        <v>1233</v>
      </c>
      <c r="U262" s="18"/>
      <c r="V262" s="18"/>
      <c r="W262" s="18"/>
      <c r="X262" s="18"/>
      <c r="Y262" s="18"/>
      <c r="Z262" s="18" t="s">
        <v>63</v>
      </c>
      <c r="AA262" s="18" t="s">
        <v>64</v>
      </c>
      <c r="AB262" s="18" t="s">
        <v>201</v>
      </c>
      <c r="AC262" s="18" t="s">
        <v>98</v>
      </c>
      <c r="AD262" s="23" t="s">
        <v>255</v>
      </c>
      <c r="AE262" s="23" t="s">
        <v>126</v>
      </c>
      <c r="AF262" s="23"/>
      <c r="AG262" s="18"/>
      <c r="AH262" s="49"/>
      <c r="AI262" s="31" t="s">
        <v>75</v>
      </c>
      <c r="AJ262" s="31"/>
      <c r="AK262" s="25"/>
      <c r="AL262" s="25"/>
      <c r="AM262" s="25"/>
      <c r="AN262" s="25"/>
      <c r="AO262" s="25"/>
      <c r="AP262" s="26">
        <f ca="1">IF(AND(Email_TaskV2[[#This Row],[Status]]="ON PROGRESS"),TODAY()-Email_TaskV2[[#This Row],[Tanggal nodin RFS/RFI]],0)</f>
        <v>0</v>
      </c>
      <c r="AQ262" s="26">
        <f ca="1">IF(AND(Email_TaskV2[[#This Row],[Status]]="ON PROGRESS",Email_TaskV2[[#This Row],[Type]]="RFI"),TODAY()-Email_TaskV2[[#This Row],[Tanggal nodin RFS/RFI]],0)</f>
        <v>0</v>
      </c>
      <c r="AR262" s="26" t="str">
        <f ca="1">IF(Email_TaskV2[[#This Row],[Aging]]&gt;7,"Warning","")</f>
        <v/>
      </c>
      <c r="AV262" s="16" t="str">
        <f>IF(AND(Email_TaskV2[[#This Row],[Status]]="ON PROGRESS",Email_TaskV2[[#This Row],[Type]]="RFS"),"YES","")</f>
        <v/>
      </c>
      <c r="AW262" s="16" t="str">
        <f>IF(AND(Email_TaskV2[[#This Row],[Status]]="ON PROGRESS",Email_TaskV2[[#This Row],[Type]]="RFI"),"YES","")</f>
        <v/>
      </c>
      <c r="AX262" s="16">
        <f>IF(Email_TaskV2[[#This Row],[Nomor Nodin RFS/RFI]]="","",DAY(Email_TaskV2[[#This Row],[Tanggal nodin RFS/RFI]]))</f>
        <v>7</v>
      </c>
      <c r="AY262" s="28" t="str">
        <f>IF(Email_TaskV2[[#This Row],[Nomor Nodin RFS/RFI]]="","",TEXT(Email_TaskV2[[#This Row],[Tanggal nodin RFS/RFI]],"mmm"))</f>
        <v>Mar</v>
      </c>
      <c r="AZ262" s="28" t="str">
        <f>IF(Email_TaskV2[[#This Row],[Nodin BO]]="","No","Yes")</f>
        <v>Yes</v>
      </c>
      <c r="BA262" s="36">
        <f>IF(Email_TaskV2[[#This Row],[Month]]="",13,MONTH(Email_TaskV2[[#This Row],[Tanggal nodin RFS/RFI]]))</f>
        <v>3</v>
      </c>
    </row>
    <row r="263" spans="1:53" ht="15" hidden="1" customHeight="1" x14ac:dyDescent="0.3">
      <c r="A263" s="17">
        <v>262</v>
      </c>
      <c r="B263" s="18" t="s">
        <v>1234</v>
      </c>
      <c r="C263" s="19">
        <v>44627</v>
      </c>
      <c r="D263" s="20" t="s">
        <v>1235</v>
      </c>
      <c r="E263" s="18" t="s">
        <v>55</v>
      </c>
      <c r="F263" s="18" t="s">
        <v>86</v>
      </c>
      <c r="G263" s="22">
        <v>44629</v>
      </c>
      <c r="H263" s="22">
        <v>44628</v>
      </c>
      <c r="I263" s="18" t="s">
        <v>1236</v>
      </c>
      <c r="J263" s="22">
        <v>44630</v>
      </c>
      <c r="K263" s="22"/>
      <c r="L263" s="18">
        <f t="shared" si="28"/>
        <v>1</v>
      </c>
      <c r="M263" s="18">
        <f t="shared" si="29"/>
        <v>1</v>
      </c>
      <c r="N263" s="23" t="s">
        <v>93</v>
      </c>
      <c r="O263" s="20" t="s">
        <v>94</v>
      </c>
      <c r="P263" s="20" t="str">
        <f>VLOOKUP(Email_TaskV2[[#This Row],[PIC Dev]],[1]Organization!C:D,2,FALSE)</f>
        <v>Digital and VAS</v>
      </c>
      <c r="Q263" s="24" t="s">
        <v>1237</v>
      </c>
      <c r="R263" s="18">
        <v>93</v>
      </c>
      <c r="S263" s="18" t="s">
        <v>61</v>
      </c>
      <c r="T263" s="18" t="s">
        <v>1238</v>
      </c>
      <c r="U263" s="18"/>
      <c r="V263" s="18"/>
      <c r="W263" s="18"/>
      <c r="X263" s="18"/>
      <c r="Y263" s="18"/>
      <c r="Z263" s="18" t="s">
        <v>63</v>
      </c>
      <c r="AA263" s="18" t="s">
        <v>64</v>
      </c>
      <c r="AB263" s="18" t="s">
        <v>201</v>
      </c>
      <c r="AC263" s="18" t="s">
        <v>98</v>
      </c>
      <c r="AD263" s="23" t="s">
        <v>125</v>
      </c>
      <c r="AE263" s="23" t="s">
        <v>99</v>
      </c>
      <c r="AF263" s="23"/>
      <c r="AG263" s="18"/>
      <c r="AH263" s="49"/>
      <c r="AI263" s="31" t="s">
        <v>75</v>
      </c>
      <c r="AJ263" s="31"/>
      <c r="AK263" s="25"/>
      <c r="AL263" s="25"/>
      <c r="AM263" s="25"/>
      <c r="AN263" s="25"/>
      <c r="AO263" s="25"/>
      <c r="AP263" s="26">
        <f ca="1">IF(AND(Email_TaskV2[[#This Row],[Status]]="ON PROGRESS"),TODAY()-Email_TaskV2[[#This Row],[Tanggal nodin RFS/RFI]],0)</f>
        <v>0</v>
      </c>
      <c r="AQ263" s="26">
        <f ca="1">IF(AND(Email_TaskV2[[#This Row],[Status]]="ON PROGRESS",Email_TaskV2[[#This Row],[Type]]="RFI"),TODAY()-Email_TaskV2[[#This Row],[Tanggal nodin RFS/RFI]],0)</f>
        <v>0</v>
      </c>
      <c r="AR263" s="26" t="str">
        <f ca="1">IF(Email_TaskV2[[#This Row],[Aging]]&gt;7,"Warning","")</f>
        <v/>
      </c>
      <c r="AV263" s="16" t="str">
        <f>IF(AND(Email_TaskV2[[#This Row],[Status]]="ON PROGRESS",Email_TaskV2[[#This Row],[Type]]="RFS"),"YES","")</f>
        <v/>
      </c>
      <c r="AW263" s="16" t="str">
        <f>IF(AND(Email_TaskV2[[#This Row],[Status]]="ON PROGRESS",Email_TaskV2[[#This Row],[Type]]="RFI"),"YES","")</f>
        <v/>
      </c>
      <c r="AX263" s="16">
        <f>IF(Email_TaskV2[[#This Row],[Nomor Nodin RFS/RFI]]="","",DAY(Email_TaskV2[[#This Row],[Tanggal nodin RFS/RFI]]))</f>
        <v>7</v>
      </c>
      <c r="AY263" s="28" t="str">
        <f>IF(Email_TaskV2[[#This Row],[Nomor Nodin RFS/RFI]]="","",TEXT(Email_TaskV2[[#This Row],[Tanggal nodin RFS/RFI]],"mmm"))</f>
        <v>Mar</v>
      </c>
      <c r="AZ263" s="28" t="str">
        <f>IF(Email_TaskV2[[#This Row],[Nodin BO]]="","No","Yes")</f>
        <v>Yes</v>
      </c>
      <c r="BA263" s="36">
        <f>IF(Email_TaskV2[[#This Row],[Month]]="",13,MONTH(Email_TaskV2[[#This Row],[Tanggal nodin RFS/RFI]]))</f>
        <v>3</v>
      </c>
    </row>
    <row r="264" spans="1:53" ht="15" hidden="1" customHeight="1" x14ac:dyDescent="0.3">
      <c r="A264" s="17">
        <v>263</v>
      </c>
      <c r="B264" s="18" t="s">
        <v>1239</v>
      </c>
      <c r="C264" s="19">
        <v>44627</v>
      </c>
      <c r="D264" s="20" t="s">
        <v>1240</v>
      </c>
      <c r="E264" s="18" t="s">
        <v>55</v>
      </c>
      <c r="F264" s="21" t="s">
        <v>147</v>
      </c>
      <c r="G264" s="22">
        <v>44630</v>
      </c>
      <c r="H264" s="22">
        <v>44631</v>
      </c>
      <c r="I264" s="18" t="s">
        <v>1241</v>
      </c>
      <c r="J264" s="22">
        <v>44631</v>
      </c>
      <c r="K264" s="22"/>
      <c r="L264" s="18">
        <f t="shared" si="28"/>
        <v>4</v>
      </c>
      <c r="M264" s="18">
        <f t="shared" si="29"/>
        <v>1</v>
      </c>
      <c r="N264" s="23" t="s">
        <v>93</v>
      </c>
      <c r="O264" s="20" t="s">
        <v>94</v>
      </c>
      <c r="P264" s="20" t="str">
        <f>VLOOKUP(Email_TaskV2[[#This Row],[PIC Dev]],[1]Organization!C:D,2,FALSE)</f>
        <v>Digital and VAS</v>
      </c>
      <c r="Q264" s="20"/>
      <c r="R264" s="18">
        <v>30</v>
      </c>
      <c r="S264" s="18" t="s">
        <v>106</v>
      </c>
      <c r="T264" s="18" t="s">
        <v>1242</v>
      </c>
      <c r="U264" s="18"/>
      <c r="V264" s="18"/>
      <c r="W264" s="18"/>
      <c r="X264" s="18"/>
      <c r="Y264" s="18"/>
      <c r="Z264" s="18" t="s">
        <v>63</v>
      </c>
      <c r="AA264" s="18" t="s">
        <v>64</v>
      </c>
      <c r="AB264" s="18" t="s">
        <v>201</v>
      </c>
      <c r="AC264" s="18" t="s">
        <v>98</v>
      </c>
      <c r="AD264" s="23" t="s">
        <v>82</v>
      </c>
      <c r="AE264" s="23"/>
      <c r="AF264" s="23"/>
      <c r="AG264" s="18"/>
      <c r="AH264" s="49"/>
      <c r="AI264" s="31" t="s">
        <v>75</v>
      </c>
      <c r="AJ264" s="31"/>
      <c r="AK264" s="25"/>
      <c r="AL264" s="25"/>
      <c r="AM264" s="25"/>
      <c r="AN264" s="25"/>
      <c r="AO264" s="25"/>
      <c r="AP264" s="26">
        <f ca="1">IF(AND(Email_TaskV2[[#This Row],[Status]]="ON PROGRESS"),TODAY()-Email_TaskV2[[#This Row],[Tanggal nodin RFS/RFI]],0)</f>
        <v>0</v>
      </c>
      <c r="AQ264" s="26">
        <f ca="1">IF(AND(Email_TaskV2[[#This Row],[Status]]="ON PROGRESS",Email_TaskV2[[#This Row],[Type]]="RFI"),TODAY()-Email_TaskV2[[#This Row],[Tanggal nodin RFS/RFI]],0)</f>
        <v>0</v>
      </c>
      <c r="AR264" s="26" t="str">
        <f ca="1">IF(Email_TaskV2[[#This Row],[Aging]]&gt;7,"Warning","")</f>
        <v/>
      </c>
      <c r="AV264" s="16" t="str">
        <f>IF(AND(Email_TaskV2[[#This Row],[Status]]="ON PROGRESS",Email_TaskV2[[#This Row],[Type]]="RFS"),"YES","")</f>
        <v/>
      </c>
      <c r="AW264" s="16" t="str">
        <f>IF(AND(Email_TaskV2[[#This Row],[Status]]="ON PROGRESS",Email_TaskV2[[#This Row],[Type]]="RFI"),"YES","")</f>
        <v/>
      </c>
      <c r="AX264" s="16">
        <f>IF(Email_TaskV2[[#This Row],[Nomor Nodin RFS/RFI]]="","",DAY(Email_TaskV2[[#This Row],[Tanggal nodin RFS/RFI]]))</f>
        <v>7</v>
      </c>
      <c r="AY264" s="28" t="str">
        <f>IF(Email_TaskV2[[#This Row],[Nomor Nodin RFS/RFI]]="","",TEXT(Email_TaskV2[[#This Row],[Tanggal nodin RFS/RFI]],"mmm"))</f>
        <v>Mar</v>
      </c>
      <c r="AZ264" s="28" t="str">
        <f>IF(Email_TaskV2[[#This Row],[Nodin BO]]="","No","Yes")</f>
        <v>Yes</v>
      </c>
      <c r="BA264" s="36">
        <f>IF(Email_TaskV2[[#This Row],[Month]]="",13,MONTH(Email_TaskV2[[#This Row],[Tanggal nodin RFS/RFI]]))</f>
        <v>3</v>
      </c>
    </row>
    <row r="265" spans="1:53" ht="15" hidden="1" customHeight="1" x14ac:dyDescent="0.3">
      <c r="A265" s="17">
        <v>264</v>
      </c>
      <c r="B265" s="18" t="s">
        <v>1243</v>
      </c>
      <c r="C265" s="19">
        <v>44627</v>
      </c>
      <c r="D265" s="20" t="s">
        <v>1244</v>
      </c>
      <c r="E265" s="18" t="s">
        <v>55</v>
      </c>
      <c r="F265" s="21" t="s">
        <v>147</v>
      </c>
      <c r="G265" s="22">
        <v>44629</v>
      </c>
      <c r="H265" s="22">
        <v>44631</v>
      </c>
      <c r="I265" s="18" t="s">
        <v>1245</v>
      </c>
      <c r="J265" s="22">
        <v>44631</v>
      </c>
      <c r="K265" s="22"/>
      <c r="L265" s="18">
        <f t="shared" si="28"/>
        <v>4</v>
      </c>
      <c r="M265" s="18">
        <f t="shared" si="29"/>
        <v>2</v>
      </c>
      <c r="N265" s="20" t="s">
        <v>104</v>
      </c>
      <c r="O265" s="20" t="s">
        <v>105</v>
      </c>
      <c r="P265" s="20" t="str">
        <f>VLOOKUP(Email_TaskV2[[#This Row],[PIC Dev]],[1]Organization!C:D,2,FALSE)</f>
        <v>Digital and VAS</v>
      </c>
      <c r="Q265" s="20"/>
      <c r="R265" s="18">
        <v>40</v>
      </c>
      <c r="S265" s="18" t="s">
        <v>106</v>
      </c>
      <c r="T265" s="18"/>
      <c r="U265" s="18"/>
      <c r="V265" s="18"/>
      <c r="W265" s="18"/>
      <c r="X265" s="18"/>
      <c r="Y265" s="18"/>
      <c r="Z265" s="18" t="s">
        <v>63</v>
      </c>
      <c r="AA265" s="18" t="s">
        <v>64</v>
      </c>
      <c r="AB265" s="18" t="s">
        <v>108</v>
      </c>
      <c r="AC265" s="18" t="s">
        <v>98</v>
      </c>
      <c r="AD265" s="23" t="s">
        <v>150</v>
      </c>
      <c r="AE265" s="23"/>
      <c r="AF265" s="23"/>
      <c r="AG265" s="18"/>
      <c r="AH265" s="49"/>
      <c r="AI265" s="31" t="s">
        <v>276</v>
      </c>
      <c r="AJ265" s="31" t="s">
        <v>152</v>
      </c>
      <c r="AK265" s="25"/>
      <c r="AL265" s="25"/>
      <c r="AM265" s="25"/>
      <c r="AN265" s="25"/>
      <c r="AO265" s="25"/>
      <c r="AP265" s="26">
        <f ca="1">IF(AND(Email_TaskV2[[#This Row],[Status]]="ON PROGRESS"),TODAY()-Email_TaskV2[[#This Row],[Tanggal nodin RFS/RFI]],0)</f>
        <v>0</v>
      </c>
      <c r="AQ265" s="26">
        <f ca="1">IF(AND(Email_TaskV2[[#This Row],[Status]]="ON PROGRESS",Email_TaskV2[[#This Row],[Type]]="RFI"),TODAY()-Email_TaskV2[[#This Row],[Tanggal nodin RFS/RFI]],0)</f>
        <v>0</v>
      </c>
      <c r="AR265" s="26" t="str">
        <f ca="1">IF(Email_TaskV2[[#This Row],[Aging]]&gt;7,"Warning","")</f>
        <v/>
      </c>
      <c r="AV265" s="16" t="str">
        <f>IF(AND(Email_TaskV2[[#This Row],[Status]]="ON PROGRESS",Email_TaskV2[[#This Row],[Type]]="RFS"),"YES","")</f>
        <v/>
      </c>
      <c r="AW265" s="16" t="str">
        <f>IF(AND(Email_TaskV2[[#This Row],[Status]]="ON PROGRESS",Email_TaskV2[[#This Row],[Type]]="RFI"),"YES","")</f>
        <v/>
      </c>
      <c r="AX265" s="16">
        <f>IF(Email_TaskV2[[#This Row],[Nomor Nodin RFS/RFI]]="","",DAY(Email_TaskV2[[#This Row],[Tanggal nodin RFS/RFI]]))</f>
        <v>7</v>
      </c>
      <c r="AY265" s="28" t="str">
        <f>IF(Email_TaskV2[[#This Row],[Nomor Nodin RFS/RFI]]="","",TEXT(Email_TaskV2[[#This Row],[Tanggal nodin RFS/RFI]],"mmm"))</f>
        <v>Mar</v>
      </c>
      <c r="AZ265" s="28" t="str">
        <f>IF(Email_TaskV2[[#This Row],[Nodin BO]]="","No","Yes")</f>
        <v>No</v>
      </c>
      <c r="BA265" s="36">
        <f>IF(Email_TaskV2[[#This Row],[Month]]="",13,MONTH(Email_TaskV2[[#This Row],[Tanggal nodin RFS/RFI]]))</f>
        <v>3</v>
      </c>
    </row>
    <row r="266" spans="1:53" ht="15" hidden="1" customHeight="1" x14ac:dyDescent="0.3">
      <c r="A266" s="17">
        <v>265</v>
      </c>
      <c r="B266" s="18" t="s">
        <v>1246</v>
      </c>
      <c r="C266" s="19">
        <v>44627</v>
      </c>
      <c r="D266" s="20" t="s">
        <v>1247</v>
      </c>
      <c r="E266" s="18" t="s">
        <v>55</v>
      </c>
      <c r="F266" s="21" t="s">
        <v>112</v>
      </c>
      <c r="G266" s="22">
        <v>44634</v>
      </c>
      <c r="H266" s="22">
        <v>44638</v>
      </c>
      <c r="I266" s="18" t="s">
        <v>1248</v>
      </c>
      <c r="J266" s="22">
        <v>44638</v>
      </c>
      <c r="K266" s="22"/>
      <c r="L266" s="18">
        <f t="shared" si="28"/>
        <v>11</v>
      </c>
      <c r="M266" s="18">
        <f t="shared" si="29"/>
        <v>4</v>
      </c>
      <c r="N266" s="20" t="s">
        <v>130</v>
      </c>
      <c r="O266" s="20" t="s">
        <v>131</v>
      </c>
      <c r="P266" s="20" t="str">
        <f>VLOOKUP(Email_TaskV2[[#This Row],[PIC Dev]],[1]Organization!C:D,2,FALSE)</f>
        <v>BSM Prepaid</v>
      </c>
      <c r="Q266" s="20"/>
      <c r="R266" s="18">
        <v>46</v>
      </c>
      <c r="S266" s="18" t="s">
        <v>106</v>
      </c>
      <c r="T266" s="18" t="s">
        <v>1249</v>
      </c>
      <c r="U266" s="18"/>
      <c r="V266" s="18"/>
      <c r="W266" s="18"/>
      <c r="X266" s="18"/>
      <c r="Y266" s="18"/>
      <c r="Z266" s="18" t="s">
        <v>63</v>
      </c>
      <c r="AA266" s="18" t="s">
        <v>64</v>
      </c>
      <c r="AB266" s="18" t="s">
        <v>558</v>
      </c>
      <c r="AC266" s="18" t="s">
        <v>66</v>
      </c>
      <c r="AD266" s="23" t="s">
        <v>82</v>
      </c>
      <c r="AE266" s="23" t="s">
        <v>115</v>
      </c>
      <c r="AF266" s="23" t="s">
        <v>151</v>
      </c>
      <c r="AG266" s="18"/>
      <c r="AH266" s="49"/>
      <c r="AI266" s="31" t="s">
        <v>75</v>
      </c>
      <c r="AJ266" s="31"/>
      <c r="AK266" s="25"/>
      <c r="AL266" s="25"/>
      <c r="AM266" s="25"/>
      <c r="AN266" s="25"/>
      <c r="AO266" s="25"/>
      <c r="AP266" s="26">
        <f ca="1">IF(AND(Email_TaskV2[[#This Row],[Status]]="ON PROGRESS"),TODAY()-Email_TaskV2[[#This Row],[Tanggal nodin RFS/RFI]],0)</f>
        <v>0</v>
      </c>
      <c r="AQ266" s="26">
        <f ca="1">IF(AND(Email_TaskV2[[#This Row],[Status]]="ON PROGRESS",Email_TaskV2[[#This Row],[Type]]="RFI"),TODAY()-Email_TaskV2[[#This Row],[Tanggal nodin RFS/RFI]],0)</f>
        <v>0</v>
      </c>
      <c r="AR266" s="26" t="str">
        <f ca="1">IF(Email_TaskV2[[#This Row],[Aging]]&gt;7,"Warning","")</f>
        <v/>
      </c>
      <c r="AV266" s="16" t="str">
        <f>IF(AND(Email_TaskV2[[#This Row],[Status]]="ON PROGRESS",Email_TaskV2[[#This Row],[Type]]="RFS"),"YES","")</f>
        <v/>
      </c>
      <c r="AW266" s="16" t="str">
        <f>IF(AND(Email_TaskV2[[#This Row],[Status]]="ON PROGRESS",Email_TaskV2[[#This Row],[Type]]="RFI"),"YES","")</f>
        <v/>
      </c>
      <c r="AX266" s="16">
        <f>IF(Email_TaskV2[[#This Row],[Nomor Nodin RFS/RFI]]="","",DAY(Email_TaskV2[[#This Row],[Tanggal nodin RFS/RFI]]))</f>
        <v>7</v>
      </c>
      <c r="AY266" s="28" t="str">
        <f>IF(Email_TaskV2[[#This Row],[Nomor Nodin RFS/RFI]]="","",TEXT(Email_TaskV2[[#This Row],[Tanggal nodin RFS/RFI]],"mmm"))</f>
        <v>Mar</v>
      </c>
      <c r="AZ266" s="28" t="str">
        <f>IF(Email_TaskV2[[#This Row],[Nodin BO]]="","No","Yes")</f>
        <v>Yes</v>
      </c>
      <c r="BA266" s="36">
        <f>IF(Email_TaskV2[[#This Row],[Month]]="",13,MONTH(Email_TaskV2[[#This Row],[Tanggal nodin RFS/RFI]]))</f>
        <v>3</v>
      </c>
    </row>
    <row r="267" spans="1:53" ht="15" hidden="1" customHeight="1" x14ac:dyDescent="0.3">
      <c r="A267" s="17">
        <v>266</v>
      </c>
      <c r="B267" s="18" t="s">
        <v>1250</v>
      </c>
      <c r="C267" s="19">
        <v>44628</v>
      </c>
      <c r="D267" s="20" t="s">
        <v>1251</v>
      </c>
      <c r="E267" s="18" t="s">
        <v>55</v>
      </c>
      <c r="F267" s="21" t="s">
        <v>136</v>
      </c>
      <c r="G267" s="22">
        <v>44629</v>
      </c>
      <c r="H267" s="22">
        <v>44648</v>
      </c>
      <c r="I267" s="18" t="s">
        <v>1252</v>
      </c>
      <c r="J267" s="22">
        <v>44648</v>
      </c>
      <c r="K267" s="22"/>
      <c r="L267" s="18">
        <f t="shared" si="28"/>
        <v>20</v>
      </c>
      <c r="M267" s="18">
        <f t="shared" si="29"/>
        <v>19</v>
      </c>
      <c r="N267" s="20" t="s">
        <v>58</v>
      </c>
      <c r="O267" s="20" t="s">
        <v>59</v>
      </c>
      <c r="P267" s="20" t="str">
        <f>VLOOKUP(Email_TaskV2[[#This Row],[PIC Dev]],[1]Organization!C:D,2,FALSE)</f>
        <v>BSM Prepaid</v>
      </c>
      <c r="Q267" s="24" t="s">
        <v>1253</v>
      </c>
      <c r="R267" s="18">
        <v>186</v>
      </c>
      <c r="S267" s="18" t="s">
        <v>61</v>
      </c>
      <c r="T267" s="18" t="s">
        <v>831</v>
      </c>
      <c r="U267" s="18"/>
      <c r="V267" s="18"/>
      <c r="W267" s="18"/>
      <c r="X267" s="18"/>
      <c r="Y267" s="18"/>
      <c r="Z267" s="18" t="s">
        <v>63</v>
      </c>
      <c r="AA267" s="18" t="s">
        <v>64</v>
      </c>
      <c r="AB267" s="18" t="s">
        <v>65</v>
      </c>
      <c r="AC267" s="18" t="s">
        <v>66</v>
      </c>
      <c r="AD267" s="23" t="s">
        <v>74</v>
      </c>
      <c r="AE267" s="23" t="s">
        <v>89</v>
      </c>
      <c r="AF267" s="23" t="s">
        <v>67</v>
      </c>
      <c r="AG267" s="18"/>
      <c r="AH267" s="49"/>
      <c r="AI267" s="31" t="s">
        <v>68</v>
      </c>
      <c r="AJ267" s="31" t="s">
        <v>1254</v>
      </c>
      <c r="AK267" s="25"/>
      <c r="AL267" s="25"/>
      <c r="AM267" s="25"/>
      <c r="AN267" s="25"/>
      <c r="AO267" s="25"/>
      <c r="AP267" s="26">
        <f ca="1">IF(AND(Email_TaskV2[[#This Row],[Status]]="ON PROGRESS"),TODAY()-Email_TaskV2[[#This Row],[Tanggal nodin RFS/RFI]],0)</f>
        <v>0</v>
      </c>
      <c r="AQ267" s="26">
        <f ca="1">IF(AND(Email_TaskV2[[#This Row],[Status]]="ON PROGRESS",Email_TaskV2[[#This Row],[Type]]="RFI"),TODAY()-Email_TaskV2[[#This Row],[Tanggal nodin RFS/RFI]],0)</f>
        <v>0</v>
      </c>
      <c r="AR267" s="26" t="str">
        <f ca="1">IF(Email_TaskV2[[#This Row],[Aging]]&gt;7,"Warning","")</f>
        <v/>
      </c>
      <c r="AV267" s="16" t="str">
        <f>IF(AND(Email_TaskV2[[#This Row],[Status]]="ON PROGRESS",Email_TaskV2[[#This Row],[Type]]="RFS"),"YES","")</f>
        <v/>
      </c>
      <c r="AW267" s="16" t="str">
        <f>IF(AND(Email_TaskV2[[#This Row],[Status]]="ON PROGRESS",Email_TaskV2[[#This Row],[Type]]="RFI"),"YES","")</f>
        <v/>
      </c>
      <c r="AX267" s="16">
        <f>IF(Email_TaskV2[[#This Row],[Nomor Nodin RFS/RFI]]="","",DAY(Email_TaskV2[[#This Row],[Tanggal nodin RFS/RFI]]))</f>
        <v>8</v>
      </c>
      <c r="AY267" s="28" t="str">
        <f>IF(Email_TaskV2[[#This Row],[Nomor Nodin RFS/RFI]]="","",TEXT(Email_TaskV2[[#This Row],[Tanggal nodin RFS/RFI]],"mmm"))</f>
        <v>Mar</v>
      </c>
      <c r="AZ267" s="28" t="str">
        <f>IF(Email_TaskV2[[#This Row],[Nodin BO]]="","No","Yes")</f>
        <v>Yes</v>
      </c>
      <c r="BA267" s="36">
        <f>IF(Email_TaskV2[[#This Row],[Month]]="",13,MONTH(Email_TaskV2[[#This Row],[Tanggal nodin RFS/RFI]]))</f>
        <v>3</v>
      </c>
    </row>
    <row r="268" spans="1:53" ht="15" hidden="1" customHeight="1" x14ac:dyDescent="0.3">
      <c r="A268" s="17">
        <v>267</v>
      </c>
      <c r="B268" s="18" t="s">
        <v>1255</v>
      </c>
      <c r="C268" s="19">
        <v>44628</v>
      </c>
      <c r="D268" s="20" t="s">
        <v>1256</v>
      </c>
      <c r="E268" s="18" t="s">
        <v>55</v>
      </c>
      <c r="F268" s="21" t="s">
        <v>112</v>
      </c>
      <c r="G268" s="22">
        <v>44628</v>
      </c>
      <c r="H268" s="22">
        <v>44628</v>
      </c>
      <c r="I268" s="18" t="s">
        <v>1257</v>
      </c>
      <c r="J268" s="22">
        <v>44629</v>
      </c>
      <c r="K268" s="22"/>
      <c r="L268" s="18">
        <f t="shared" si="28"/>
        <v>0</v>
      </c>
      <c r="M268" s="18">
        <f t="shared" si="29"/>
        <v>1</v>
      </c>
      <c r="N268" s="20" t="s">
        <v>745</v>
      </c>
      <c r="O268" s="20" t="s">
        <v>746</v>
      </c>
      <c r="P268" s="20" t="str">
        <f>VLOOKUP(Email_TaskV2[[#This Row],[PIC Dev]],[1]Organization!C:D,2,FALSE)</f>
        <v>BSM Prepaid</v>
      </c>
      <c r="Q268" s="20"/>
      <c r="R268" s="18">
        <v>14</v>
      </c>
      <c r="S268" s="18" t="s">
        <v>61</v>
      </c>
      <c r="T268" s="18" t="s">
        <v>1258</v>
      </c>
      <c r="U268" s="18"/>
      <c r="V268" s="18"/>
      <c r="W268" s="18"/>
      <c r="X268" s="18"/>
      <c r="Y268" s="18"/>
      <c r="Z268" s="18" t="s">
        <v>63</v>
      </c>
      <c r="AA268" s="18" t="s">
        <v>64</v>
      </c>
      <c r="AB268" s="18" t="s">
        <v>65</v>
      </c>
      <c r="AC268" s="18" t="s">
        <v>66</v>
      </c>
      <c r="AD268" s="23" t="s">
        <v>89</v>
      </c>
      <c r="AE268" s="23"/>
      <c r="AF268" s="23"/>
      <c r="AG268" s="18"/>
      <c r="AH268" s="49"/>
      <c r="AI268" s="31" t="s">
        <v>75</v>
      </c>
      <c r="AJ268" s="31"/>
      <c r="AK268" s="25"/>
      <c r="AL268" s="25"/>
      <c r="AM268" s="25"/>
      <c r="AN268" s="25"/>
      <c r="AO268" s="25"/>
      <c r="AP268" s="26">
        <f ca="1">IF(AND(Email_TaskV2[[#This Row],[Status]]="ON PROGRESS"),TODAY()-Email_TaskV2[[#This Row],[Tanggal nodin RFS/RFI]],0)</f>
        <v>0</v>
      </c>
      <c r="AQ268" s="26">
        <f ca="1">IF(AND(Email_TaskV2[[#This Row],[Status]]="ON PROGRESS",Email_TaskV2[[#This Row],[Type]]="RFI"),TODAY()-Email_TaskV2[[#This Row],[Tanggal nodin RFS/RFI]],0)</f>
        <v>0</v>
      </c>
      <c r="AR268" s="26" t="str">
        <f ca="1">IF(Email_TaskV2[[#This Row],[Aging]]&gt;7,"Warning","")</f>
        <v/>
      </c>
      <c r="AV268" s="16" t="str">
        <f>IF(AND(Email_TaskV2[[#This Row],[Status]]="ON PROGRESS",Email_TaskV2[[#This Row],[Type]]="RFS"),"YES","")</f>
        <v/>
      </c>
      <c r="AW268" s="16" t="str">
        <f>IF(AND(Email_TaskV2[[#This Row],[Status]]="ON PROGRESS",Email_TaskV2[[#This Row],[Type]]="RFI"),"YES","")</f>
        <v/>
      </c>
      <c r="AX268" s="16">
        <f>IF(Email_TaskV2[[#This Row],[Nomor Nodin RFS/RFI]]="","",DAY(Email_TaskV2[[#This Row],[Tanggal nodin RFS/RFI]]))</f>
        <v>8</v>
      </c>
      <c r="AY268" s="28" t="str">
        <f>IF(Email_TaskV2[[#This Row],[Nomor Nodin RFS/RFI]]="","",TEXT(Email_TaskV2[[#This Row],[Tanggal nodin RFS/RFI]],"mmm"))</f>
        <v>Mar</v>
      </c>
      <c r="AZ268" s="28" t="str">
        <f>IF(Email_TaskV2[[#This Row],[Nodin BO]]="","No","Yes")</f>
        <v>Yes</v>
      </c>
      <c r="BA268" s="36">
        <f>IF(Email_TaskV2[[#This Row],[Month]]="",13,MONTH(Email_TaskV2[[#This Row],[Tanggal nodin RFS/RFI]]))</f>
        <v>3</v>
      </c>
    </row>
    <row r="269" spans="1:53" ht="15" hidden="1" customHeight="1" x14ac:dyDescent="0.3">
      <c r="A269" s="17">
        <v>268</v>
      </c>
      <c r="B269" s="18" t="s">
        <v>1259</v>
      </c>
      <c r="C269" s="19">
        <v>44628</v>
      </c>
      <c r="D269" s="20" t="s">
        <v>1260</v>
      </c>
      <c r="E269" s="18" t="s">
        <v>55</v>
      </c>
      <c r="F269" s="21" t="s">
        <v>86</v>
      </c>
      <c r="G269" s="22">
        <v>44630</v>
      </c>
      <c r="H269" s="22">
        <v>44631</v>
      </c>
      <c r="I269" s="18" t="s">
        <v>1261</v>
      </c>
      <c r="J269" s="22">
        <v>44631</v>
      </c>
      <c r="K269" s="22"/>
      <c r="L269" s="18">
        <f t="shared" si="28"/>
        <v>3</v>
      </c>
      <c r="M269" s="18">
        <f t="shared" si="29"/>
        <v>1</v>
      </c>
      <c r="N269" s="20" t="s">
        <v>745</v>
      </c>
      <c r="O269" s="20" t="s">
        <v>746</v>
      </c>
      <c r="P269" s="20" t="str">
        <f>VLOOKUP(Email_TaskV2[[#This Row],[PIC Dev]],[1]Organization!C:D,2,FALSE)</f>
        <v>BSM Prepaid</v>
      </c>
      <c r="Q269" s="20" t="s">
        <v>1262</v>
      </c>
      <c r="R269" s="18">
        <v>77</v>
      </c>
      <c r="S269" s="18" t="s">
        <v>61</v>
      </c>
      <c r="T269" s="18" t="s">
        <v>1228</v>
      </c>
      <c r="U269" s="18"/>
      <c r="V269" s="18"/>
      <c r="W269" s="18"/>
      <c r="X269" s="18"/>
      <c r="Y269" s="18"/>
      <c r="Z269" s="18" t="s">
        <v>63</v>
      </c>
      <c r="AA269" s="18" t="s">
        <v>64</v>
      </c>
      <c r="AB269" s="18" t="s">
        <v>588</v>
      </c>
      <c r="AC269" s="18" t="s">
        <v>66</v>
      </c>
      <c r="AD269" s="23" t="s">
        <v>74</v>
      </c>
      <c r="AE269" s="23" t="s">
        <v>89</v>
      </c>
      <c r="AF269" s="23" t="s">
        <v>67</v>
      </c>
      <c r="AG269" s="18"/>
      <c r="AH269" s="49"/>
      <c r="AI269" s="31" t="s">
        <v>75</v>
      </c>
      <c r="AJ269" s="31"/>
      <c r="AK269" s="25"/>
      <c r="AL269" s="25"/>
      <c r="AM269" s="25"/>
      <c r="AN269" s="25"/>
      <c r="AO269" s="25"/>
      <c r="AP269" s="26">
        <f ca="1">IF(AND(Email_TaskV2[[#This Row],[Status]]="ON PROGRESS"),TODAY()-Email_TaskV2[[#This Row],[Tanggal nodin RFS/RFI]],0)</f>
        <v>0</v>
      </c>
      <c r="AQ269" s="26">
        <f ca="1">IF(AND(Email_TaskV2[[#This Row],[Status]]="ON PROGRESS",Email_TaskV2[[#This Row],[Type]]="RFI"),TODAY()-Email_TaskV2[[#This Row],[Tanggal nodin RFS/RFI]],0)</f>
        <v>0</v>
      </c>
      <c r="AR269" s="26" t="str">
        <f ca="1">IF(Email_TaskV2[[#This Row],[Aging]]&gt;7,"Warning","")</f>
        <v/>
      </c>
      <c r="AV269" s="16" t="str">
        <f>IF(AND(Email_TaskV2[[#This Row],[Status]]="ON PROGRESS",Email_TaskV2[[#This Row],[Type]]="RFS"),"YES","")</f>
        <v/>
      </c>
      <c r="AW269" s="16" t="str">
        <f>IF(AND(Email_TaskV2[[#This Row],[Status]]="ON PROGRESS",Email_TaskV2[[#This Row],[Type]]="RFI"),"YES","")</f>
        <v/>
      </c>
      <c r="AX269" s="16">
        <f>IF(Email_TaskV2[[#This Row],[Nomor Nodin RFS/RFI]]="","",DAY(Email_TaskV2[[#This Row],[Tanggal nodin RFS/RFI]]))</f>
        <v>8</v>
      </c>
      <c r="AY269" s="28" t="str">
        <f>IF(Email_TaskV2[[#This Row],[Nomor Nodin RFS/RFI]]="","",TEXT(Email_TaskV2[[#This Row],[Tanggal nodin RFS/RFI]],"mmm"))</f>
        <v>Mar</v>
      </c>
      <c r="AZ269" s="28" t="str">
        <f>IF(Email_TaskV2[[#This Row],[Nodin BO]]="","No","Yes")</f>
        <v>Yes</v>
      </c>
      <c r="BA269" s="36">
        <f>IF(Email_TaskV2[[#This Row],[Month]]="",13,MONTH(Email_TaskV2[[#This Row],[Tanggal nodin RFS/RFI]]))</f>
        <v>3</v>
      </c>
    </row>
    <row r="270" spans="1:53" ht="15" hidden="1" customHeight="1" x14ac:dyDescent="0.3">
      <c r="A270" s="17">
        <v>269</v>
      </c>
      <c r="B270" s="18" t="s">
        <v>1263</v>
      </c>
      <c r="C270" s="19">
        <v>44629</v>
      </c>
      <c r="D270" s="20" t="s">
        <v>1264</v>
      </c>
      <c r="E270" s="32" t="s">
        <v>118</v>
      </c>
      <c r="F270" s="47" t="s">
        <v>119</v>
      </c>
      <c r="G270" s="18"/>
      <c r="H270" s="18"/>
      <c r="I270" s="18"/>
      <c r="J270" s="18"/>
      <c r="K270" s="18"/>
      <c r="L270" s="23"/>
      <c r="M270" s="20"/>
      <c r="N270" s="20" t="s">
        <v>341</v>
      </c>
      <c r="O270" s="20" t="s">
        <v>342</v>
      </c>
      <c r="P270" s="20" t="str">
        <f>VLOOKUP(Email_TaskV2[[#This Row],[PIC Dev]],[1]Organization!C:D,2,FALSE)</f>
        <v>Digital and VAS</v>
      </c>
      <c r="Q270" s="20"/>
      <c r="R270" s="18"/>
      <c r="S270" s="18" t="s">
        <v>61</v>
      </c>
      <c r="T270" s="18" t="s">
        <v>1265</v>
      </c>
      <c r="U270" s="18"/>
      <c r="V270" s="18"/>
      <c r="W270" s="18"/>
      <c r="X270" s="18"/>
      <c r="Y270" s="18"/>
      <c r="Z270" s="18" t="s">
        <v>63</v>
      </c>
      <c r="AA270" s="18" t="s">
        <v>64</v>
      </c>
      <c r="AB270" s="18" t="s">
        <v>344</v>
      </c>
      <c r="AC270" s="18" t="s">
        <v>124</v>
      </c>
      <c r="AD270" s="23" t="s">
        <v>490</v>
      </c>
      <c r="AE270" s="23" t="s">
        <v>126</v>
      </c>
      <c r="AF270" s="23"/>
      <c r="AG270" s="18"/>
      <c r="AH270" s="49"/>
      <c r="AI270" s="48" t="s">
        <v>75</v>
      </c>
      <c r="AJ270" s="48"/>
      <c r="AK270" s="25"/>
      <c r="AL270" s="25"/>
      <c r="AM270" s="25"/>
      <c r="AN270" s="25"/>
      <c r="AO270" s="25"/>
      <c r="AP270" s="26">
        <f ca="1">IF(AND(Email_TaskV2[[#This Row],[Status]]="ON PROGRESS"),TODAY()-Email_TaskV2[[#This Row],[Tanggal nodin RFS/RFI]],0)</f>
        <v>0</v>
      </c>
      <c r="AQ270" s="26">
        <f ca="1">IF(AND(Email_TaskV2[[#This Row],[Status]]="ON PROGRESS",Email_TaskV2[[#This Row],[Type]]="RFI"),TODAY()-Email_TaskV2[[#This Row],[Tanggal nodin RFS/RFI]],0)</f>
        <v>0</v>
      </c>
      <c r="AR270" s="26" t="str">
        <f ca="1">IF(Email_TaskV2[[#This Row],[Aging]]&gt;7,"Warning","")</f>
        <v/>
      </c>
      <c r="AV270" s="16" t="str">
        <f>IF(AND(Email_TaskV2[[#This Row],[Status]]="ON PROGRESS",Email_TaskV2[[#This Row],[Type]]="RFS"),"YES","")</f>
        <v/>
      </c>
      <c r="AW270" s="16" t="str">
        <f>IF(AND(Email_TaskV2[[#This Row],[Status]]="ON PROGRESS",Email_TaskV2[[#This Row],[Type]]="RFI"),"YES","")</f>
        <v/>
      </c>
      <c r="AX270" s="16">
        <f>IF(Email_TaskV2[[#This Row],[Nomor Nodin RFS/RFI]]="","",DAY(Email_TaskV2[[#This Row],[Tanggal nodin RFS/RFI]]))</f>
        <v>9</v>
      </c>
      <c r="AY270" s="28" t="str">
        <f>IF(Email_TaskV2[[#This Row],[Nomor Nodin RFS/RFI]]="","",TEXT(Email_TaskV2[[#This Row],[Tanggal nodin RFS/RFI]],"mmm"))</f>
        <v>Mar</v>
      </c>
      <c r="AZ270" s="28" t="str">
        <f>IF(Email_TaskV2[[#This Row],[Nodin BO]]="","No","Yes")</f>
        <v>Yes</v>
      </c>
      <c r="BA270" s="36">
        <f>IF(Email_TaskV2[[#This Row],[Month]]="",13,MONTH(Email_TaskV2[[#This Row],[Tanggal nodin RFS/RFI]]))</f>
        <v>3</v>
      </c>
    </row>
    <row r="271" spans="1:53" ht="15" hidden="1" customHeight="1" x14ac:dyDescent="0.3">
      <c r="A271" s="17">
        <v>270</v>
      </c>
      <c r="B271" s="18" t="s">
        <v>1266</v>
      </c>
      <c r="C271" s="19">
        <v>44629</v>
      </c>
      <c r="D271" s="20" t="s">
        <v>1267</v>
      </c>
      <c r="E271" s="32" t="s">
        <v>118</v>
      </c>
      <c r="F271" s="32" t="s">
        <v>691</v>
      </c>
      <c r="G271" s="18"/>
      <c r="H271" s="18"/>
      <c r="I271" s="18"/>
      <c r="J271" s="18"/>
      <c r="K271" s="18"/>
      <c r="L271" s="23"/>
      <c r="M271" s="20"/>
      <c r="N271" s="20" t="s">
        <v>58</v>
      </c>
      <c r="O271" s="20" t="s">
        <v>59</v>
      </c>
      <c r="P271" s="20" t="str">
        <f>VLOOKUP(Email_TaskV2[[#This Row],[PIC Dev]],[1]Organization!C:D,2,FALSE)</f>
        <v>BSM Prepaid</v>
      </c>
      <c r="Q271" s="20"/>
      <c r="R271" s="18"/>
      <c r="S271" s="18" t="s">
        <v>106</v>
      </c>
      <c r="T271" s="18" t="s">
        <v>1040</v>
      </c>
      <c r="U271" s="18"/>
      <c r="V271" s="18"/>
      <c r="W271" s="18"/>
      <c r="X271" s="18"/>
      <c r="Y271" s="18"/>
      <c r="Z271" s="18" t="s">
        <v>63</v>
      </c>
      <c r="AA271" s="18" t="s">
        <v>64</v>
      </c>
      <c r="AB271" s="18" t="s">
        <v>65</v>
      </c>
      <c r="AC271" s="18" t="s">
        <v>66</v>
      </c>
      <c r="AD271" s="23" t="s">
        <v>109</v>
      </c>
      <c r="AE271" s="23"/>
      <c r="AF271" s="23"/>
      <c r="AG271" s="18"/>
      <c r="AH271" s="49"/>
      <c r="AI271" s="48" t="s">
        <v>75</v>
      </c>
      <c r="AJ271" s="48"/>
      <c r="AK271" s="25"/>
      <c r="AL271" s="25"/>
      <c r="AM271" s="25"/>
      <c r="AN271" s="25"/>
      <c r="AO271" s="25"/>
      <c r="AP271" s="26">
        <f ca="1">IF(AND(Email_TaskV2[[#This Row],[Status]]="ON PROGRESS"),TODAY()-Email_TaskV2[[#This Row],[Tanggal nodin RFS/RFI]],0)</f>
        <v>0</v>
      </c>
      <c r="AQ271" s="26">
        <f ca="1">IF(AND(Email_TaskV2[[#This Row],[Status]]="ON PROGRESS",Email_TaskV2[[#This Row],[Type]]="RFI"),TODAY()-Email_TaskV2[[#This Row],[Tanggal nodin RFS/RFI]],0)</f>
        <v>0</v>
      </c>
      <c r="AR271" s="26" t="str">
        <f ca="1">IF(Email_TaskV2[[#This Row],[Aging]]&gt;7,"Warning","")</f>
        <v/>
      </c>
      <c r="AV271" s="16" t="str">
        <f>IF(AND(Email_TaskV2[[#This Row],[Status]]="ON PROGRESS",Email_TaskV2[[#This Row],[Type]]="RFS"),"YES","")</f>
        <v/>
      </c>
      <c r="AW271" s="16" t="str">
        <f>IF(AND(Email_TaskV2[[#This Row],[Status]]="ON PROGRESS",Email_TaskV2[[#This Row],[Type]]="RFI"),"YES","")</f>
        <v/>
      </c>
      <c r="AX271" s="16">
        <f>IF(Email_TaskV2[[#This Row],[Nomor Nodin RFS/RFI]]="","",DAY(Email_TaskV2[[#This Row],[Tanggal nodin RFS/RFI]]))</f>
        <v>9</v>
      </c>
      <c r="AY271" s="28" t="str">
        <f>IF(Email_TaskV2[[#This Row],[Nomor Nodin RFS/RFI]]="","",TEXT(Email_TaskV2[[#This Row],[Tanggal nodin RFS/RFI]],"mmm"))</f>
        <v>Mar</v>
      </c>
      <c r="AZ271" s="28" t="str">
        <f>IF(Email_TaskV2[[#This Row],[Nodin BO]]="","No","Yes")</f>
        <v>Yes</v>
      </c>
      <c r="BA271" s="36">
        <f>IF(Email_TaskV2[[#This Row],[Month]]="",13,MONTH(Email_TaskV2[[#This Row],[Tanggal nodin RFS/RFI]]))</f>
        <v>3</v>
      </c>
    </row>
    <row r="272" spans="1:53" ht="15" hidden="1" customHeight="1" x14ac:dyDescent="0.3">
      <c r="A272" s="17">
        <v>271</v>
      </c>
      <c r="B272" s="18" t="s">
        <v>1268</v>
      </c>
      <c r="C272" s="19">
        <v>44629</v>
      </c>
      <c r="D272" s="20" t="s">
        <v>1269</v>
      </c>
      <c r="E272" s="18" t="s">
        <v>55</v>
      </c>
      <c r="F272" s="21" t="s">
        <v>230</v>
      </c>
      <c r="G272" s="22">
        <v>44637</v>
      </c>
      <c r="H272" s="22">
        <v>44645</v>
      </c>
      <c r="I272" s="18" t="s">
        <v>1270</v>
      </c>
      <c r="J272" s="22">
        <v>44645</v>
      </c>
      <c r="K272" s="22"/>
      <c r="L272" s="18">
        <f t="shared" ref="L272:L292" si="30">H272-C272</f>
        <v>16</v>
      </c>
      <c r="M272" s="18">
        <f t="shared" ref="M272:M292" si="31">J272-G272</f>
        <v>8</v>
      </c>
      <c r="N272" s="34" t="s">
        <v>220</v>
      </c>
      <c r="O272" s="20" t="s">
        <v>221</v>
      </c>
      <c r="P272" s="20" t="str">
        <f>VLOOKUP(Email_TaskV2[[#This Row],[PIC Dev]],[1]Organization!C:D,2,FALSE)</f>
        <v>Digital and VAS</v>
      </c>
      <c r="Q272" s="24" t="s">
        <v>1271</v>
      </c>
      <c r="R272" s="18">
        <v>100</v>
      </c>
      <c r="S272" s="18" t="s">
        <v>106</v>
      </c>
      <c r="T272" s="18" t="s">
        <v>954</v>
      </c>
      <c r="U272" s="18"/>
      <c r="V272" s="18"/>
      <c r="W272" s="18"/>
      <c r="X272" s="18"/>
      <c r="Y272" s="18"/>
      <c r="Z272" s="18" t="s">
        <v>63</v>
      </c>
      <c r="AA272" s="18" t="s">
        <v>64</v>
      </c>
      <c r="AB272" s="18" t="s">
        <v>97</v>
      </c>
      <c r="AC272" s="18" t="s">
        <v>98</v>
      </c>
      <c r="AD272" s="23" t="s">
        <v>275</v>
      </c>
      <c r="AE272" s="23"/>
      <c r="AF272" s="23"/>
      <c r="AG272" s="18"/>
      <c r="AH272" s="49"/>
      <c r="AI272" s="31" t="s">
        <v>276</v>
      </c>
      <c r="AJ272" s="31" t="s">
        <v>277</v>
      </c>
      <c r="AK272" s="25"/>
      <c r="AL272" s="25"/>
      <c r="AM272" s="25"/>
      <c r="AN272" s="25"/>
      <c r="AO272" s="25"/>
      <c r="AP272" s="26">
        <f ca="1">IF(AND(Email_TaskV2[[#This Row],[Status]]="ON PROGRESS"),TODAY()-Email_TaskV2[[#This Row],[Tanggal nodin RFS/RFI]],0)</f>
        <v>0</v>
      </c>
      <c r="AQ272" s="26">
        <f ca="1">IF(AND(Email_TaskV2[[#This Row],[Status]]="ON PROGRESS",Email_TaskV2[[#This Row],[Type]]="RFI"),TODAY()-Email_TaskV2[[#This Row],[Tanggal nodin RFS/RFI]],0)</f>
        <v>0</v>
      </c>
      <c r="AR272" s="26" t="str">
        <f ca="1">IF(Email_TaskV2[[#This Row],[Aging]]&gt;7,"Warning","")</f>
        <v/>
      </c>
      <c r="AV272" s="16" t="str">
        <f>IF(AND(Email_TaskV2[[#This Row],[Status]]="ON PROGRESS",Email_TaskV2[[#This Row],[Type]]="RFS"),"YES","")</f>
        <v/>
      </c>
      <c r="AW272" s="16" t="str">
        <f>IF(AND(Email_TaskV2[[#This Row],[Status]]="ON PROGRESS",Email_TaskV2[[#This Row],[Type]]="RFI"),"YES","")</f>
        <v/>
      </c>
      <c r="AX272" s="16">
        <f>IF(Email_TaskV2[[#This Row],[Nomor Nodin RFS/RFI]]="","",DAY(Email_TaskV2[[#This Row],[Tanggal nodin RFS/RFI]]))</f>
        <v>9</v>
      </c>
      <c r="AY272" s="28" t="str">
        <f>IF(Email_TaskV2[[#This Row],[Nomor Nodin RFS/RFI]]="","",TEXT(Email_TaskV2[[#This Row],[Tanggal nodin RFS/RFI]],"mmm"))</f>
        <v>Mar</v>
      </c>
      <c r="AZ272" s="28" t="str">
        <f>IF(Email_TaskV2[[#This Row],[Nodin BO]]="","No","Yes")</f>
        <v>Yes</v>
      </c>
      <c r="BA272" s="36">
        <f>IF(Email_TaskV2[[#This Row],[Month]]="",13,MONTH(Email_TaskV2[[#This Row],[Tanggal nodin RFS/RFI]]))</f>
        <v>3</v>
      </c>
    </row>
    <row r="273" spans="1:53" ht="15" hidden="1" customHeight="1" x14ac:dyDescent="0.3">
      <c r="A273" s="17">
        <v>272</v>
      </c>
      <c r="B273" s="18" t="s">
        <v>1272</v>
      </c>
      <c r="C273" s="19">
        <v>44629</v>
      </c>
      <c r="D273" s="20" t="s">
        <v>1273</v>
      </c>
      <c r="E273" s="18" t="s">
        <v>55</v>
      </c>
      <c r="F273" s="21" t="s">
        <v>112</v>
      </c>
      <c r="G273" s="22">
        <v>44630</v>
      </c>
      <c r="H273" s="22">
        <v>44631</v>
      </c>
      <c r="I273" s="18" t="s">
        <v>1274</v>
      </c>
      <c r="J273" s="22">
        <v>44631</v>
      </c>
      <c r="K273" s="22"/>
      <c r="L273" s="18">
        <f t="shared" si="30"/>
        <v>2</v>
      </c>
      <c r="M273" s="18">
        <f t="shared" si="31"/>
        <v>1</v>
      </c>
      <c r="N273" s="23" t="s">
        <v>93</v>
      </c>
      <c r="O273" s="20" t="s">
        <v>94</v>
      </c>
      <c r="P273" s="20" t="str">
        <f>VLOOKUP(Email_TaskV2[[#This Row],[PIC Dev]],[1]Organization!C:D,2,FALSE)</f>
        <v>Digital and VAS</v>
      </c>
      <c r="Q273" s="20"/>
      <c r="R273" s="18">
        <v>75</v>
      </c>
      <c r="S273" s="18" t="s">
        <v>106</v>
      </c>
      <c r="T273" s="18" t="s">
        <v>1030</v>
      </c>
      <c r="U273" s="18"/>
      <c r="V273" s="18"/>
      <c r="W273" s="18"/>
      <c r="X273" s="18"/>
      <c r="Y273" s="18"/>
      <c r="Z273" s="18" t="s">
        <v>63</v>
      </c>
      <c r="AA273" s="18" t="s">
        <v>64</v>
      </c>
      <c r="AB273" s="18" t="s">
        <v>201</v>
      </c>
      <c r="AC273" s="18" t="s">
        <v>98</v>
      </c>
      <c r="AD273" s="23" t="s">
        <v>186</v>
      </c>
      <c r="AE273" s="23"/>
      <c r="AF273" s="23"/>
      <c r="AG273" s="18"/>
      <c r="AH273" s="49"/>
      <c r="AI273" s="31" t="s">
        <v>75</v>
      </c>
      <c r="AJ273" s="31"/>
      <c r="AK273" s="25"/>
      <c r="AL273" s="25"/>
      <c r="AM273" s="25"/>
      <c r="AN273" s="25"/>
      <c r="AO273" s="25"/>
      <c r="AP273" s="26">
        <f ca="1">IF(AND(Email_TaskV2[[#This Row],[Status]]="ON PROGRESS"),TODAY()-Email_TaskV2[[#This Row],[Tanggal nodin RFS/RFI]],0)</f>
        <v>0</v>
      </c>
      <c r="AQ273" s="26">
        <f ca="1">IF(AND(Email_TaskV2[[#This Row],[Status]]="ON PROGRESS",Email_TaskV2[[#This Row],[Type]]="RFI"),TODAY()-Email_TaskV2[[#This Row],[Tanggal nodin RFS/RFI]],0)</f>
        <v>0</v>
      </c>
      <c r="AR273" s="26" t="str">
        <f ca="1">IF(Email_TaskV2[[#This Row],[Aging]]&gt;7,"Warning","")</f>
        <v/>
      </c>
      <c r="AV273" s="16" t="str">
        <f>IF(AND(Email_TaskV2[[#This Row],[Status]]="ON PROGRESS",Email_TaskV2[[#This Row],[Type]]="RFS"),"YES","")</f>
        <v/>
      </c>
      <c r="AW273" s="16" t="str">
        <f>IF(AND(Email_TaskV2[[#This Row],[Status]]="ON PROGRESS",Email_TaskV2[[#This Row],[Type]]="RFI"),"YES","")</f>
        <v/>
      </c>
      <c r="AX273" s="16">
        <f>IF(Email_TaskV2[[#This Row],[Nomor Nodin RFS/RFI]]="","",DAY(Email_TaskV2[[#This Row],[Tanggal nodin RFS/RFI]]))</f>
        <v>9</v>
      </c>
      <c r="AY273" s="28" t="str">
        <f>IF(Email_TaskV2[[#This Row],[Nomor Nodin RFS/RFI]]="","",TEXT(Email_TaskV2[[#This Row],[Tanggal nodin RFS/RFI]],"mmm"))</f>
        <v>Mar</v>
      </c>
      <c r="AZ273" s="28" t="str">
        <f>IF(Email_TaskV2[[#This Row],[Nodin BO]]="","No","Yes")</f>
        <v>Yes</v>
      </c>
      <c r="BA273" s="36">
        <f>IF(Email_TaskV2[[#This Row],[Month]]="",13,MONTH(Email_TaskV2[[#This Row],[Tanggal nodin RFS/RFI]]))</f>
        <v>3</v>
      </c>
    </row>
    <row r="274" spans="1:53" ht="19.5" hidden="1" customHeight="1" x14ac:dyDescent="0.3">
      <c r="A274" s="17">
        <v>273</v>
      </c>
      <c r="B274" s="18" t="s">
        <v>1275</v>
      </c>
      <c r="C274" s="19">
        <v>44629</v>
      </c>
      <c r="D274" s="20" t="s">
        <v>1276</v>
      </c>
      <c r="E274" s="18" t="s">
        <v>55</v>
      </c>
      <c r="F274" s="21" t="s">
        <v>147</v>
      </c>
      <c r="G274" s="22">
        <v>44632</v>
      </c>
      <c r="H274" s="22">
        <v>44635</v>
      </c>
      <c r="I274" s="18" t="s">
        <v>1277</v>
      </c>
      <c r="J274" s="22">
        <v>44635</v>
      </c>
      <c r="K274" s="22"/>
      <c r="L274" s="18">
        <f t="shared" si="30"/>
        <v>6</v>
      </c>
      <c r="M274" s="18">
        <f t="shared" si="31"/>
        <v>3</v>
      </c>
      <c r="N274" s="20" t="s">
        <v>130</v>
      </c>
      <c r="O274" s="20" t="s">
        <v>131</v>
      </c>
      <c r="P274" s="20" t="str">
        <f>VLOOKUP(Email_TaskV2[[#This Row],[PIC Dev]],[1]Organization!C:D,2,FALSE)</f>
        <v>BSM Prepaid</v>
      </c>
      <c r="Q274" s="20"/>
      <c r="R274" s="18">
        <v>197</v>
      </c>
      <c r="S274" s="18" t="s">
        <v>106</v>
      </c>
      <c r="T274" s="18" t="s">
        <v>1278</v>
      </c>
      <c r="U274" s="18"/>
      <c r="V274" s="18"/>
      <c r="W274" s="18"/>
      <c r="X274" s="18"/>
      <c r="Y274" s="18"/>
      <c r="Z274" s="18" t="s">
        <v>63</v>
      </c>
      <c r="AA274" s="18" t="s">
        <v>64</v>
      </c>
      <c r="AB274" s="18" t="s">
        <v>65</v>
      </c>
      <c r="AC274" s="18" t="s">
        <v>66</v>
      </c>
      <c r="AD274" s="23" t="s">
        <v>275</v>
      </c>
      <c r="AE274" s="23"/>
      <c r="AF274" s="23"/>
      <c r="AG274" s="18"/>
      <c r="AH274" s="49"/>
      <c r="AI274" s="31" t="s">
        <v>276</v>
      </c>
      <c r="AJ274" s="31" t="s">
        <v>277</v>
      </c>
      <c r="AK274" s="25"/>
      <c r="AL274" s="25"/>
      <c r="AM274" s="25"/>
      <c r="AN274" s="25"/>
      <c r="AO274" s="25"/>
      <c r="AP274" s="26">
        <f ca="1">IF(AND(Email_TaskV2[[#This Row],[Status]]="ON PROGRESS"),TODAY()-Email_TaskV2[[#This Row],[Tanggal nodin RFS/RFI]],0)</f>
        <v>0</v>
      </c>
      <c r="AQ274" s="26">
        <f ca="1">IF(AND(Email_TaskV2[[#This Row],[Status]]="ON PROGRESS",Email_TaskV2[[#This Row],[Type]]="RFI"),TODAY()-Email_TaskV2[[#This Row],[Tanggal nodin RFS/RFI]],0)</f>
        <v>0</v>
      </c>
      <c r="AR274" s="26" t="str">
        <f ca="1">IF(Email_TaskV2[[#This Row],[Aging]]&gt;7,"Warning","")</f>
        <v/>
      </c>
      <c r="AV274" s="16" t="str">
        <f>IF(AND(Email_TaskV2[[#This Row],[Status]]="ON PROGRESS",Email_TaskV2[[#This Row],[Type]]="RFS"),"YES","")</f>
        <v/>
      </c>
      <c r="AW274" s="16" t="str">
        <f>IF(AND(Email_TaskV2[[#This Row],[Status]]="ON PROGRESS",Email_TaskV2[[#This Row],[Type]]="RFI"),"YES","")</f>
        <v/>
      </c>
      <c r="AX274" s="16">
        <f>IF(Email_TaskV2[[#This Row],[Nomor Nodin RFS/RFI]]="","",DAY(Email_TaskV2[[#This Row],[Tanggal nodin RFS/RFI]]))</f>
        <v>9</v>
      </c>
      <c r="AY274" s="28" t="str">
        <f>IF(Email_TaskV2[[#This Row],[Nomor Nodin RFS/RFI]]="","",TEXT(Email_TaskV2[[#This Row],[Tanggal nodin RFS/RFI]],"mmm"))</f>
        <v>Mar</v>
      </c>
      <c r="AZ274" s="28" t="str">
        <f>IF(Email_TaskV2[[#This Row],[Nodin BO]]="","No","Yes")</f>
        <v>Yes</v>
      </c>
      <c r="BA274" s="36">
        <f>IF(Email_TaskV2[[#This Row],[Month]]="",13,MONTH(Email_TaskV2[[#This Row],[Tanggal nodin RFS/RFI]]))</f>
        <v>3</v>
      </c>
    </row>
    <row r="275" spans="1:53" ht="15" hidden="1" customHeight="1" x14ac:dyDescent="0.3">
      <c r="A275" s="17">
        <v>274</v>
      </c>
      <c r="B275" s="18" t="s">
        <v>1279</v>
      </c>
      <c r="C275" s="19">
        <v>44629</v>
      </c>
      <c r="D275" s="20" t="s">
        <v>1280</v>
      </c>
      <c r="E275" s="18" t="s">
        <v>55</v>
      </c>
      <c r="F275" s="21" t="s">
        <v>86</v>
      </c>
      <c r="G275" s="22">
        <v>44635</v>
      </c>
      <c r="H275" s="22">
        <v>44637</v>
      </c>
      <c r="I275" s="18" t="s">
        <v>1281</v>
      </c>
      <c r="J275" s="22">
        <v>44637</v>
      </c>
      <c r="K275" s="22"/>
      <c r="L275" s="18">
        <f t="shared" si="30"/>
        <v>8</v>
      </c>
      <c r="M275" s="18">
        <f t="shared" si="31"/>
        <v>2</v>
      </c>
      <c r="N275" s="20" t="s">
        <v>130</v>
      </c>
      <c r="O275" s="20" t="s">
        <v>131</v>
      </c>
      <c r="P275" s="20" t="str">
        <f>VLOOKUP(Email_TaskV2[[#This Row],[PIC Dev]],[1]Organization!C:D,2,FALSE)</f>
        <v>BSM Prepaid</v>
      </c>
      <c r="Q275" s="24" t="s">
        <v>1282</v>
      </c>
      <c r="R275" s="18">
        <v>104</v>
      </c>
      <c r="S275" s="18" t="s">
        <v>61</v>
      </c>
      <c r="T275" s="18" t="s">
        <v>937</v>
      </c>
      <c r="U275" s="18"/>
      <c r="V275" s="18"/>
      <c r="W275" s="18"/>
      <c r="X275" s="18"/>
      <c r="Y275" s="18"/>
      <c r="Z275" s="18" t="s">
        <v>63</v>
      </c>
      <c r="AA275" s="18" t="s">
        <v>64</v>
      </c>
      <c r="AB275" s="18" t="s">
        <v>938</v>
      </c>
      <c r="AC275" s="18" t="s">
        <v>66</v>
      </c>
      <c r="AD275" s="23" t="s">
        <v>266</v>
      </c>
      <c r="AE275" s="23" t="s">
        <v>139</v>
      </c>
      <c r="AF275" s="23"/>
      <c r="AG275" s="18"/>
      <c r="AH275" s="49"/>
      <c r="AI275" s="31" t="s">
        <v>75</v>
      </c>
      <c r="AJ275" s="31"/>
      <c r="AK275" s="25"/>
      <c r="AL275" s="25"/>
      <c r="AM275" s="25"/>
      <c r="AN275" s="25"/>
      <c r="AO275" s="25"/>
      <c r="AP275" s="26">
        <f ca="1">IF(AND(Email_TaskV2[[#This Row],[Status]]="ON PROGRESS"),TODAY()-Email_TaskV2[[#This Row],[Tanggal nodin RFS/RFI]],0)</f>
        <v>0</v>
      </c>
      <c r="AQ275" s="26">
        <f ca="1">IF(AND(Email_TaskV2[[#This Row],[Status]]="ON PROGRESS",Email_TaskV2[[#This Row],[Type]]="RFI"),TODAY()-Email_TaskV2[[#This Row],[Tanggal nodin RFS/RFI]],0)</f>
        <v>0</v>
      </c>
      <c r="AR275" s="26" t="str">
        <f ca="1">IF(Email_TaskV2[[#This Row],[Aging]]&gt;7,"Warning","")</f>
        <v/>
      </c>
      <c r="AV275" s="16" t="str">
        <f>IF(AND(Email_TaskV2[[#This Row],[Status]]="ON PROGRESS",Email_TaskV2[[#This Row],[Type]]="RFS"),"YES","")</f>
        <v/>
      </c>
      <c r="AW275" s="16" t="str">
        <f>IF(AND(Email_TaskV2[[#This Row],[Status]]="ON PROGRESS",Email_TaskV2[[#This Row],[Type]]="RFI"),"YES","")</f>
        <v/>
      </c>
      <c r="AX275" s="16">
        <f>IF(Email_TaskV2[[#This Row],[Nomor Nodin RFS/RFI]]="","",DAY(Email_TaskV2[[#This Row],[Tanggal nodin RFS/RFI]]))</f>
        <v>9</v>
      </c>
      <c r="AY275" s="28" t="str">
        <f>IF(Email_TaskV2[[#This Row],[Nomor Nodin RFS/RFI]]="","",TEXT(Email_TaskV2[[#This Row],[Tanggal nodin RFS/RFI]],"mmm"))</f>
        <v>Mar</v>
      </c>
      <c r="AZ275" s="28" t="str">
        <f>IF(Email_TaskV2[[#This Row],[Nodin BO]]="","No","Yes")</f>
        <v>Yes</v>
      </c>
      <c r="BA275" s="36">
        <f>IF(Email_TaskV2[[#This Row],[Month]]="",13,MONTH(Email_TaskV2[[#This Row],[Tanggal nodin RFS/RFI]]))</f>
        <v>3</v>
      </c>
    </row>
    <row r="276" spans="1:53" ht="15" hidden="1" customHeight="1" x14ac:dyDescent="0.3">
      <c r="A276" s="17">
        <v>275</v>
      </c>
      <c r="B276" s="18" t="s">
        <v>1283</v>
      </c>
      <c r="C276" s="19">
        <v>44629</v>
      </c>
      <c r="D276" s="20" t="s">
        <v>1284</v>
      </c>
      <c r="E276" s="18" t="s">
        <v>55</v>
      </c>
      <c r="F276" s="21" t="s">
        <v>147</v>
      </c>
      <c r="G276" s="22">
        <v>44630</v>
      </c>
      <c r="H276" s="22">
        <v>44630</v>
      </c>
      <c r="I276" s="18" t="s">
        <v>1285</v>
      </c>
      <c r="J276" s="22">
        <v>44631</v>
      </c>
      <c r="K276" s="22"/>
      <c r="L276" s="18">
        <f t="shared" si="30"/>
        <v>1</v>
      </c>
      <c r="M276" s="18">
        <f t="shared" si="31"/>
        <v>1</v>
      </c>
      <c r="N276" s="20" t="s">
        <v>531</v>
      </c>
      <c r="O276" s="20" t="s">
        <v>532</v>
      </c>
      <c r="P276" s="20" t="str">
        <f>VLOOKUP(Email_TaskV2[[#This Row],[PIC Dev]],[1]Organization!C:D,2,FALSE)</f>
        <v>Business Architecture</v>
      </c>
      <c r="Q276" s="20"/>
      <c r="R276" s="18">
        <v>84</v>
      </c>
      <c r="S276" s="18" t="s">
        <v>106</v>
      </c>
      <c r="T276" s="18" t="s">
        <v>533</v>
      </c>
      <c r="U276" s="18"/>
      <c r="V276" s="18"/>
      <c r="W276" s="18"/>
      <c r="X276" s="18"/>
      <c r="Y276" s="18"/>
      <c r="Z276" s="18" t="s">
        <v>63</v>
      </c>
      <c r="AA276" s="18" t="s">
        <v>64</v>
      </c>
      <c r="AB276" s="18" t="s">
        <v>534</v>
      </c>
      <c r="AC276" s="18" t="s">
        <v>98</v>
      </c>
      <c r="AD276" s="23" t="s">
        <v>275</v>
      </c>
      <c r="AE276" s="23"/>
      <c r="AF276" s="23"/>
      <c r="AG276" s="18"/>
      <c r="AH276" s="49"/>
      <c r="AI276" s="31" t="s">
        <v>276</v>
      </c>
      <c r="AJ276" s="31" t="s">
        <v>277</v>
      </c>
      <c r="AK276" s="25"/>
      <c r="AL276" s="25"/>
      <c r="AM276" s="25"/>
      <c r="AN276" s="25"/>
      <c r="AO276" s="25"/>
      <c r="AP276" s="26">
        <f ca="1">IF(AND(Email_TaskV2[[#This Row],[Status]]="ON PROGRESS"),TODAY()-Email_TaskV2[[#This Row],[Tanggal nodin RFS/RFI]],0)</f>
        <v>0</v>
      </c>
      <c r="AQ276" s="26">
        <f ca="1">IF(AND(Email_TaskV2[[#This Row],[Status]]="ON PROGRESS",Email_TaskV2[[#This Row],[Type]]="RFI"),TODAY()-Email_TaskV2[[#This Row],[Tanggal nodin RFS/RFI]],0)</f>
        <v>0</v>
      </c>
      <c r="AR276" s="26" t="str">
        <f ca="1">IF(Email_TaskV2[[#This Row],[Aging]]&gt;7,"Warning","")</f>
        <v/>
      </c>
      <c r="AV276" s="16" t="str">
        <f>IF(AND(Email_TaskV2[[#This Row],[Status]]="ON PROGRESS",Email_TaskV2[[#This Row],[Type]]="RFS"),"YES","")</f>
        <v/>
      </c>
      <c r="AW276" s="16" t="str">
        <f>IF(AND(Email_TaskV2[[#This Row],[Status]]="ON PROGRESS",Email_TaskV2[[#This Row],[Type]]="RFI"),"YES","")</f>
        <v/>
      </c>
      <c r="AX276" s="16">
        <f>IF(Email_TaskV2[[#This Row],[Nomor Nodin RFS/RFI]]="","",DAY(Email_TaskV2[[#This Row],[Tanggal nodin RFS/RFI]]))</f>
        <v>9</v>
      </c>
      <c r="AY276" s="28" t="str">
        <f>IF(Email_TaskV2[[#This Row],[Nomor Nodin RFS/RFI]]="","",TEXT(Email_TaskV2[[#This Row],[Tanggal nodin RFS/RFI]],"mmm"))</f>
        <v>Mar</v>
      </c>
      <c r="AZ276" s="28" t="str">
        <f>IF(Email_TaskV2[[#This Row],[Nodin BO]]="","No","Yes")</f>
        <v>Yes</v>
      </c>
      <c r="BA276" s="36">
        <f>IF(Email_TaskV2[[#This Row],[Month]]="",13,MONTH(Email_TaskV2[[#This Row],[Tanggal nodin RFS/RFI]]))</f>
        <v>3</v>
      </c>
    </row>
    <row r="277" spans="1:53" ht="15" hidden="1" customHeight="1" x14ac:dyDescent="0.3">
      <c r="A277" s="17">
        <v>276</v>
      </c>
      <c r="B277" s="18" t="s">
        <v>1286</v>
      </c>
      <c r="C277" s="19">
        <v>44629</v>
      </c>
      <c r="D277" s="20" t="s">
        <v>1287</v>
      </c>
      <c r="E277" s="18" t="s">
        <v>55</v>
      </c>
      <c r="F277" s="21" t="s">
        <v>112</v>
      </c>
      <c r="G277" s="22">
        <v>44635</v>
      </c>
      <c r="H277" s="22">
        <v>44642</v>
      </c>
      <c r="I277" s="18" t="s">
        <v>1288</v>
      </c>
      <c r="J277" s="22">
        <v>44642</v>
      </c>
      <c r="K277" s="22"/>
      <c r="L277" s="18">
        <f t="shared" si="30"/>
        <v>13</v>
      </c>
      <c r="M277" s="18">
        <f t="shared" si="31"/>
        <v>7</v>
      </c>
      <c r="N277" s="20" t="s">
        <v>104</v>
      </c>
      <c r="O277" s="20" t="s">
        <v>105</v>
      </c>
      <c r="P277" s="20" t="str">
        <f>VLOOKUP(Email_TaskV2[[#This Row],[PIC Dev]],[1]Organization!C:D,2,FALSE)</f>
        <v>Digital and VAS</v>
      </c>
      <c r="Q277" s="20"/>
      <c r="R277" s="18">
        <v>100</v>
      </c>
      <c r="S277" s="18" t="s">
        <v>106</v>
      </c>
      <c r="T277" s="18" t="s">
        <v>1278</v>
      </c>
      <c r="U277" s="18"/>
      <c r="V277" s="18"/>
      <c r="W277" s="18"/>
      <c r="X277" s="18"/>
      <c r="Y277" s="18"/>
      <c r="Z277" s="18" t="s">
        <v>63</v>
      </c>
      <c r="AA277" s="18" t="s">
        <v>64</v>
      </c>
      <c r="AB277" s="18" t="s">
        <v>108</v>
      </c>
      <c r="AC277" s="18" t="s">
        <v>66</v>
      </c>
      <c r="AD277" s="23" t="s">
        <v>186</v>
      </c>
      <c r="AE277" s="23"/>
      <c r="AF277" s="23"/>
      <c r="AG277" s="18"/>
      <c r="AH277" s="49"/>
      <c r="AI277" s="31" t="s">
        <v>75</v>
      </c>
      <c r="AJ277" s="31"/>
      <c r="AK277" s="25"/>
      <c r="AL277" s="25"/>
      <c r="AM277" s="25"/>
      <c r="AN277" s="25"/>
      <c r="AO277" s="25"/>
      <c r="AP277" s="26">
        <f ca="1">IF(AND(Email_TaskV2[[#This Row],[Status]]="ON PROGRESS"),TODAY()-Email_TaskV2[[#This Row],[Tanggal nodin RFS/RFI]],0)</f>
        <v>0</v>
      </c>
      <c r="AQ277" s="26">
        <f ca="1">IF(AND(Email_TaskV2[[#This Row],[Status]]="ON PROGRESS",Email_TaskV2[[#This Row],[Type]]="RFI"),TODAY()-Email_TaskV2[[#This Row],[Tanggal nodin RFS/RFI]],0)</f>
        <v>0</v>
      </c>
      <c r="AR277" s="26" t="str">
        <f ca="1">IF(Email_TaskV2[[#This Row],[Aging]]&gt;7,"Warning","")</f>
        <v/>
      </c>
      <c r="AV277" s="16" t="str">
        <f>IF(AND(Email_TaskV2[[#This Row],[Status]]="ON PROGRESS",Email_TaskV2[[#This Row],[Type]]="RFS"),"YES","")</f>
        <v/>
      </c>
      <c r="AW277" s="16" t="str">
        <f>IF(AND(Email_TaskV2[[#This Row],[Status]]="ON PROGRESS",Email_TaskV2[[#This Row],[Type]]="RFI"),"YES","")</f>
        <v/>
      </c>
      <c r="AX277" s="16">
        <f>IF(Email_TaskV2[[#This Row],[Nomor Nodin RFS/RFI]]="","",DAY(Email_TaskV2[[#This Row],[Tanggal nodin RFS/RFI]]))</f>
        <v>9</v>
      </c>
      <c r="AY277" s="28" t="str">
        <f>IF(Email_TaskV2[[#This Row],[Nomor Nodin RFS/RFI]]="","",TEXT(Email_TaskV2[[#This Row],[Tanggal nodin RFS/RFI]],"mmm"))</f>
        <v>Mar</v>
      </c>
      <c r="AZ277" s="28" t="str">
        <f>IF(Email_TaskV2[[#This Row],[Nodin BO]]="","No","Yes")</f>
        <v>Yes</v>
      </c>
      <c r="BA277" s="36">
        <f>IF(Email_TaskV2[[#This Row],[Month]]="",13,MONTH(Email_TaskV2[[#This Row],[Tanggal nodin RFS/RFI]]))</f>
        <v>3</v>
      </c>
    </row>
    <row r="278" spans="1:53" ht="15" hidden="1" customHeight="1" x14ac:dyDescent="0.3">
      <c r="A278" s="17">
        <v>277</v>
      </c>
      <c r="B278" s="18" t="s">
        <v>1289</v>
      </c>
      <c r="C278" s="19">
        <v>44629</v>
      </c>
      <c r="D278" s="20" t="s">
        <v>1290</v>
      </c>
      <c r="E278" s="18" t="s">
        <v>55</v>
      </c>
      <c r="F278" s="21" t="s">
        <v>147</v>
      </c>
      <c r="G278" s="22">
        <v>44630</v>
      </c>
      <c r="H278" s="22">
        <v>44631</v>
      </c>
      <c r="I278" s="18" t="s">
        <v>1291</v>
      </c>
      <c r="J278" s="22">
        <v>44631</v>
      </c>
      <c r="K278" s="22"/>
      <c r="L278" s="18">
        <f t="shared" si="30"/>
        <v>2</v>
      </c>
      <c r="M278" s="18">
        <f t="shared" si="31"/>
        <v>1</v>
      </c>
      <c r="N278" s="20" t="s">
        <v>58</v>
      </c>
      <c r="O278" s="20" t="s">
        <v>59</v>
      </c>
      <c r="P278" s="20" t="str">
        <f>VLOOKUP(Email_TaskV2[[#This Row],[PIC Dev]],[1]Organization!C:D,2,FALSE)</f>
        <v>BSM Prepaid</v>
      </c>
      <c r="Q278" s="20"/>
      <c r="R278" s="18">
        <v>60</v>
      </c>
      <c r="S278" s="18" t="s">
        <v>106</v>
      </c>
      <c r="T278" s="18" t="s">
        <v>1292</v>
      </c>
      <c r="U278" s="18"/>
      <c r="V278" s="18"/>
      <c r="W278" s="18"/>
      <c r="X278" s="18"/>
      <c r="Y278" s="18"/>
      <c r="Z278" s="18" t="s">
        <v>63</v>
      </c>
      <c r="AA278" s="18" t="s">
        <v>64</v>
      </c>
      <c r="AB278" s="18" t="s">
        <v>65</v>
      </c>
      <c r="AC278" s="18" t="s">
        <v>66</v>
      </c>
      <c r="AD278" s="23" t="s">
        <v>816</v>
      </c>
      <c r="AE278" s="23"/>
      <c r="AF278" s="23"/>
      <c r="AG278" s="18"/>
      <c r="AH278" s="49"/>
      <c r="AI278" s="31" t="s">
        <v>75</v>
      </c>
      <c r="AJ278" s="31"/>
      <c r="AK278" s="25"/>
      <c r="AL278" s="25"/>
      <c r="AM278" s="25"/>
      <c r="AN278" s="25"/>
      <c r="AO278" s="25"/>
      <c r="AP278" s="26">
        <f ca="1">IF(AND(Email_TaskV2[[#This Row],[Status]]="ON PROGRESS"),TODAY()-Email_TaskV2[[#This Row],[Tanggal nodin RFS/RFI]],0)</f>
        <v>0</v>
      </c>
      <c r="AQ278" s="26">
        <f ca="1">IF(AND(Email_TaskV2[[#This Row],[Status]]="ON PROGRESS",Email_TaskV2[[#This Row],[Type]]="RFI"),TODAY()-Email_TaskV2[[#This Row],[Tanggal nodin RFS/RFI]],0)</f>
        <v>0</v>
      </c>
      <c r="AR278" s="26" t="str">
        <f ca="1">IF(Email_TaskV2[[#This Row],[Aging]]&gt;7,"Warning","")</f>
        <v/>
      </c>
      <c r="AV278" s="16" t="str">
        <f>IF(AND(Email_TaskV2[[#This Row],[Status]]="ON PROGRESS",Email_TaskV2[[#This Row],[Type]]="RFS"),"YES","")</f>
        <v/>
      </c>
      <c r="AW278" s="16" t="str">
        <f>IF(AND(Email_TaskV2[[#This Row],[Status]]="ON PROGRESS",Email_TaskV2[[#This Row],[Type]]="RFI"),"YES","")</f>
        <v/>
      </c>
      <c r="AX278" s="16">
        <f>IF(Email_TaskV2[[#This Row],[Nomor Nodin RFS/RFI]]="","",DAY(Email_TaskV2[[#This Row],[Tanggal nodin RFS/RFI]]))</f>
        <v>9</v>
      </c>
      <c r="AY278" s="28" t="str">
        <f>IF(Email_TaskV2[[#This Row],[Nomor Nodin RFS/RFI]]="","",TEXT(Email_TaskV2[[#This Row],[Tanggal nodin RFS/RFI]],"mmm"))</f>
        <v>Mar</v>
      </c>
      <c r="AZ278" s="28" t="str">
        <f>IF(Email_TaskV2[[#This Row],[Nodin BO]]="","No","Yes")</f>
        <v>Yes</v>
      </c>
      <c r="BA278" s="36">
        <f>IF(Email_TaskV2[[#This Row],[Month]]="",13,MONTH(Email_TaskV2[[#This Row],[Tanggal nodin RFS/RFI]]))</f>
        <v>3</v>
      </c>
    </row>
    <row r="279" spans="1:53" ht="15" hidden="1" customHeight="1" x14ac:dyDescent="0.3">
      <c r="A279" s="17">
        <v>278</v>
      </c>
      <c r="B279" s="18" t="s">
        <v>1293</v>
      </c>
      <c r="C279" s="19">
        <v>44629</v>
      </c>
      <c r="D279" s="20" t="s">
        <v>1294</v>
      </c>
      <c r="E279" s="18" t="s">
        <v>55</v>
      </c>
      <c r="F279" s="21" t="s">
        <v>147</v>
      </c>
      <c r="G279" s="22">
        <v>44634</v>
      </c>
      <c r="H279" s="22">
        <v>44657</v>
      </c>
      <c r="I279" s="18" t="s">
        <v>1295</v>
      </c>
      <c r="J279" s="22">
        <v>44659</v>
      </c>
      <c r="K279" s="22"/>
      <c r="L279" s="18">
        <f t="shared" si="30"/>
        <v>28</v>
      </c>
      <c r="M279" s="18">
        <f t="shared" si="31"/>
        <v>25</v>
      </c>
      <c r="N279" s="20" t="s">
        <v>130</v>
      </c>
      <c r="O279" s="20" t="s">
        <v>131</v>
      </c>
      <c r="P279" s="20" t="str">
        <f>VLOOKUP(Email_TaskV2[[#This Row],[PIC Dev]],[1]Organization!C:D,2,FALSE)</f>
        <v>BSM Prepaid</v>
      </c>
      <c r="Q279" s="20"/>
      <c r="R279" s="18">
        <v>200</v>
      </c>
      <c r="S279" s="18" t="s">
        <v>106</v>
      </c>
      <c r="T279" s="18" t="s">
        <v>1278</v>
      </c>
      <c r="U279" s="18"/>
      <c r="V279" s="18"/>
      <c r="W279" s="18"/>
      <c r="X279" s="18"/>
      <c r="Y279" s="18"/>
      <c r="Z279" s="18" t="s">
        <v>63</v>
      </c>
      <c r="AA279" s="18" t="s">
        <v>64</v>
      </c>
      <c r="AB279" s="18" t="s">
        <v>65</v>
      </c>
      <c r="AC279" s="18" t="s">
        <v>66</v>
      </c>
      <c r="AD279" s="23" t="s">
        <v>151</v>
      </c>
      <c r="AE279" s="23"/>
      <c r="AF279" s="23"/>
      <c r="AG279" s="18"/>
      <c r="AH279" s="49"/>
      <c r="AI279" s="31" t="s">
        <v>68</v>
      </c>
      <c r="AJ279" s="31" t="s">
        <v>152</v>
      </c>
      <c r="AK279" s="25"/>
      <c r="AL279" s="25"/>
      <c r="AM279" s="25"/>
      <c r="AN279" s="25"/>
      <c r="AO279" s="25"/>
      <c r="AP279" s="26">
        <f ca="1">IF(AND(Email_TaskV2[[#This Row],[Status]]="ON PROGRESS"),TODAY()-Email_TaskV2[[#This Row],[Tanggal nodin RFS/RFI]],0)</f>
        <v>0</v>
      </c>
      <c r="AQ279" s="26">
        <f ca="1">IF(AND(Email_TaskV2[[#This Row],[Status]]="ON PROGRESS",Email_TaskV2[[#This Row],[Type]]="RFI"),TODAY()-Email_TaskV2[[#This Row],[Tanggal nodin RFS/RFI]],0)</f>
        <v>0</v>
      </c>
      <c r="AR279" s="26" t="str">
        <f ca="1">IF(Email_TaskV2[[#This Row],[Aging]]&gt;7,"Warning","")</f>
        <v/>
      </c>
      <c r="AV279" s="16" t="str">
        <f>IF(AND(Email_TaskV2[[#This Row],[Status]]="ON PROGRESS",Email_TaskV2[[#This Row],[Type]]="RFS"),"YES","")</f>
        <v/>
      </c>
      <c r="AW279" s="16" t="str">
        <f>IF(AND(Email_TaskV2[[#This Row],[Status]]="ON PROGRESS",Email_TaskV2[[#This Row],[Type]]="RFI"),"YES","")</f>
        <v/>
      </c>
      <c r="AX279" s="16">
        <f>IF(Email_TaskV2[[#This Row],[Nomor Nodin RFS/RFI]]="","",DAY(Email_TaskV2[[#This Row],[Tanggal nodin RFS/RFI]]))</f>
        <v>9</v>
      </c>
      <c r="AY279" s="28" t="str">
        <f>IF(Email_TaskV2[[#This Row],[Nomor Nodin RFS/RFI]]="","",TEXT(Email_TaskV2[[#This Row],[Tanggal nodin RFS/RFI]],"mmm"))</f>
        <v>Mar</v>
      </c>
      <c r="AZ279" s="28" t="str">
        <f>IF(Email_TaskV2[[#This Row],[Nodin BO]]="","No","Yes")</f>
        <v>Yes</v>
      </c>
      <c r="BA279" s="36">
        <f>IF(Email_TaskV2[[#This Row],[Month]]="",13,MONTH(Email_TaskV2[[#This Row],[Tanggal nodin RFS/RFI]]))</f>
        <v>3</v>
      </c>
    </row>
    <row r="280" spans="1:53" ht="15" hidden="1" customHeight="1" x14ac:dyDescent="0.3">
      <c r="A280" s="17">
        <v>279</v>
      </c>
      <c r="B280" s="18" t="s">
        <v>1296</v>
      </c>
      <c r="C280" s="19">
        <v>44630</v>
      </c>
      <c r="D280" s="20" t="s">
        <v>1297</v>
      </c>
      <c r="E280" s="18" t="s">
        <v>55</v>
      </c>
      <c r="F280" s="21" t="s">
        <v>112</v>
      </c>
      <c r="G280" s="22">
        <v>44631</v>
      </c>
      <c r="H280" s="22">
        <v>44633</v>
      </c>
      <c r="I280" s="18" t="s">
        <v>1298</v>
      </c>
      <c r="J280" s="22">
        <v>44635</v>
      </c>
      <c r="K280" s="22"/>
      <c r="L280" s="18">
        <f t="shared" si="30"/>
        <v>3</v>
      </c>
      <c r="M280" s="18">
        <f t="shared" si="31"/>
        <v>4</v>
      </c>
      <c r="N280" s="20" t="s">
        <v>130</v>
      </c>
      <c r="O280" s="20" t="s">
        <v>131</v>
      </c>
      <c r="P280" s="20" t="str">
        <f>VLOOKUP(Email_TaskV2[[#This Row],[PIC Dev]],[1]Organization!C:D,2,FALSE)</f>
        <v>BSM Prepaid</v>
      </c>
      <c r="Q280" s="20"/>
      <c r="R280" s="18">
        <v>178</v>
      </c>
      <c r="S280" s="18" t="s">
        <v>106</v>
      </c>
      <c r="T280" s="18" t="s">
        <v>857</v>
      </c>
      <c r="U280" s="18"/>
      <c r="V280" s="18"/>
      <c r="W280" s="18"/>
      <c r="X280" s="18"/>
      <c r="Y280" s="18"/>
      <c r="Z280" s="18" t="s">
        <v>63</v>
      </c>
      <c r="AA280" s="18" t="s">
        <v>64</v>
      </c>
      <c r="AB280" s="18" t="s">
        <v>344</v>
      </c>
      <c r="AC280" s="18" t="s">
        <v>66</v>
      </c>
      <c r="AD280" s="23" t="s">
        <v>186</v>
      </c>
      <c r="AE280" s="23" t="s">
        <v>151</v>
      </c>
      <c r="AF280" s="23"/>
      <c r="AG280" s="18"/>
      <c r="AH280" s="49"/>
      <c r="AI280" s="31" t="s">
        <v>68</v>
      </c>
      <c r="AJ280" s="31" t="s">
        <v>152</v>
      </c>
      <c r="AK280" s="25"/>
      <c r="AL280" s="25"/>
      <c r="AM280" s="25"/>
      <c r="AN280" s="25"/>
      <c r="AO280" s="25"/>
      <c r="AP280" s="26">
        <f ca="1">IF(AND(Email_TaskV2[[#This Row],[Status]]="ON PROGRESS"),TODAY()-Email_TaskV2[[#This Row],[Tanggal nodin RFS/RFI]],0)</f>
        <v>0</v>
      </c>
      <c r="AQ280" s="26">
        <f ca="1">IF(AND(Email_TaskV2[[#This Row],[Status]]="ON PROGRESS",Email_TaskV2[[#This Row],[Type]]="RFI"),TODAY()-Email_TaskV2[[#This Row],[Tanggal nodin RFS/RFI]],0)</f>
        <v>0</v>
      </c>
      <c r="AR280" s="26" t="str">
        <f ca="1">IF(Email_TaskV2[[#This Row],[Aging]]&gt;7,"Warning","")</f>
        <v/>
      </c>
      <c r="AV280" s="16" t="str">
        <f>IF(AND(Email_TaskV2[[#This Row],[Status]]="ON PROGRESS",Email_TaskV2[[#This Row],[Type]]="RFS"),"YES","")</f>
        <v/>
      </c>
      <c r="AW280" s="16" t="str">
        <f>IF(AND(Email_TaskV2[[#This Row],[Status]]="ON PROGRESS",Email_TaskV2[[#This Row],[Type]]="RFI"),"YES","")</f>
        <v/>
      </c>
      <c r="AX280" s="16">
        <f>IF(Email_TaskV2[[#This Row],[Nomor Nodin RFS/RFI]]="","",DAY(Email_TaskV2[[#This Row],[Tanggal nodin RFS/RFI]]))</f>
        <v>10</v>
      </c>
      <c r="AY280" s="28" t="str">
        <f>IF(Email_TaskV2[[#This Row],[Nomor Nodin RFS/RFI]]="","",TEXT(Email_TaskV2[[#This Row],[Tanggal nodin RFS/RFI]],"mmm"))</f>
        <v>Mar</v>
      </c>
      <c r="AZ280" s="28" t="str">
        <f>IF(Email_TaskV2[[#This Row],[Nodin BO]]="","No","Yes")</f>
        <v>Yes</v>
      </c>
      <c r="BA280" s="36">
        <f>IF(Email_TaskV2[[#This Row],[Month]]="",13,MONTH(Email_TaskV2[[#This Row],[Tanggal nodin RFS/RFI]]))</f>
        <v>3</v>
      </c>
    </row>
    <row r="281" spans="1:53" ht="15" hidden="1" customHeight="1" x14ac:dyDescent="0.3">
      <c r="A281" s="17">
        <v>280</v>
      </c>
      <c r="B281" s="18" t="s">
        <v>1299</v>
      </c>
      <c r="C281" s="19">
        <v>44630</v>
      </c>
      <c r="D281" s="20" t="s">
        <v>1300</v>
      </c>
      <c r="E281" s="18" t="s">
        <v>55</v>
      </c>
      <c r="F281" s="21" t="s">
        <v>147</v>
      </c>
      <c r="G281" s="22">
        <v>44631</v>
      </c>
      <c r="H281" s="22">
        <v>44638</v>
      </c>
      <c r="I281" s="18" t="s">
        <v>1301</v>
      </c>
      <c r="J281" s="22">
        <v>44638</v>
      </c>
      <c r="K281" s="22"/>
      <c r="L281" s="18">
        <f t="shared" si="30"/>
        <v>8</v>
      </c>
      <c r="M281" s="18">
        <f t="shared" si="31"/>
        <v>7</v>
      </c>
      <c r="N281" s="20" t="s">
        <v>130</v>
      </c>
      <c r="O281" s="20" t="s">
        <v>131</v>
      </c>
      <c r="P281" s="20" t="str">
        <f>VLOOKUP(Email_TaskV2[[#This Row],[PIC Dev]],[1]Organization!C:D,2,FALSE)</f>
        <v>BSM Prepaid</v>
      </c>
      <c r="Q281" s="20"/>
      <c r="R281" s="18">
        <v>153</v>
      </c>
      <c r="S281" s="18" t="s">
        <v>106</v>
      </c>
      <c r="T281" s="18" t="s">
        <v>1302</v>
      </c>
      <c r="U281" s="18"/>
      <c r="V281" s="18"/>
      <c r="W281" s="18"/>
      <c r="X281" s="18"/>
      <c r="Y281" s="18"/>
      <c r="Z281" s="18" t="s">
        <v>63</v>
      </c>
      <c r="AA281" s="18" t="s">
        <v>64</v>
      </c>
      <c r="AB281" s="18" t="s">
        <v>65</v>
      </c>
      <c r="AC281" s="18" t="s">
        <v>66</v>
      </c>
      <c r="AD281" s="23" t="s">
        <v>816</v>
      </c>
      <c r="AE281" s="23"/>
      <c r="AF281" s="23"/>
      <c r="AG281" s="18"/>
      <c r="AH281" s="49"/>
      <c r="AI281" s="31" t="s">
        <v>68</v>
      </c>
      <c r="AJ281" s="31" t="s">
        <v>152</v>
      </c>
      <c r="AK281" s="25"/>
      <c r="AL281" s="25"/>
      <c r="AM281" s="25"/>
      <c r="AN281" s="25"/>
      <c r="AO281" s="25"/>
      <c r="AP281" s="26">
        <f ca="1">IF(AND(Email_TaskV2[[#This Row],[Status]]="ON PROGRESS"),TODAY()-Email_TaskV2[[#This Row],[Tanggal nodin RFS/RFI]],0)</f>
        <v>0</v>
      </c>
      <c r="AQ281" s="26">
        <f ca="1">IF(AND(Email_TaskV2[[#This Row],[Status]]="ON PROGRESS",Email_TaskV2[[#This Row],[Type]]="RFI"),TODAY()-Email_TaskV2[[#This Row],[Tanggal nodin RFS/RFI]],0)</f>
        <v>0</v>
      </c>
      <c r="AR281" s="26" t="str">
        <f ca="1">IF(Email_TaskV2[[#This Row],[Aging]]&gt;7,"Warning","")</f>
        <v/>
      </c>
      <c r="AV281" s="16" t="str">
        <f>IF(AND(Email_TaskV2[[#This Row],[Status]]="ON PROGRESS",Email_TaskV2[[#This Row],[Type]]="RFS"),"YES","")</f>
        <v/>
      </c>
      <c r="AW281" s="16" t="str">
        <f>IF(AND(Email_TaskV2[[#This Row],[Status]]="ON PROGRESS",Email_TaskV2[[#This Row],[Type]]="RFI"),"YES","")</f>
        <v/>
      </c>
      <c r="AX281" s="16">
        <f>IF(Email_TaskV2[[#This Row],[Nomor Nodin RFS/RFI]]="","",DAY(Email_TaskV2[[#This Row],[Tanggal nodin RFS/RFI]]))</f>
        <v>10</v>
      </c>
      <c r="AY281" s="28" t="str">
        <f>IF(Email_TaskV2[[#This Row],[Nomor Nodin RFS/RFI]]="","",TEXT(Email_TaskV2[[#This Row],[Tanggal nodin RFS/RFI]],"mmm"))</f>
        <v>Mar</v>
      </c>
      <c r="AZ281" s="28" t="str">
        <f>IF(Email_TaskV2[[#This Row],[Nodin BO]]="","No","Yes")</f>
        <v>Yes</v>
      </c>
      <c r="BA281" s="36">
        <f>IF(Email_TaskV2[[#This Row],[Month]]="",13,MONTH(Email_TaskV2[[#This Row],[Tanggal nodin RFS/RFI]]))</f>
        <v>3</v>
      </c>
    </row>
    <row r="282" spans="1:53" ht="15" hidden="1" customHeight="1" x14ac:dyDescent="0.3">
      <c r="A282" s="17">
        <v>281</v>
      </c>
      <c r="B282" s="18" t="s">
        <v>1303</v>
      </c>
      <c r="C282" s="19">
        <v>44630</v>
      </c>
      <c r="D282" s="20" t="s">
        <v>1304</v>
      </c>
      <c r="E282" s="18" t="s">
        <v>55</v>
      </c>
      <c r="F282" s="21" t="s">
        <v>230</v>
      </c>
      <c r="G282" s="22">
        <v>44634</v>
      </c>
      <c r="H282" s="22">
        <v>44635</v>
      </c>
      <c r="I282" s="18" t="s">
        <v>1305</v>
      </c>
      <c r="J282" s="22">
        <v>44637</v>
      </c>
      <c r="K282" s="22"/>
      <c r="L282" s="18">
        <f t="shared" si="30"/>
        <v>5</v>
      </c>
      <c r="M282" s="18">
        <f t="shared" si="31"/>
        <v>3</v>
      </c>
      <c r="N282" s="20" t="s">
        <v>130</v>
      </c>
      <c r="O282" s="20" t="s">
        <v>131</v>
      </c>
      <c r="P282" s="20" t="str">
        <f>VLOOKUP(Email_TaskV2[[#This Row],[PIC Dev]],[1]Organization!C:D,2,FALSE)</f>
        <v>BSM Prepaid</v>
      </c>
      <c r="Q282" s="24" t="s">
        <v>1306</v>
      </c>
      <c r="R282" s="18">
        <v>62</v>
      </c>
      <c r="S282" s="18" t="s">
        <v>106</v>
      </c>
      <c r="T282" s="18" t="s">
        <v>1278</v>
      </c>
      <c r="U282" s="18"/>
      <c r="V282" s="18"/>
      <c r="W282" s="18"/>
      <c r="X282" s="18"/>
      <c r="Y282" s="18"/>
      <c r="Z282" s="18" t="s">
        <v>63</v>
      </c>
      <c r="AA282" s="18" t="s">
        <v>64</v>
      </c>
      <c r="AB282" s="18" t="s">
        <v>65</v>
      </c>
      <c r="AC282" s="18" t="s">
        <v>66</v>
      </c>
      <c r="AD282" s="23" t="s">
        <v>82</v>
      </c>
      <c r="AE282" s="23"/>
      <c r="AF282" s="23"/>
      <c r="AG282" s="18"/>
      <c r="AH282" s="49"/>
      <c r="AI282" s="31" t="s">
        <v>75</v>
      </c>
      <c r="AJ282" s="31"/>
      <c r="AK282" s="25"/>
      <c r="AL282" s="25"/>
      <c r="AM282" s="25"/>
      <c r="AN282" s="25"/>
      <c r="AO282" s="25"/>
      <c r="AP282" s="26">
        <f ca="1">IF(AND(Email_TaskV2[[#This Row],[Status]]="ON PROGRESS"),TODAY()-Email_TaskV2[[#This Row],[Tanggal nodin RFS/RFI]],0)</f>
        <v>0</v>
      </c>
      <c r="AQ282" s="26">
        <f ca="1">IF(AND(Email_TaskV2[[#This Row],[Status]]="ON PROGRESS",Email_TaskV2[[#This Row],[Type]]="RFI"),TODAY()-Email_TaskV2[[#This Row],[Tanggal nodin RFS/RFI]],0)</f>
        <v>0</v>
      </c>
      <c r="AR282" s="26" t="str">
        <f ca="1">IF(Email_TaskV2[[#This Row],[Aging]]&gt;7,"Warning","")</f>
        <v/>
      </c>
      <c r="AV282" s="16" t="str">
        <f>IF(AND(Email_TaskV2[[#This Row],[Status]]="ON PROGRESS",Email_TaskV2[[#This Row],[Type]]="RFS"),"YES","")</f>
        <v/>
      </c>
      <c r="AW282" s="16" t="str">
        <f>IF(AND(Email_TaskV2[[#This Row],[Status]]="ON PROGRESS",Email_TaskV2[[#This Row],[Type]]="RFI"),"YES","")</f>
        <v/>
      </c>
      <c r="AX282" s="16">
        <f>IF(Email_TaskV2[[#This Row],[Nomor Nodin RFS/RFI]]="","",DAY(Email_TaskV2[[#This Row],[Tanggal nodin RFS/RFI]]))</f>
        <v>10</v>
      </c>
      <c r="AY282" s="28" t="str">
        <f>IF(Email_TaskV2[[#This Row],[Nomor Nodin RFS/RFI]]="","",TEXT(Email_TaskV2[[#This Row],[Tanggal nodin RFS/RFI]],"mmm"))</f>
        <v>Mar</v>
      </c>
      <c r="AZ282" s="28" t="str">
        <f>IF(Email_TaskV2[[#This Row],[Nodin BO]]="","No","Yes")</f>
        <v>Yes</v>
      </c>
      <c r="BA282" s="36">
        <f>IF(Email_TaskV2[[#This Row],[Month]]="",13,MONTH(Email_TaskV2[[#This Row],[Tanggal nodin RFS/RFI]]))</f>
        <v>3</v>
      </c>
    </row>
    <row r="283" spans="1:53" ht="15" hidden="1" customHeight="1" x14ac:dyDescent="0.3">
      <c r="A283" s="17">
        <v>282</v>
      </c>
      <c r="B283" s="18" t="s">
        <v>1307</v>
      </c>
      <c r="C283" s="19">
        <v>44630</v>
      </c>
      <c r="D283" s="20" t="s">
        <v>1308</v>
      </c>
      <c r="E283" s="18" t="s">
        <v>55</v>
      </c>
      <c r="F283" s="21" t="s">
        <v>147</v>
      </c>
      <c r="G283" s="22">
        <v>44635</v>
      </c>
      <c r="H283" s="22">
        <v>44657</v>
      </c>
      <c r="I283" s="18" t="s">
        <v>1309</v>
      </c>
      <c r="J283" s="22">
        <v>44659</v>
      </c>
      <c r="K283" s="22"/>
      <c r="L283" s="18">
        <f t="shared" si="30"/>
        <v>27</v>
      </c>
      <c r="M283" s="18">
        <f t="shared" si="31"/>
        <v>24</v>
      </c>
      <c r="N283" s="20" t="s">
        <v>130</v>
      </c>
      <c r="O283" s="20" t="s">
        <v>131</v>
      </c>
      <c r="P283" s="20" t="str">
        <f>VLOOKUP(Email_TaskV2[[#This Row],[PIC Dev]],[1]Organization!C:D,2,FALSE)</f>
        <v>BSM Prepaid</v>
      </c>
      <c r="Q283" s="20"/>
      <c r="R283" s="18">
        <v>200</v>
      </c>
      <c r="S283" s="18" t="s">
        <v>106</v>
      </c>
      <c r="T283" s="18" t="s">
        <v>1278</v>
      </c>
      <c r="U283" s="18"/>
      <c r="V283" s="18"/>
      <c r="W283" s="18"/>
      <c r="X283" s="18"/>
      <c r="Y283" s="18"/>
      <c r="Z283" s="18" t="s">
        <v>63</v>
      </c>
      <c r="AA283" s="18" t="s">
        <v>64</v>
      </c>
      <c r="AB283" s="18" t="s">
        <v>65</v>
      </c>
      <c r="AC283" s="18" t="s">
        <v>66</v>
      </c>
      <c r="AD283" s="23" t="s">
        <v>151</v>
      </c>
      <c r="AE283" s="23"/>
      <c r="AF283" s="23"/>
      <c r="AG283" s="18"/>
      <c r="AH283" s="49"/>
      <c r="AI283" s="31" t="s">
        <v>68</v>
      </c>
      <c r="AJ283" s="31" t="s">
        <v>152</v>
      </c>
      <c r="AK283" s="25"/>
      <c r="AL283" s="25"/>
      <c r="AM283" s="25"/>
      <c r="AN283" s="25"/>
      <c r="AO283" s="25"/>
      <c r="AP283" s="26">
        <f ca="1">IF(AND(Email_TaskV2[[#This Row],[Status]]="ON PROGRESS"),TODAY()-Email_TaskV2[[#This Row],[Tanggal nodin RFS/RFI]],0)</f>
        <v>0</v>
      </c>
      <c r="AQ283" s="26">
        <f ca="1">IF(AND(Email_TaskV2[[#This Row],[Status]]="ON PROGRESS",Email_TaskV2[[#This Row],[Type]]="RFI"),TODAY()-Email_TaskV2[[#This Row],[Tanggal nodin RFS/RFI]],0)</f>
        <v>0</v>
      </c>
      <c r="AR283" s="26" t="str">
        <f ca="1">IF(Email_TaskV2[[#This Row],[Aging]]&gt;7,"Warning","")</f>
        <v/>
      </c>
      <c r="AV283" s="16" t="str">
        <f>IF(AND(Email_TaskV2[[#This Row],[Status]]="ON PROGRESS",Email_TaskV2[[#This Row],[Type]]="RFS"),"YES","")</f>
        <v/>
      </c>
      <c r="AW283" s="16" t="str">
        <f>IF(AND(Email_TaskV2[[#This Row],[Status]]="ON PROGRESS",Email_TaskV2[[#This Row],[Type]]="RFI"),"YES","")</f>
        <v/>
      </c>
      <c r="AX283" s="16">
        <f>IF(Email_TaskV2[[#This Row],[Nomor Nodin RFS/RFI]]="","",DAY(Email_TaskV2[[#This Row],[Tanggal nodin RFS/RFI]]))</f>
        <v>10</v>
      </c>
      <c r="AY283" s="28" t="str">
        <f>IF(Email_TaskV2[[#This Row],[Nomor Nodin RFS/RFI]]="","",TEXT(Email_TaskV2[[#This Row],[Tanggal nodin RFS/RFI]],"mmm"))</f>
        <v>Mar</v>
      </c>
      <c r="AZ283" s="28" t="str">
        <f>IF(Email_TaskV2[[#This Row],[Nodin BO]]="","No","Yes")</f>
        <v>Yes</v>
      </c>
      <c r="BA283" s="36">
        <f>IF(Email_TaskV2[[#This Row],[Month]]="",13,MONTH(Email_TaskV2[[#This Row],[Tanggal nodin RFS/RFI]]))</f>
        <v>3</v>
      </c>
    </row>
    <row r="284" spans="1:53" ht="15" hidden="1" customHeight="1" x14ac:dyDescent="0.3">
      <c r="A284" s="17">
        <v>283</v>
      </c>
      <c r="B284" s="18" t="s">
        <v>1310</v>
      </c>
      <c r="C284" s="19">
        <v>44631</v>
      </c>
      <c r="D284" s="20" t="s">
        <v>1311</v>
      </c>
      <c r="E284" s="18" t="s">
        <v>55</v>
      </c>
      <c r="F284" s="18" t="s">
        <v>136</v>
      </c>
      <c r="G284" s="22">
        <v>44631</v>
      </c>
      <c r="H284" s="22">
        <v>44634</v>
      </c>
      <c r="I284" s="18" t="s">
        <v>1312</v>
      </c>
      <c r="J284" s="22">
        <v>44634</v>
      </c>
      <c r="K284" s="22"/>
      <c r="L284" s="18">
        <f t="shared" si="30"/>
        <v>3</v>
      </c>
      <c r="M284" s="18">
        <f t="shared" si="31"/>
        <v>3</v>
      </c>
      <c r="N284" s="20" t="s">
        <v>171</v>
      </c>
      <c r="O284" s="20" t="s">
        <v>172</v>
      </c>
      <c r="P284" s="20" t="str">
        <f>VLOOKUP(Email_TaskV2[[#This Row],[PIC Dev]],[1]Organization!C:D,2,FALSE)</f>
        <v>Postpaid, Roaming, and Interconnect</v>
      </c>
      <c r="Q284" s="24" t="s">
        <v>1313</v>
      </c>
      <c r="R284" s="18">
        <v>50</v>
      </c>
      <c r="S284" s="18" t="s">
        <v>61</v>
      </c>
      <c r="T284" s="18" t="s">
        <v>1314</v>
      </c>
      <c r="U284" s="18"/>
      <c r="V284" s="18"/>
      <c r="W284" s="18"/>
      <c r="X284" s="18"/>
      <c r="Y284" s="18"/>
      <c r="Z284" s="18" t="s">
        <v>63</v>
      </c>
      <c r="AA284" s="18" t="s">
        <v>64</v>
      </c>
      <c r="AB284" s="18" t="s">
        <v>65</v>
      </c>
      <c r="AC284" s="18" t="s">
        <v>124</v>
      </c>
      <c r="AD284" s="23" t="s">
        <v>99</v>
      </c>
      <c r="AE284" s="23" t="s">
        <v>125</v>
      </c>
      <c r="AF284" s="23"/>
      <c r="AG284" s="18"/>
      <c r="AH284" s="49"/>
      <c r="AI284" s="31" t="s">
        <v>75</v>
      </c>
      <c r="AJ284" s="31"/>
      <c r="AK284" s="25"/>
      <c r="AL284" s="25"/>
      <c r="AM284" s="25"/>
      <c r="AN284" s="25"/>
      <c r="AO284" s="25"/>
      <c r="AP284" s="26">
        <f ca="1">IF(AND(Email_TaskV2[[#This Row],[Status]]="ON PROGRESS"),TODAY()-Email_TaskV2[[#This Row],[Tanggal nodin RFS/RFI]],0)</f>
        <v>0</v>
      </c>
      <c r="AQ284" s="26">
        <f ca="1">IF(AND(Email_TaskV2[[#This Row],[Status]]="ON PROGRESS",Email_TaskV2[[#This Row],[Type]]="RFI"),TODAY()-Email_TaskV2[[#This Row],[Tanggal nodin RFS/RFI]],0)</f>
        <v>0</v>
      </c>
      <c r="AR284" s="26" t="str">
        <f ca="1">IF(Email_TaskV2[[#This Row],[Aging]]&gt;7,"Warning","")</f>
        <v/>
      </c>
      <c r="AV284" s="16" t="str">
        <f>IF(AND(Email_TaskV2[[#This Row],[Status]]="ON PROGRESS",Email_TaskV2[[#This Row],[Type]]="RFS"),"YES","")</f>
        <v/>
      </c>
      <c r="AW284" s="16" t="str">
        <f>IF(AND(Email_TaskV2[[#This Row],[Status]]="ON PROGRESS",Email_TaskV2[[#This Row],[Type]]="RFI"),"YES","")</f>
        <v/>
      </c>
      <c r="AX284" s="16">
        <f>IF(Email_TaskV2[[#This Row],[Nomor Nodin RFS/RFI]]="","",DAY(Email_TaskV2[[#This Row],[Tanggal nodin RFS/RFI]]))</f>
        <v>11</v>
      </c>
      <c r="AY284" s="28" t="str">
        <f>IF(Email_TaskV2[[#This Row],[Nomor Nodin RFS/RFI]]="","",TEXT(Email_TaskV2[[#This Row],[Tanggal nodin RFS/RFI]],"mmm"))</f>
        <v>Mar</v>
      </c>
      <c r="AZ284" s="28" t="str">
        <f>IF(Email_TaskV2[[#This Row],[Nodin BO]]="","No","Yes")</f>
        <v>Yes</v>
      </c>
      <c r="BA284" s="36">
        <f>IF(Email_TaskV2[[#This Row],[Month]]="",13,MONTH(Email_TaskV2[[#This Row],[Tanggal nodin RFS/RFI]]))</f>
        <v>3</v>
      </c>
    </row>
    <row r="285" spans="1:53" ht="15" hidden="1" customHeight="1" x14ac:dyDescent="0.3">
      <c r="A285" s="17">
        <v>284</v>
      </c>
      <c r="B285" s="18" t="s">
        <v>1315</v>
      </c>
      <c r="C285" s="19">
        <v>44631</v>
      </c>
      <c r="D285" s="20" t="s">
        <v>1316</v>
      </c>
      <c r="E285" s="18" t="s">
        <v>55</v>
      </c>
      <c r="F285" s="21" t="s">
        <v>230</v>
      </c>
      <c r="G285" s="22">
        <v>44635</v>
      </c>
      <c r="H285" s="22">
        <v>44642</v>
      </c>
      <c r="I285" s="18" t="s">
        <v>1317</v>
      </c>
      <c r="J285" s="22">
        <v>44643</v>
      </c>
      <c r="K285" s="22"/>
      <c r="L285" s="18">
        <f t="shared" si="30"/>
        <v>11</v>
      </c>
      <c r="M285" s="18">
        <f t="shared" si="31"/>
        <v>8</v>
      </c>
      <c r="N285" s="20" t="s">
        <v>58</v>
      </c>
      <c r="O285" s="20" t="s">
        <v>59</v>
      </c>
      <c r="P285" s="20" t="str">
        <f>VLOOKUP(Email_TaskV2[[#This Row],[PIC Dev]],[1]Organization!C:D,2,FALSE)</f>
        <v>BSM Prepaid</v>
      </c>
      <c r="Q285" s="20" t="s">
        <v>1318</v>
      </c>
      <c r="R285" s="18">
        <v>150</v>
      </c>
      <c r="S285" s="18" t="s">
        <v>106</v>
      </c>
      <c r="T285" s="18" t="s">
        <v>1319</v>
      </c>
      <c r="U285" s="18"/>
      <c r="V285" s="18"/>
      <c r="W285" s="18"/>
      <c r="X285" s="18"/>
      <c r="Y285" s="18"/>
      <c r="Z285" s="18" t="s">
        <v>63</v>
      </c>
      <c r="AA285" s="18" t="s">
        <v>64</v>
      </c>
      <c r="AB285" s="18" t="s">
        <v>65</v>
      </c>
      <c r="AC285" s="18" t="s">
        <v>66</v>
      </c>
      <c r="AD285" s="23" t="s">
        <v>151</v>
      </c>
      <c r="AE285" s="23"/>
      <c r="AF285" s="23"/>
      <c r="AG285" s="18"/>
      <c r="AH285" s="49"/>
      <c r="AI285" s="31" t="s">
        <v>75</v>
      </c>
      <c r="AJ285" s="31"/>
      <c r="AK285" s="25"/>
      <c r="AL285" s="25"/>
      <c r="AM285" s="25"/>
      <c r="AN285" s="25"/>
      <c r="AO285" s="25"/>
      <c r="AP285" s="26">
        <f ca="1">IF(AND(Email_TaskV2[[#This Row],[Status]]="ON PROGRESS"),TODAY()-Email_TaskV2[[#This Row],[Tanggal nodin RFS/RFI]],0)</f>
        <v>0</v>
      </c>
      <c r="AQ285" s="26">
        <f ca="1">IF(AND(Email_TaskV2[[#This Row],[Status]]="ON PROGRESS",Email_TaskV2[[#This Row],[Type]]="RFI"),TODAY()-Email_TaskV2[[#This Row],[Tanggal nodin RFS/RFI]],0)</f>
        <v>0</v>
      </c>
      <c r="AR285" s="26" t="str">
        <f ca="1">IF(Email_TaskV2[[#This Row],[Aging]]&gt;7,"Warning","")</f>
        <v/>
      </c>
      <c r="AV285" s="16" t="str">
        <f>IF(AND(Email_TaskV2[[#This Row],[Status]]="ON PROGRESS",Email_TaskV2[[#This Row],[Type]]="RFS"),"YES","")</f>
        <v/>
      </c>
      <c r="AW285" s="16" t="str">
        <f>IF(AND(Email_TaskV2[[#This Row],[Status]]="ON PROGRESS",Email_TaskV2[[#This Row],[Type]]="RFI"),"YES","")</f>
        <v/>
      </c>
      <c r="AX285" s="16">
        <f>IF(Email_TaskV2[[#This Row],[Nomor Nodin RFS/RFI]]="","",DAY(Email_TaskV2[[#This Row],[Tanggal nodin RFS/RFI]]))</f>
        <v>11</v>
      </c>
      <c r="AY285" s="28" t="str">
        <f>IF(Email_TaskV2[[#This Row],[Nomor Nodin RFS/RFI]]="","",TEXT(Email_TaskV2[[#This Row],[Tanggal nodin RFS/RFI]],"mmm"))</f>
        <v>Mar</v>
      </c>
      <c r="AZ285" s="28" t="str">
        <f>IF(Email_TaskV2[[#This Row],[Nodin BO]]="","No","Yes")</f>
        <v>Yes</v>
      </c>
      <c r="BA285" s="36">
        <f>IF(Email_TaskV2[[#This Row],[Month]]="",13,MONTH(Email_TaskV2[[#This Row],[Tanggal nodin RFS/RFI]]))</f>
        <v>3</v>
      </c>
    </row>
    <row r="286" spans="1:53" ht="15" hidden="1" customHeight="1" x14ac:dyDescent="0.3">
      <c r="A286" s="17">
        <v>285</v>
      </c>
      <c r="B286" s="18" t="s">
        <v>1320</v>
      </c>
      <c r="C286" s="19">
        <v>44631</v>
      </c>
      <c r="D286" s="20" t="s">
        <v>1321</v>
      </c>
      <c r="E286" s="18" t="s">
        <v>55</v>
      </c>
      <c r="F286" s="21" t="s">
        <v>147</v>
      </c>
      <c r="G286" s="22">
        <v>44635</v>
      </c>
      <c r="H286" s="22">
        <v>44659</v>
      </c>
      <c r="I286" s="18" t="s">
        <v>1322</v>
      </c>
      <c r="J286" s="22">
        <v>44659</v>
      </c>
      <c r="K286" s="22"/>
      <c r="L286" s="18">
        <f t="shared" si="30"/>
        <v>28</v>
      </c>
      <c r="M286" s="18">
        <f t="shared" si="31"/>
        <v>24</v>
      </c>
      <c r="N286" s="20" t="s">
        <v>58</v>
      </c>
      <c r="O286" s="20" t="s">
        <v>59</v>
      </c>
      <c r="P286" s="20" t="str">
        <f>VLOOKUP(Email_TaskV2[[#This Row],[PIC Dev]],[1]Organization!C:D,2,FALSE)</f>
        <v>BSM Prepaid</v>
      </c>
      <c r="Q286" s="20"/>
      <c r="R286" s="18">
        <v>85</v>
      </c>
      <c r="S286" s="18" t="s">
        <v>106</v>
      </c>
      <c r="T286" s="18" t="s">
        <v>1151</v>
      </c>
      <c r="U286" s="18"/>
      <c r="V286" s="18"/>
      <c r="W286" s="18"/>
      <c r="X286" s="18"/>
      <c r="Y286" s="18"/>
      <c r="Z286" s="18" t="s">
        <v>63</v>
      </c>
      <c r="AA286" s="18" t="s">
        <v>64</v>
      </c>
      <c r="AB286" s="18" t="s">
        <v>65</v>
      </c>
      <c r="AC286" s="18" t="s">
        <v>66</v>
      </c>
      <c r="AD286" s="23" t="s">
        <v>115</v>
      </c>
      <c r="AE286" s="23"/>
      <c r="AF286" s="23"/>
      <c r="AG286" s="18"/>
      <c r="AH286" s="49"/>
      <c r="AI286" s="31" t="s">
        <v>75</v>
      </c>
      <c r="AJ286" s="31"/>
      <c r="AK286" s="25"/>
      <c r="AL286" s="25"/>
      <c r="AM286" s="25"/>
      <c r="AN286" s="25"/>
      <c r="AO286" s="25"/>
      <c r="AP286" s="26">
        <f ca="1">IF(AND(Email_TaskV2[[#This Row],[Status]]="ON PROGRESS"),TODAY()-Email_TaskV2[[#This Row],[Tanggal nodin RFS/RFI]],0)</f>
        <v>0</v>
      </c>
      <c r="AQ286" s="26">
        <f ca="1">IF(AND(Email_TaskV2[[#This Row],[Status]]="ON PROGRESS",Email_TaskV2[[#This Row],[Type]]="RFI"),TODAY()-Email_TaskV2[[#This Row],[Tanggal nodin RFS/RFI]],0)</f>
        <v>0</v>
      </c>
      <c r="AR286" s="26" t="str">
        <f ca="1">IF(Email_TaskV2[[#This Row],[Aging]]&gt;7,"Warning","")</f>
        <v/>
      </c>
      <c r="AV286" s="16" t="str">
        <f>IF(AND(Email_TaskV2[[#This Row],[Status]]="ON PROGRESS",Email_TaskV2[[#This Row],[Type]]="RFS"),"YES","")</f>
        <v/>
      </c>
      <c r="AW286" s="16" t="str">
        <f>IF(AND(Email_TaskV2[[#This Row],[Status]]="ON PROGRESS",Email_TaskV2[[#This Row],[Type]]="RFI"),"YES","")</f>
        <v/>
      </c>
      <c r="AX286" s="16">
        <f>IF(Email_TaskV2[[#This Row],[Nomor Nodin RFS/RFI]]="","",DAY(Email_TaskV2[[#This Row],[Tanggal nodin RFS/RFI]]))</f>
        <v>11</v>
      </c>
      <c r="AY286" s="28" t="str">
        <f>IF(Email_TaskV2[[#This Row],[Nomor Nodin RFS/RFI]]="","",TEXT(Email_TaskV2[[#This Row],[Tanggal nodin RFS/RFI]],"mmm"))</f>
        <v>Mar</v>
      </c>
      <c r="AZ286" s="28" t="str">
        <f>IF(Email_TaskV2[[#This Row],[Nodin BO]]="","No","Yes")</f>
        <v>Yes</v>
      </c>
      <c r="BA286" s="36">
        <f>IF(Email_TaskV2[[#This Row],[Month]]="",13,MONTH(Email_TaskV2[[#This Row],[Tanggal nodin RFS/RFI]]))</f>
        <v>3</v>
      </c>
    </row>
    <row r="287" spans="1:53" ht="15" hidden="1" customHeight="1" x14ac:dyDescent="0.3">
      <c r="A287" s="17">
        <v>286</v>
      </c>
      <c r="B287" s="18" t="s">
        <v>1323</v>
      </c>
      <c r="C287" s="19">
        <v>44631</v>
      </c>
      <c r="D287" s="20" t="s">
        <v>1324</v>
      </c>
      <c r="E287" s="18" t="s">
        <v>55</v>
      </c>
      <c r="F287" s="21" t="s">
        <v>147</v>
      </c>
      <c r="G287" s="22">
        <v>44635</v>
      </c>
      <c r="H287" s="22">
        <v>44636</v>
      </c>
      <c r="I287" s="18" t="s">
        <v>1325</v>
      </c>
      <c r="J287" s="22">
        <v>44636</v>
      </c>
      <c r="K287" s="22"/>
      <c r="L287" s="18">
        <f t="shared" si="30"/>
        <v>5</v>
      </c>
      <c r="M287" s="18">
        <f t="shared" si="31"/>
        <v>1</v>
      </c>
      <c r="N287" s="20" t="s">
        <v>130</v>
      </c>
      <c r="O287" s="20" t="s">
        <v>131</v>
      </c>
      <c r="P287" s="20" t="str">
        <f>VLOOKUP(Email_TaskV2[[#This Row],[PIC Dev]],[1]Organization!C:D,2,FALSE)</f>
        <v>BSM Prepaid</v>
      </c>
      <c r="Q287" s="20"/>
      <c r="R287" s="18">
        <v>80</v>
      </c>
      <c r="S287" s="18" t="s">
        <v>106</v>
      </c>
      <c r="T287" s="18" t="s">
        <v>1326</v>
      </c>
      <c r="U287" s="18"/>
      <c r="V287" s="18"/>
      <c r="W287" s="18"/>
      <c r="X287" s="18"/>
      <c r="Y287" s="18"/>
      <c r="Z287" s="18" t="s">
        <v>63</v>
      </c>
      <c r="AA287" s="18" t="s">
        <v>64</v>
      </c>
      <c r="AB287" s="18" t="s">
        <v>65</v>
      </c>
      <c r="AC287" s="18" t="s">
        <v>66</v>
      </c>
      <c r="AD287" s="23" t="s">
        <v>816</v>
      </c>
      <c r="AE287" s="23"/>
      <c r="AF287" s="23"/>
      <c r="AG287" s="18"/>
      <c r="AH287" s="49"/>
      <c r="AI287" s="31" t="s">
        <v>75</v>
      </c>
      <c r="AJ287" s="31"/>
      <c r="AK287" s="25"/>
      <c r="AL287" s="25"/>
      <c r="AM287" s="25"/>
      <c r="AN287" s="25"/>
      <c r="AO287" s="25"/>
      <c r="AP287" s="26">
        <f ca="1">IF(AND(Email_TaskV2[[#This Row],[Status]]="ON PROGRESS"),TODAY()-Email_TaskV2[[#This Row],[Tanggal nodin RFS/RFI]],0)</f>
        <v>0</v>
      </c>
      <c r="AQ287" s="26">
        <f ca="1">IF(AND(Email_TaskV2[[#This Row],[Status]]="ON PROGRESS",Email_TaskV2[[#This Row],[Type]]="RFI"),TODAY()-Email_TaskV2[[#This Row],[Tanggal nodin RFS/RFI]],0)</f>
        <v>0</v>
      </c>
      <c r="AR287" s="26" t="str">
        <f ca="1">IF(Email_TaskV2[[#This Row],[Aging]]&gt;7,"Warning","")</f>
        <v/>
      </c>
      <c r="AV287" s="16" t="str">
        <f>IF(AND(Email_TaskV2[[#This Row],[Status]]="ON PROGRESS",Email_TaskV2[[#This Row],[Type]]="RFS"),"YES","")</f>
        <v/>
      </c>
      <c r="AW287" s="16" t="str">
        <f>IF(AND(Email_TaskV2[[#This Row],[Status]]="ON PROGRESS",Email_TaskV2[[#This Row],[Type]]="RFI"),"YES","")</f>
        <v/>
      </c>
      <c r="AX287" s="16">
        <f>IF(Email_TaskV2[[#This Row],[Nomor Nodin RFS/RFI]]="","",DAY(Email_TaskV2[[#This Row],[Tanggal nodin RFS/RFI]]))</f>
        <v>11</v>
      </c>
      <c r="AY287" s="28" t="str">
        <f>IF(Email_TaskV2[[#This Row],[Nomor Nodin RFS/RFI]]="","",TEXT(Email_TaskV2[[#This Row],[Tanggal nodin RFS/RFI]],"mmm"))</f>
        <v>Mar</v>
      </c>
      <c r="AZ287" s="28" t="str">
        <f>IF(Email_TaskV2[[#This Row],[Nodin BO]]="","No","Yes")</f>
        <v>Yes</v>
      </c>
      <c r="BA287" s="36">
        <f>IF(Email_TaskV2[[#This Row],[Month]]="",13,MONTH(Email_TaskV2[[#This Row],[Tanggal nodin RFS/RFI]]))</f>
        <v>3</v>
      </c>
    </row>
    <row r="288" spans="1:53" ht="15" hidden="1" customHeight="1" x14ac:dyDescent="0.3">
      <c r="A288" s="17">
        <v>287</v>
      </c>
      <c r="B288" s="18" t="s">
        <v>1327</v>
      </c>
      <c r="C288" s="19">
        <v>44631</v>
      </c>
      <c r="D288" s="20" t="s">
        <v>1328</v>
      </c>
      <c r="E288" s="18" t="s">
        <v>55</v>
      </c>
      <c r="F288" s="21" t="s">
        <v>230</v>
      </c>
      <c r="G288" s="22">
        <v>44635</v>
      </c>
      <c r="H288" s="22">
        <v>44636</v>
      </c>
      <c r="I288" s="18" t="s">
        <v>1329</v>
      </c>
      <c r="J288" s="22">
        <v>44637</v>
      </c>
      <c r="K288" s="22"/>
      <c r="L288" s="18">
        <f t="shared" si="30"/>
        <v>5</v>
      </c>
      <c r="M288" s="18">
        <f t="shared" si="31"/>
        <v>2</v>
      </c>
      <c r="N288" s="20" t="s">
        <v>130</v>
      </c>
      <c r="O288" s="20" t="s">
        <v>131</v>
      </c>
      <c r="P288" s="20" t="str">
        <f>VLOOKUP(Email_TaskV2[[#This Row],[PIC Dev]],[1]Organization!C:D,2,FALSE)</f>
        <v>BSM Prepaid</v>
      </c>
      <c r="Q288" s="24" t="s">
        <v>1330</v>
      </c>
      <c r="R288" s="18">
        <v>144</v>
      </c>
      <c r="S288" s="18" t="s">
        <v>106</v>
      </c>
      <c r="T288" s="18" t="s">
        <v>1161</v>
      </c>
      <c r="U288" s="18"/>
      <c r="V288" s="18"/>
      <c r="W288" s="18"/>
      <c r="X288" s="18"/>
      <c r="Y288" s="18"/>
      <c r="Z288" s="18" t="s">
        <v>63</v>
      </c>
      <c r="AA288" s="18" t="s">
        <v>64</v>
      </c>
      <c r="AB288" s="18" t="s">
        <v>65</v>
      </c>
      <c r="AC288" s="18" t="s">
        <v>66</v>
      </c>
      <c r="AD288" s="23" t="s">
        <v>275</v>
      </c>
      <c r="AE288" s="23"/>
      <c r="AF288" s="23"/>
      <c r="AG288" s="18"/>
      <c r="AH288" s="49"/>
      <c r="AI288" s="31" t="s">
        <v>276</v>
      </c>
      <c r="AJ288" s="31" t="s">
        <v>277</v>
      </c>
      <c r="AK288" s="25"/>
      <c r="AL288" s="25"/>
      <c r="AM288" s="25"/>
      <c r="AN288" s="25"/>
      <c r="AO288" s="25"/>
      <c r="AP288" s="26">
        <f ca="1">IF(AND(Email_TaskV2[[#This Row],[Status]]="ON PROGRESS"),TODAY()-Email_TaskV2[[#This Row],[Tanggal nodin RFS/RFI]],0)</f>
        <v>0</v>
      </c>
      <c r="AQ288" s="26">
        <f ca="1">IF(AND(Email_TaskV2[[#This Row],[Status]]="ON PROGRESS",Email_TaskV2[[#This Row],[Type]]="RFI"),TODAY()-Email_TaskV2[[#This Row],[Tanggal nodin RFS/RFI]],0)</f>
        <v>0</v>
      </c>
      <c r="AR288" s="26" t="str">
        <f ca="1">IF(Email_TaskV2[[#This Row],[Aging]]&gt;7,"Warning","")</f>
        <v/>
      </c>
      <c r="AV288" s="16" t="str">
        <f>IF(AND(Email_TaskV2[[#This Row],[Status]]="ON PROGRESS",Email_TaskV2[[#This Row],[Type]]="RFS"),"YES","")</f>
        <v/>
      </c>
      <c r="AW288" s="16" t="str">
        <f>IF(AND(Email_TaskV2[[#This Row],[Status]]="ON PROGRESS",Email_TaskV2[[#This Row],[Type]]="RFI"),"YES","")</f>
        <v/>
      </c>
      <c r="AX288" s="16">
        <f>IF(Email_TaskV2[[#This Row],[Nomor Nodin RFS/RFI]]="","",DAY(Email_TaskV2[[#This Row],[Tanggal nodin RFS/RFI]]))</f>
        <v>11</v>
      </c>
      <c r="AY288" s="28" t="str">
        <f>IF(Email_TaskV2[[#This Row],[Nomor Nodin RFS/RFI]]="","",TEXT(Email_TaskV2[[#This Row],[Tanggal nodin RFS/RFI]],"mmm"))</f>
        <v>Mar</v>
      </c>
      <c r="AZ288" s="28" t="str">
        <f>IF(Email_TaskV2[[#This Row],[Nodin BO]]="","No","Yes")</f>
        <v>Yes</v>
      </c>
      <c r="BA288" s="36">
        <f>IF(Email_TaskV2[[#This Row],[Month]]="",13,MONTH(Email_TaskV2[[#This Row],[Tanggal nodin RFS/RFI]]))</f>
        <v>3</v>
      </c>
    </row>
    <row r="289" spans="1:53" ht="15" hidden="1" customHeight="1" x14ac:dyDescent="0.3">
      <c r="A289" s="17">
        <v>288</v>
      </c>
      <c r="B289" s="18" t="s">
        <v>1331</v>
      </c>
      <c r="C289" s="19">
        <v>44631</v>
      </c>
      <c r="D289" s="20" t="s">
        <v>1332</v>
      </c>
      <c r="E289" s="18" t="s">
        <v>55</v>
      </c>
      <c r="F289" s="21" t="s">
        <v>86</v>
      </c>
      <c r="G289" s="22">
        <v>44634</v>
      </c>
      <c r="H289" s="22">
        <v>44635</v>
      </c>
      <c r="I289" s="18" t="s">
        <v>1333</v>
      </c>
      <c r="J289" s="22">
        <v>44635</v>
      </c>
      <c r="K289" s="22"/>
      <c r="L289" s="18">
        <f t="shared" si="30"/>
        <v>4</v>
      </c>
      <c r="M289" s="18">
        <f t="shared" si="31"/>
        <v>1</v>
      </c>
      <c r="N289" s="23" t="s">
        <v>93</v>
      </c>
      <c r="O289" s="20" t="s">
        <v>94</v>
      </c>
      <c r="P289" s="20" t="str">
        <f>VLOOKUP(Email_TaskV2[[#This Row],[PIC Dev]],[1]Organization!C:D,2,FALSE)</f>
        <v>Digital and VAS</v>
      </c>
      <c r="Q289" s="24" t="s">
        <v>1334</v>
      </c>
      <c r="R289" s="18">
        <v>113</v>
      </c>
      <c r="S289" s="18" t="s">
        <v>61</v>
      </c>
      <c r="T289" s="18" t="s">
        <v>1335</v>
      </c>
      <c r="U289" s="18"/>
      <c r="V289" s="18"/>
      <c r="W289" s="18"/>
      <c r="X289" s="18"/>
      <c r="Y289" s="18"/>
      <c r="Z289" s="18" t="s">
        <v>63</v>
      </c>
      <c r="AA289" s="18" t="s">
        <v>64</v>
      </c>
      <c r="AB289" s="18" t="s">
        <v>201</v>
      </c>
      <c r="AC289" s="18" t="s">
        <v>98</v>
      </c>
      <c r="AD289" s="23" t="s">
        <v>255</v>
      </c>
      <c r="AE289" s="23" t="s">
        <v>126</v>
      </c>
      <c r="AF289" s="23"/>
      <c r="AG289" s="18"/>
      <c r="AH289" s="49"/>
      <c r="AI289" s="31" t="s">
        <v>75</v>
      </c>
      <c r="AJ289" s="31"/>
      <c r="AK289" s="25"/>
      <c r="AL289" s="25"/>
      <c r="AM289" s="25"/>
      <c r="AN289" s="25"/>
      <c r="AO289" s="25"/>
      <c r="AP289" s="26">
        <f ca="1">IF(AND(Email_TaskV2[[#This Row],[Status]]="ON PROGRESS"),TODAY()-Email_TaskV2[[#This Row],[Tanggal nodin RFS/RFI]],0)</f>
        <v>0</v>
      </c>
      <c r="AQ289" s="26">
        <f ca="1">IF(AND(Email_TaskV2[[#This Row],[Status]]="ON PROGRESS",Email_TaskV2[[#This Row],[Type]]="RFI"),TODAY()-Email_TaskV2[[#This Row],[Tanggal nodin RFS/RFI]],0)</f>
        <v>0</v>
      </c>
      <c r="AR289" s="26" t="str">
        <f ca="1">IF(Email_TaskV2[[#This Row],[Aging]]&gt;7,"Warning","")</f>
        <v/>
      </c>
      <c r="AV289" s="16" t="str">
        <f>IF(AND(Email_TaskV2[[#This Row],[Status]]="ON PROGRESS",Email_TaskV2[[#This Row],[Type]]="RFS"),"YES","")</f>
        <v/>
      </c>
      <c r="AW289" s="16" t="str">
        <f>IF(AND(Email_TaskV2[[#This Row],[Status]]="ON PROGRESS",Email_TaskV2[[#This Row],[Type]]="RFI"),"YES","")</f>
        <v/>
      </c>
      <c r="AX289" s="16">
        <f>IF(Email_TaskV2[[#This Row],[Nomor Nodin RFS/RFI]]="","",DAY(Email_TaskV2[[#This Row],[Tanggal nodin RFS/RFI]]))</f>
        <v>11</v>
      </c>
      <c r="AY289" s="28" t="str">
        <f>IF(Email_TaskV2[[#This Row],[Nomor Nodin RFS/RFI]]="","",TEXT(Email_TaskV2[[#This Row],[Tanggal nodin RFS/RFI]],"mmm"))</f>
        <v>Mar</v>
      </c>
      <c r="AZ289" s="28" t="str">
        <f>IF(Email_TaskV2[[#This Row],[Nodin BO]]="","No","Yes")</f>
        <v>Yes</v>
      </c>
      <c r="BA289" s="36">
        <f>IF(Email_TaskV2[[#This Row],[Month]]="",13,MONTH(Email_TaskV2[[#This Row],[Tanggal nodin RFS/RFI]]))</f>
        <v>3</v>
      </c>
    </row>
    <row r="290" spans="1:53" ht="15" hidden="1" customHeight="1" x14ac:dyDescent="0.3">
      <c r="A290" s="17">
        <v>289</v>
      </c>
      <c r="B290" s="18" t="s">
        <v>1336</v>
      </c>
      <c r="C290" s="19">
        <v>44631</v>
      </c>
      <c r="D290" s="20" t="s">
        <v>1337</v>
      </c>
      <c r="E290" s="18" t="s">
        <v>55</v>
      </c>
      <c r="F290" s="21" t="s">
        <v>112</v>
      </c>
      <c r="G290" s="22">
        <v>44637</v>
      </c>
      <c r="H290" s="22">
        <v>44638</v>
      </c>
      <c r="I290" s="18" t="s">
        <v>1338</v>
      </c>
      <c r="J290" s="22">
        <v>44638</v>
      </c>
      <c r="K290" s="22"/>
      <c r="L290" s="18">
        <f t="shared" si="30"/>
        <v>7</v>
      </c>
      <c r="M290" s="18">
        <f t="shared" si="31"/>
        <v>1</v>
      </c>
      <c r="N290" s="20" t="s">
        <v>58</v>
      </c>
      <c r="O290" s="20" t="s">
        <v>59</v>
      </c>
      <c r="P290" s="20" t="str">
        <f>VLOOKUP(Email_TaskV2[[#This Row],[PIC Dev]],[1]Organization!C:D,2,FALSE)</f>
        <v>BSM Prepaid</v>
      </c>
      <c r="Q290" s="20"/>
      <c r="R290" s="18">
        <v>99</v>
      </c>
      <c r="S290" s="18" t="s">
        <v>106</v>
      </c>
      <c r="T290" s="18" t="s">
        <v>1292</v>
      </c>
      <c r="U290" s="18"/>
      <c r="V290" s="18"/>
      <c r="W290" s="18"/>
      <c r="X290" s="18"/>
      <c r="Y290" s="18"/>
      <c r="Z290" s="18" t="s">
        <v>63</v>
      </c>
      <c r="AA290" s="18" t="s">
        <v>64</v>
      </c>
      <c r="AB290" s="18" t="s">
        <v>65</v>
      </c>
      <c r="AC290" s="18" t="s">
        <v>66</v>
      </c>
      <c r="AD290" s="23" t="s">
        <v>186</v>
      </c>
      <c r="AE290" s="23" t="s">
        <v>151</v>
      </c>
      <c r="AF290" s="23"/>
      <c r="AG290" s="18"/>
      <c r="AH290" s="49"/>
      <c r="AI290" s="31" t="s">
        <v>75</v>
      </c>
      <c r="AJ290" s="31"/>
      <c r="AK290" s="25"/>
      <c r="AL290" s="25"/>
      <c r="AM290" s="25"/>
      <c r="AN290" s="25"/>
      <c r="AO290" s="25"/>
      <c r="AP290" s="26">
        <f ca="1">IF(AND(Email_TaskV2[[#This Row],[Status]]="ON PROGRESS"),TODAY()-Email_TaskV2[[#This Row],[Tanggal nodin RFS/RFI]],0)</f>
        <v>0</v>
      </c>
      <c r="AQ290" s="26">
        <f ca="1">IF(AND(Email_TaskV2[[#This Row],[Status]]="ON PROGRESS",Email_TaskV2[[#This Row],[Type]]="RFI"),TODAY()-Email_TaskV2[[#This Row],[Tanggal nodin RFS/RFI]],0)</f>
        <v>0</v>
      </c>
      <c r="AR290" s="26" t="str">
        <f ca="1">IF(Email_TaskV2[[#This Row],[Aging]]&gt;7,"Warning","")</f>
        <v/>
      </c>
      <c r="AV290" s="16" t="str">
        <f>IF(AND(Email_TaskV2[[#This Row],[Status]]="ON PROGRESS",Email_TaskV2[[#This Row],[Type]]="RFS"),"YES","")</f>
        <v/>
      </c>
      <c r="AW290" s="16" t="str">
        <f>IF(AND(Email_TaskV2[[#This Row],[Status]]="ON PROGRESS",Email_TaskV2[[#This Row],[Type]]="RFI"),"YES","")</f>
        <v/>
      </c>
      <c r="AX290" s="16">
        <f>IF(Email_TaskV2[[#This Row],[Nomor Nodin RFS/RFI]]="","",DAY(Email_TaskV2[[#This Row],[Tanggal nodin RFS/RFI]]))</f>
        <v>11</v>
      </c>
      <c r="AY290" s="28" t="str">
        <f>IF(Email_TaskV2[[#This Row],[Nomor Nodin RFS/RFI]]="","",TEXT(Email_TaskV2[[#This Row],[Tanggal nodin RFS/RFI]],"mmm"))</f>
        <v>Mar</v>
      </c>
      <c r="AZ290" s="28" t="str">
        <f>IF(Email_TaskV2[[#This Row],[Nodin BO]]="","No","Yes")</f>
        <v>Yes</v>
      </c>
      <c r="BA290" s="36">
        <f>IF(Email_TaskV2[[#This Row],[Month]]="",13,MONTH(Email_TaskV2[[#This Row],[Tanggal nodin RFS/RFI]]))</f>
        <v>3</v>
      </c>
    </row>
    <row r="291" spans="1:53" ht="15" hidden="1" customHeight="1" x14ac:dyDescent="0.3">
      <c r="A291" s="17">
        <v>290</v>
      </c>
      <c r="B291" s="18" t="s">
        <v>1339</v>
      </c>
      <c r="C291" s="19">
        <v>44631</v>
      </c>
      <c r="D291" s="20" t="s">
        <v>1340</v>
      </c>
      <c r="E291" s="18" t="s">
        <v>55</v>
      </c>
      <c r="F291" s="21" t="s">
        <v>112</v>
      </c>
      <c r="G291" s="22">
        <v>44635</v>
      </c>
      <c r="H291" s="22">
        <v>44635</v>
      </c>
      <c r="I291" s="18" t="s">
        <v>1341</v>
      </c>
      <c r="J291" s="22">
        <v>44635</v>
      </c>
      <c r="K291" s="22"/>
      <c r="L291" s="18">
        <f t="shared" si="30"/>
        <v>4</v>
      </c>
      <c r="M291" s="18">
        <f t="shared" si="31"/>
        <v>0</v>
      </c>
      <c r="N291" s="23" t="s">
        <v>93</v>
      </c>
      <c r="O291" s="20" t="s">
        <v>94</v>
      </c>
      <c r="P291" s="20" t="str">
        <f>VLOOKUP(Email_TaskV2[[#This Row],[PIC Dev]],[1]Organization!C:D,2,FALSE)</f>
        <v>Digital and VAS</v>
      </c>
      <c r="Q291" s="20"/>
      <c r="R291" s="18">
        <v>16</v>
      </c>
      <c r="S291" s="18" t="s">
        <v>106</v>
      </c>
      <c r="T291" s="18" t="s">
        <v>1342</v>
      </c>
      <c r="U291" s="18"/>
      <c r="V291" s="18"/>
      <c r="W291" s="18"/>
      <c r="X291" s="18"/>
      <c r="Y291" s="18"/>
      <c r="Z291" s="18" t="s">
        <v>63</v>
      </c>
      <c r="AA291" s="18" t="s">
        <v>64</v>
      </c>
      <c r="AB291" s="18" t="s">
        <v>201</v>
      </c>
      <c r="AC291" s="18" t="s">
        <v>98</v>
      </c>
      <c r="AD291" s="23" t="s">
        <v>115</v>
      </c>
      <c r="AE291" s="23"/>
      <c r="AF291" s="23"/>
      <c r="AG291" s="18"/>
      <c r="AH291" s="49"/>
      <c r="AI291" s="31" t="s">
        <v>75</v>
      </c>
      <c r="AJ291" s="31"/>
      <c r="AK291" s="25"/>
      <c r="AL291" s="25"/>
      <c r="AM291" s="25"/>
      <c r="AN291" s="25"/>
      <c r="AO291" s="25"/>
      <c r="AP291" s="26">
        <f ca="1">IF(AND(Email_TaskV2[[#This Row],[Status]]="ON PROGRESS"),TODAY()-Email_TaskV2[[#This Row],[Tanggal nodin RFS/RFI]],0)</f>
        <v>0</v>
      </c>
      <c r="AQ291" s="26">
        <f ca="1">IF(AND(Email_TaskV2[[#This Row],[Status]]="ON PROGRESS",Email_TaskV2[[#This Row],[Type]]="RFI"),TODAY()-Email_TaskV2[[#This Row],[Tanggal nodin RFS/RFI]],0)</f>
        <v>0</v>
      </c>
      <c r="AR291" s="26" t="str">
        <f ca="1">IF(Email_TaskV2[[#This Row],[Aging]]&gt;7,"Warning","")</f>
        <v/>
      </c>
      <c r="AV291" s="16" t="str">
        <f>IF(AND(Email_TaskV2[[#This Row],[Status]]="ON PROGRESS",Email_TaskV2[[#This Row],[Type]]="RFS"),"YES","")</f>
        <v/>
      </c>
      <c r="AW291" s="16" t="str">
        <f>IF(AND(Email_TaskV2[[#This Row],[Status]]="ON PROGRESS",Email_TaskV2[[#This Row],[Type]]="RFI"),"YES","")</f>
        <v/>
      </c>
      <c r="AX291" s="16">
        <f>IF(Email_TaskV2[[#This Row],[Nomor Nodin RFS/RFI]]="","",DAY(Email_TaskV2[[#This Row],[Tanggal nodin RFS/RFI]]))</f>
        <v>11</v>
      </c>
      <c r="AY291" s="28" t="str">
        <f>IF(Email_TaskV2[[#This Row],[Nomor Nodin RFS/RFI]]="","",TEXT(Email_TaskV2[[#This Row],[Tanggal nodin RFS/RFI]],"mmm"))</f>
        <v>Mar</v>
      </c>
      <c r="AZ291" s="28" t="str">
        <f>IF(Email_TaskV2[[#This Row],[Nodin BO]]="","No","Yes")</f>
        <v>Yes</v>
      </c>
      <c r="BA291" s="36">
        <f>IF(Email_TaskV2[[#This Row],[Month]]="",13,MONTH(Email_TaskV2[[#This Row],[Tanggal nodin RFS/RFI]]))</f>
        <v>3</v>
      </c>
    </row>
    <row r="292" spans="1:53" ht="15" hidden="1" customHeight="1" x14ac:dyDescent="0.3">
      <c r="A292" s="17">
        <v>291</v>
      </c>
      <c r="B292" s="18" t="s">
        <v>1343</v>
      </c>
      <c r="C292" s="19">
        <v>44631</v>
      </c>
      <c r="D292" s="20" t="s">
        <v>1127</v>
      </c>
      <c r="E292" s="18" t="s">
        <v>55</v>
      </c>
      <c r="F292" s="21" t="s">
        <v>147</v>
      </c>
      <c r="G292" s="22">
        <v>44676</v>
      </c>
      <c r="H292" s="22">
        <v>44678</v>
      </c>
      <c r="I292" s="18" t="s">
        <v>1344</v>
      </c>
      <c r="J292" s="22">
        <v>44678</v>
      </c>
      <c r="K292" s="22"/>
      <c r="L292" s="18">
        <f t="shared" si="30"/>
        <v>47</v>
      </c>
      <c r="M292" s="18">
        <f t="shared" si="31"/>
        <v>2</v>
      </c>
      <c r="N292" s="20" t="s">
        <v>58</v>
      </c>
      <c r="O292" s="20" t="s">
        <v>59</v>
      </c>
      <c r="P292" s="20" t="str">
        <f>VLOOKUP(Email_TaskV2[[#This Row],[PIC Dev]],[1]Organization!C:D,2,FALSE)</f>
        <v>BSM Prepaid</v>
      </c>
      <c r="Q292" s="20"/>
      <c r="R292" s="18">
        <v>50</v>
      </c>
      <c r="S292" s="18" t="s">
        <v>106</v>
      </c>
      <c r="T292" s="18" t="s">
        <v>1345</v>
      </c>
      <c r="U292" s="18"/>
      <c r="V292" s="18"/>
      <c r="W292" s="18"/>
      <c r="X292" s="18"/>
      <c r="Y292" s="18"/>
      <c r="Z292" s="18" t="s">
        <v>63</v>
      </c>
      <c r="AA292" s="18" t="s">
        <v>64</v>
      </c>
      <c r="AB292" s="18" t="s">
        <v>65</v>
      </c>
      <c r="AC292" s="18" t="s">
        <v>66</v>
      </c>
      <c r="AD292" s="23" t="s">
        <v>816</v>
      </c>
      <c r="AE292" s="23"/>
      <c r="AF292" s="23"/>
      <c r="AG292" s="18"/>
      <c r="AH292" s="49"/>
      <c r="AI292" s="31" t="s">
        <v>75</v>
      </c>
      <c r="AJ292" s="31"/>
      <c r="AK292" s="25"/>
      <c r="AL292" s="25"/>
      <c r="AM292" s="25"/>
      <c r="AN292" s="25"/>
      <c r="AO292" s="25"/>
      <c r="AP292" s="26">
        <f ca="1">IF(AND(Email_TaskV2[[#This Row],[Status]]="ON PROGRESS"),TODAY()-Email_TaskV2[[#This Row],[Tanggal nodin RFS/RFI]],0)</f>
        <v>0</v>
      </c>
      <c r="AQ292" s="26">
        <f ca="1">IF(AND(Email_TaskV2[[#This Row],[Status]]="ON PROGRESS",Email_TaskV2[[#This Row],[Type]]="RFI"),TODAY()-Email_TaskV2[[#This Row],[Tanggal nodin RFS/RFI]],0)</f>
        <v>0</v>
      </c>
      <c r="AR292" s="26" t="str">
        <f ca="1">IF(Email_TaskV2[[#This Row],[Aging]]&gt;7,"Warning","")</f>
        <v/>
      </c>
      <c r="AV292" s="16" t="str">
        <f>IF(AND(Email_TaskV2[[#This Row],[Status]]="ON PROGRESS",Email_TaskV2[[#This Row],[Type]]="RFS"),"YES","")</f>
        <v/>
      </c>
      <c r="AW292" s="16" t="str">
        <f>IF(AND(Email_TaskV2[[#This Row],[Status]]="ON PROGRESS",Email_TaskV2[[#This Row],[Type]]="RFI"),"YES","")</f>
        <v/>
      </c>
      <c r="AX292" s="16">
        <f>IF(Email_TaskV2[[#This Row],[Nomor Nodin RFS/RFI]]="","",DAY(Email_TaskV2[[#This Row],[Tanggal nodin RFS/RFI]]))</f>
        <v>11</v>
      </c>
      <c r="AY292" s="28" t="str">
        <f>IF(Email_TaskV2[[#This Row],[Nomor Nodin RFS/RFI]]="","",TEXT(Email_TaskV2[[#This Row],[Tanggal nodin RFS/RFI]],"mmm"))</f>
        <v>Mar</v>
      </c>
      <c r="AZ292" s="28" t="str">
        <f>IF(Email_TaskV2[[#This Row],[Nodin BO]]="","No","Yes")</f>
        <v>Yes</v>
      </c>
      <c r="BA292" s="36">
        <f>IF(Email_TaskV2[[#This Row],[Month]]="",13,MONTH(Email_TaskV2[[#This Row],[Tanggal nodin RFS/RFI]]))</f>
        <v>3</v>
      </c>
    </row>
    <row r="293" spans="1:53" ht="15" hidden="1" customHeight="1" x14ac:dyDescent="0.3">
      <c r="A293" s="17">
        <v>292</v>
      </c>
      <c r="B293" s="18" t="s">
        <v>1346</v>
      </c>
      <c r="C293" s="19">
        <v>44634</v>
      </c>
      <c r="D293" s="20" t="s">
        <v>1347</v>
      </c>
      <c r="E293" s="32" t="s">
        <v>118</v>
      </c>
      <c r="F293" s="32" t="s">
        <v>1348</v>
      </c>
      <c r="G293" s="18"/>
      <c r="H293" s="18"/>
      <c r="I293" s="18"/>
      <c r="J293" s="18"/>
      <c r="K293" s="18"/>
      <c r="L293" s="23"/>
      <c r="M293" s="20"/>
      <c r="N293" s="20" t="s">
        <v>353</v>
      </c>
      <c r="O293" s="20" t="s">
        <v>354</v>
      </c>
      <c r="P293" s="20" t="str">
        <f>VLOOKUP(Email_TaskV2[[#This Row],[PIC Dev]],[1]Organization!C:D,2,FALSE)</f>
        <v>BSM Prepaid</v>
      </c>
      <c r="Q293" s="20"/>
      <c r="R293" s="18"/>
      <c r="S293" s="18" t="s">
        <v>106</v>
      </c>
      <c r="T293" s="18" t="s">
        <v>1349</v>
      </c>
      <c r="U293" s="18"/>
      <c r="V293" s="18"/>
      <c r="W293" s="18"/>
      <c r="X293" s="18"/>
      <c r="Y293" s="18"/>
      <c r="Z293" s="18" t="s">
        <v>63</v>
      </c>
      <c r="AA293" s="18" t="s">
        <v>64</v>
      </c>
      <c r="AB293" s="18" t="s">
        <v>65</v>
      </c>
      <c r="AC293" s="18" t="s">
        <v>98</v>
      </c>
      <c r="AD293" s="23" t="s">
        <v>150</v>
      </c>
      <c r="AE293" s="23"/>
      <c r="AF293" s="23"/>
      <c r="AG293" s="18"/>
      <c r="AH293" s="49"/>
      <c r="AI293" s="48" t="s">
        <v>75</v>
      </c>
      <c r="AJ293" s="48"/>
      <c r="AK293" s="25"/>
      <c r="AL293" s="25"/>
      <c r="AM293" s="25"/>
      <c r="AN293" s="25"/>
      <c r="AO293" s="25"/>
      <c r="AP293" s="26">
        <f ca="1">IF(AND(Email_TaskV2[[#This Row],[Status]]="ON PROGRESS"),TODAY()-Email_TaskV2[[#This Row],[Tanggal nodin RFS/RFI]],0)</f>
        <v>0</v>
      </c>
      <c r="AQ293" s="26">
        <f ca="1">IF(AND(Email_TaskV2[[#This Row],[Status]]="ON PROGRESS",Email_TaskV2[[#This Row],[Type]]="RFI"),TODAY()-Email_TaskV2[[#This Row],[Tanggal nodin RFS/RFI]],0)</f>
        <v>0</v>
      </c>
      <c r="AR293" s="26" t="str">
        <f ca="1">IF(Email_TaskV2[[#This Row],[Aging]]&gt;7,"Warning","")</f>
        <v/>
      </c>
      <c r="AV293" s="16" t="str">
        <f>IF(AND(Email_TaskV2[[#This Row],[Status]]="ON PROGRESS",Email_TaskV2[[#This Row],[Type]]="RFS"),"YES","")</f>
        <v/>
      </c>
      <c r="AW293" s="16" t="str">
        <f>IF(AND(Email_TaskV2[[#This Row],[Status]]="ON PROGRESS",Email_TaskV2[[#This Row],[Type]]="RFI"),"YES","")</f>
        <v/>
      </c>
      <c r="AX293" s="16">
        <f>IF(Email_TaskV2[[#This Row],[Nomor Nodin RFS/RFI]]="","",DAY(Email_TaskV2[[#This Row],[Tanggal nodin RFS/RFI]]))</f>
        <v>14</v>
      </c>
      <c r="AY293" s="28" t="str">
        <f>IF(Email_TaskV2[[#This Row],[Nomor Nodin RFS/RFI]]="","",TEXT(Email_TaskV2[[#This Row],[Tanggal nodin RFS/RFI]],"mmm"))</f>
        <v>Mar</v>
      </c>
      <c r="AZ293" s="28" t="str">
        <f>IF(Email_TaskV2[[#This Row],[Nodin BO]]="","No","Yes")</f>
        <v>Yes</v>
      </c>
      <c r="BA293" s="36">
        <f>IF(Email_TaskV2[[#This Row],[Month]]="",13,MONTH(Email_TaskV2[[#This Row],[Tanggal nodin RFS/RFI]]))</f>
        <v>3</v>
      </c>
    </row>
    <row r="294" spans="1:53" ht="15" hidden="1" customHeight="1" x14ac:dyDescent="0.3">
      <c r="A294" s="17">
        <v>293</v>
      </c>
      <c r="B294" s="18" t="s">
        <v>1350</v>
      </c>
      <c r="C294" s="19">
        <v>44634</v>
      </c>
      <c r="D294" s="20" t="s">
        <v>1351</v>
      </c>
      <c r="E294" s="18" t="s">
        <v>55</v>
      </c>
      <c r="F294" s="21" t="s">
        <v>86</v>
      </c>
      <c r="G294" s="22">
        <v>44635</v>
      </c>
      <c r="H294" s="22">
        <v>44638</v>
      </c>
      <c r="I294" s="18" t="s">
        <v>1352</v>
      </c>
      <c r="J294" s="22">
        <v>44638</v>
      </c>
      <c r="K294" s="22"/>
      <c r="L294" s="18">
        <f t="shared" ref="L294:L305" si="32">H294-C294</f>
        <v>4</v>
      </c>
      <c r="M294" s="18">
        <f t="shared" ref="M294:M305" si="33">J294-G294</f>
        <v>3</v>
      </c>
      <c r="N294" s="20" t="s">
        <v>130</v>
      </c>
      <c r="O294" s="20" t="s">
        <v>131</v>
      </c>
      <c r="P294" s="20" t="str">
        <f>VLOOKUP(Email_TaskV2[[#This Row],[PIC Dev]],[1]Organization!C:D,2,FALSE)</f>
        <v>BSM Prepaid</v>
      </c>
      <c r="Q294" s="24" t="s">
        <v>1353</v>
      </c>
      <c r="R294" s="18">
        <v>290</v>
      </c>
      <c r="S294" s="18" t="s">
        <v>61</v>
      </c>
      <c r="T294" s="18" t="s">
        <v>1354</v>
      </c>
      <c r="U294" s="18"/>
      <c r="V294" s="18"/>
      <c r="W294" s="18"/>
      <c r="X294" s="18"/>
      <c r="Y294" s="18"/>
      <c r="Z294" s="18" t="s">
        <v>63</v>
      </c>
      <c r="AA294" s="18" t="s">
        <v>64</v>
      </c>
      <c r="AB294" s="18" t="s">
        <v>65</v>
      </c>
      <c r="AC294" s="18" t="s">
        <v>66</v>
      </c>
      <c r="AD294" s="23" t="s">
        <v>89</v>
      </c>
      <c r="AE294" s="23" t="s">
        <v>74</v>
      </c>
      <c r="AF294" s="23" t="s">
        <v>67</v>
      </c>
      <c r="AG294" s="18"/>
      <c r="AH294" s="49"/>
      <c r="AI294" s="31" t="s">
        <v>68</v>
      </c>
      <c r="AJ294" s="31" t="s">
        <v>83</v>
      </c>
      <c r="AK294" s="25"/>
      <c r="AL294" s="25"/>
      <c r="AM294" s="25"/>
      <c r="AN294" s="25"/>
      <c r="AO294" s="25"/>
      <c r="AP294" s="26">
        <f ca="1">IF(AND(Email_TaskV2[[#This Row],[Status]]="ON PROGRESS"),TODAY()-Email_TaskV2[[#This Row],[Tanggal nodin RFS/RFI]],0)</f>
        <v>0</v>
      </c>
      <c r="AQ294" s="26">
        <f ca="1">IF(AND(Email_TaskV2[[#This Row],[Status]]="ON PROGRESS",Email_TaskV2[[#This Row],[Type]]="RFI"),TODAY()-Email_TaskV2[[#This Row],[Tanggal nodin RFS/RFI]],0)</f>
        <v>0</v>
      </c>
      <c r="AR294" s="26" t="str">
        <f ca="1">IF(Email_TaskV2[[#This Row],[Aging]]&gt;7,"Warning","")</f>
        <v/>
      </c>
      <c r="AV294" s="16" t="str">
        <f>IF(AND(Email_TaskV2[[#This Row],[Status]]="ON PROGRESS",Email_TaskV2[[#This Row],[Type]]="RFS"),"YES","")</f>
        <v/>
      </c>
      <c r="AW294" s="16" t="str">
        <f>IF(AND(Email_TaskV2[[#This Row],[Status]]="ON PROGRESS",Email_TaskV2[[#This Row],[Type]]="RFI"),"YES","")</f>
        <v/>
      </c>
      <c r="AX294" s="16">
        <f>IF(Email_TaskV2[[#This Row],[Nomor Nodin RFS/RFI]]="","",DAY(Email_TaskV2[[#This Row],[Tanggal nodin RFS/RFI]]))</f>
        <v>14</v>
      </c>
      <c r="AY294" s="28" t="str">
        <f>IF(Email_TaskV2[[#This Row],[Nomor Nodin RFS/RFI]]="","",TEXT(Email_TaskV2[[#This Row],[Tanggal nodin RFS/RFI]],"mmm"))</f>
        <v>Mar</v>
      </c>
      <c r="AZ294" s="28" t="str">
        <f>IF(Email_TaskV2[[#This Row],[Nodin BO]]="","No","Yes")</f>
        <v>Yes</v>
      </c>
      <c r="BA294" s="36">
        <f>IF(Email_TaskV2[[#This Row],[Month]]="",13,MONTH(Email_TaskV2[[#This Row],[Tanggal nodin RFS/RFI]]))</f>
        <v>3</v>
      </c>
    </row>
    <row r="295" spans="1:53" ht="15" hidden="1" customHeight="1" x14ac:dyDescent="0.3">
      <c r="A295" s="17">
        <v>294</v>
      </c>
      <c r="B295" s="18" t="s">
        <v>1355</v>
      </c>
      <c r="C295" s="19">
        <v>44634</v>
      </c>
      <c r="D295" s="20" t="s">
        <v>1356</v>
      </c>
      <c r="E295" s="18" t="s">
        <v>55</v>
      </c>
      <c r="F295" s="21" t="s">
        <v>147</v>
      </c>
      <c r="G295" s="22">
        <v>44638</v>
      </c>
      <c r="H295" s="22">
        <v>44643</v>
      </c>
      <c r="I295" s="18" t="s">
        <v>1357</v>
      </c>
      <c r="J295" s="22">
        <v>44645</v>
      </c>
      <c r="K295" s="22"/>
      <c r="L295" s="18">
        <f t="shared" si="32"/>
        <v>9</v>
      </c>
      <c r="M295" s="18">
        <f t="shared" si="33"/>
        <v>7</v>
      </c>
      <c r="N295" s="20" t="s">
        <v>130</v>
      </c>
      <c r="O295" s="20" t="s">
        <v>131</v>
      </c>
      <c r="P295" s="20" t="str">
        <f>VLOOKUP(Email_TaskV2[[#This Row],[PIC Dev]],[1]Organization!C:D,2,FALSE)</f>
        <v>BSM Prepaid</v>
      </c>
      <c r="Q295" s="20"/>
      <c r="R295" s="18">
        <v>30</v>
      </c>
      <c r="S295" s="18" t="s">
        <v>106</v>
      </c>
      <c r="T295" s="18" t="s">
        <v>1358</v>
      </c>
      <c r="U295" s="18"/>
      <c r="V295" s="18"/>
      <c r="W295" s="18"/>
      <c r="X295" s="18"/>
      <c r="Y295" s="18"/>
      <c r="Z295" s="18" t="s">
        <v>63</v>
      </c>
      <c r="AA295" s="18" t="s">
        <v>64</v>
      </c>
      <c r="AB295" s="18" t="s">
        <v>447</v>
      </c>
      <c r="AC295" s="18" t="s">
        <v>66</v>
      </c>
      <c r="AD295" s="23" t="s">
        <v>151</v>
      </c>
      <c r="AE295" s="23"/>
      <c r="AF295" s="23"/>
      <c r="AG295" s="18"/>
      <c r="AH295" s="49"/>
      <c r="AI295" s="31" t="s">
        <v>68</v>
      </c>
      <c r="AJ295" s="31" t="s">
        <v>152</v>
      </c>
      <c r="AK295" s="25"/>
      <c r="AL295" s="25"/>
      <c r="AM295" s="25"/>
      <c r="AN295" s="25"/>
      <c r="AO295" s="25"/>
      <c r="AP295" s="26">
        <f ca="1">IF(AND(Email_TaskV2[[#This Row],[Status]]="ON PROGRESS"),TODAY()-Email_TaskV2[[#This Row],[Tanggal nodin RFS/RFI]],0)</f>
        <v>0</v>
      </c>
      <c r="AQ295" s="26">
        <f ca="1">IF(AND(Email_TaskV2[[#This Row],[Status]]="ON PROGRESS",Email_TaskV2[[#This Row],[Type]]="RFI"),TODAY()-Email_TaskV2[[#This Row],[Tanggal nodin RFS/RFI]],0)</f>
        <v>0</v>
      </c>
      <c r="AR295" s="26" t="str">
        <f ca="1">IF(Email_TaskV2[[#This Row],[Aging]]&gt;7,"Warning","")</f>
        <v/>
      </c>
      <c r="AV295" s="16" t="str">
        <f>IF(AND(Email_TaskV2[[#This Row],[Status]]="ON PROGRESS",Email_TaskV2[[#This Row],[Type]]="RFS"),"YES","")</f>
        <v/>
      </c>
      <c r="AW295" s="16" t="str">
        <f>IF(AND(Email_TaskV2[[#This Row],[Status]]="ON PROGRESS",Email_TaskV2[[#This Row],[Type]]="RFI"),"YES","")</f>
        <v/>
      </c>
      <c r="AX295" s="16">
        <f>IF(Email_TaskV2[[#This Row],[Nomor Nodin RFS/RFI]]="","",DAY(Email_TaskV2[[#This Row],[Tanggal nodin RFS/RFI]]))</f>
        <v>14</v>
      </c>
      <c r="AY295" s="28" t="str">
        <f>IF(Email_TaskV2[[#This Row],[Nomor Nodin RFS/RFI]]="","",TEXT(Email_TaskV2[[#This Row],[Tanggal nodin RFS/RFI]],"mmm"))</f>
        <v>Mar</v>
      </c>
      <c r="AZ295" s="28" t="str">
        <f>IF(Email_TaskV2[[#This Row],[Nodin BO]]="","No","Yes")</f>
        <v>Yes</v>
      </c>
      <c r="BA295" s="36">
        <f>IF(Email_TaskV2[[#This Row],[Month]]="",13,MONTH(Email_TaskV2[[#This Row],[Tanggal nodin RFS/RFI]]))</f>
        <v>3</v>
      </c>
    </row>
    <row r="296" spans="1:53" ht="15" hidden="1" customHeight="1" x14ac:dyDescent="0.3">
      <c r="A296" s="17">
        <v>295</v>
      </c>
      <c r="B296" s="18" t="s">
        <v>1359</v>
      </c>
      <c r="C296" s="19">
        <v>44634</v>
      </c>
      <c r="D296" s="20" t="s">
        <v>1360</v>
      </c>
      <c r="E296" s="18" t="s">
        <v>55</v>
      </c>
      <c r="F296" s="21" t="s">
        <v>230</v>
      </c>
      <c r="G296" s="22">
        <v>44635</v>
      </c>
      <c r="H296" s="22">
        <v>44636</v>
      </c>
      <c r="I296" s="18" t="s">
        <v>1361</v>
      </c>
      <c r="J296" s="22">
        <v>44636</v>
      </c>
      <c r="K296" s="22"/>
      <c r="L296" s="18">
        <f t="shared" si="32"/>
        <v>2</v>
      </c>
      <c r="M296" s="18">
        <f t="shared" si="33"/>
        <v>1</v>
      </c>
      <c r="N296" s="20" t="s">
        <v>130</v>
      </c>
      <c r="O296" s="20" t="s">
        <v>131</v>
      </c>
      <c r="P296" s="20" t="str">
        <f>VLOOKUP(Email_TaskV2[[#This Row],[PIC Dev]],[1]Organization!C:D,2,FALSE)</f>
        <v>BSM Prepaid</v>
      </c>
      <c r="Q296" s="20" t="s">
        <v>1362</v>
      </c>
      <c r="R296" s="18">
        <v>50</v>
      </c>
      <c r="S296" s="18" t="s">
        <v>106</v>
      </c>
      <c r="T296" s="18" t="s">
        <v>1358</v>
      </c>
      <c r="U296" s="18"/>
      <c r="V296" s="18"/>
      <c r="W296" s="18"/>
      <c r="X296" s="18"/>
      <c r="Y296" s="18"/>
      <c r="Z296" s="18" t="s">
        <v>63</v>
      </c>
      <c r="AA296" s="18" t="s">
        <v>64</v>
      </c>
      <c r="AB296" s="18" t="s">
        <v>447</v>
      </c>
      <c r="AC296" s="18" t="s">
        <v>66</v>
      </c>
      <c r="AD296" s="23" t="s">
        <v>82</v>
      </c>
      <c r="AE296" s="23"/>
      <c r="AF296" s="23"/>
      <c r="AG296" s="18"/>
      <c r="AH296" s="49"/>
      <c r="AI296" s="31" t="s">
        <v>75</v>
      </c>
      <c r="AJ296" s="31"/>
      <c r="AK296" s="25"/>
      <c r="AL296" s="25"/>
      <c r="AM296" s="25"/>
      <c r="AN296" s="25"/>
      <c r="AO296" s="25"/>
      <c r="AP296" s="26">
        <f ca="1">IF(AND(Email_TaskV2[[#This Row],[Status]]="ON PROGRESS"),TODAY()-Email_TaskV2[[#This Row],[Tanggal nodin RFS/RFI]],0)</f>
        <v>0</v>
      </c>
      <c r="AQ296" s="26">
        <f ca="1">IF(AND(Email_TaskV2[[#This Row],[Status]]="ON PROGRESS",Email_TaskV2[[#This Row],[Type]]="RFI"),TODAY()-Email_TaskV2[[#This Row],[Tanggal nodin RFS/RFI]],0)</f>
        <v>0</v>
      </c>
      <c r="AR296" s="26" t="str">
        <f ca="1">IF(Email_TaskV2[[#This Row],[Aging]]&gt;7,"Warning","")</f>
        <v/>
      </c>
      <c r="AV296" s="16" t="str">
        <f>IF(AND(Email_TaskV2[[#This Row],[Status]]="ON PROGRESS",Email_TaskV2[[#This Row],[Type]]="RFS"),"YES","")</f>
        <v/>
      </c>
      <c r="AW296" s="16" t="str">
        <f>IF(AND(Email_TaskV2[[#This Row],[Status]]="ON PROGRESS",Email_TaskV2[[#This Row],[Type]]="RFI"),"YES","")</f>
        <v/>
      </c>
      <c r="AX296" s="16">
        <f>IF(Email_TaskV2[[#This Row],[Nomor Nodin RFS/RFI]]="","",DAY(Email_TaskV2[[#This Row],[Tanggal nodin RFS/RFI]]))</f>
        <v>14</v>
      </c>
      <c r="AY296" s="28" t="str">
        <f>IF(Email_TaskV2[[#This Row],[Nomor Nodin RFS/RFI]]="","",TEXT(Email_TaskV2[[#This Row],[Tanggal nodin RFS/RFI]],"mmm"))</f>
        <v>Mar</v>
      </c>
      <c r="AZ296" s="28" t="str">
        <f>IF(Email_TaskV2[[#This Row],[Nodin BO]]="","No","Yes")</f>
        <v>Yes</v>
      </c>
      <c r="BA296" s="36">
        <f>IF(Email_TaskV2[[#This Row],[Month]]="",13,MONTH(Email_TaskV2[[#This Row],[Tanggal nodin RFS/RFI]]))</f>
        <v>3</v>
      </c>
    </row>
    <row r="297" spans="1:53" ht="15" hidden="1" customHeight="1" x14ac:dyDescent="0.3">
      <c r="A297" s="17">
        <v>296</v>
      </c>
      <c r="B297" s="18" t="s">
        <v>1363</v>
      </c>
      <c r="C297" s="19">
        <v>44634</v>
      </c>
      <c r="D297" s="20" t="s">
        <v>1364</v>
      </c>
      <c r="E297" s="18" t="s">
        <v>55</v>
      </c>
      <c r="F297" s="21" t="s">
        <v>86</v>
      </c>
      <c r="G297" s="22">
        <v>44634</v>
      </c>
      <c r="H297" s="22">
        <v>44637</v>
      </c>
      <c r="I297" s="18" t="s">
        <v>1365</v>
      </c>
      <c r="J297" s="22">
        <v>44642</v>
      </c>
      <c r="K297" s="22"/>
      <c r="L297" s="18">
        <f t="shared" si="32"/>
        <v>3</v>
      </c>
      <c r="M297" s="18">
        <f t="shared" si="33"/>
        <v>8</v>
      </c>
      <c r="N297" s="34" t="s">
        <v>220</v>
      </c>
      <c r="O297" s="20" t="s">
        <v>221</v>
      </c>
      <c r="P297" s="20" t="str">
        <f>VLOOKUP(Email_TaskV2[[#This Row],[PIC Dev]],[1]Organization!C:D,2,FALSE)</f>
        <v>Digital and VAS</v>
      </c>
      <c r="Q297" s="24" t="s">
        <v>1366</v>
      </c>
      <c r="R297" s="18">
        <v>263</v>
      </c>
      <c r="S297" s="18" t="s">
        <v>61</v>
      </c>
      <c r="T297" s="18" t="s">
        <v>1367</v>
      </c>
      <c r="U297" s="18"/>
      <c r="V297" s="18"/>
      <c r="W297" s="18"/>
      <c r="X297" s="18"/>
      <c r="Y297" s="18"/>
      <c r="Z297" s="18" t="s">
        <v>63</v>
      </c>
      <c r="AA297" s="18" t="s">
        <v>64</v>
      </c>
      <c r="AB297" s="18" t="s">
        <v>97</v>
      </c>
      <c r="AC297" s="18" t="s">
        <v>66</v>
      </c>
      <c r="AD297" s="23" t="s">
        <v>774</v>
      </c>
      <c r="AE297" s="23" t="s">
        <v>275</v>
      </c>
      <c r="AF297" s="23"/>
      <c r="AG297" s="18"/>
      <c r="AH297" s="49"/>
      <c r="AI297" s="31" t="s">
        <v>276</v>
      </c>
      <c r="AJ297" s="31" t="s">
        <v>277</v>
      </c>
      <c r="AK297" s="25"/>
      <c r="AL297" s="25"/>
      <c r="AM297" s="25"/>
      <c r="AN297" s="25"/>
      <c r="AO297" s="25"/>
      <c r="AP297" s="26">
        <f ca="1">IF(AND(Email_TaskV2[[#This Row],[Status]]="ON PROGRESS"),TODAY()-Email_TaskV2[[#This Row],[Tanggal nodin RFS/RFI]],0)</f>
        <v>0</v>
      </c>
      <c r="AQ297" s="26">
        <f ca="1">IF(AND(Email_TaskV2[[#This Row],[Status]]="ON PROGRESS",Email_TaskV2[[#This Row],[Type]]="RFI"),TODAY()-Email_TaskV2[[#This Row],[Tanggal nodin RFS/RFI]],0)</f>
        <v>0</v>
      </c>
      <c r="AR297" s="26" t="str">
        <f ca="1">IF(Email_TaskV2[[#This Row],[Aging]]&gt;7,"Warning","")</f>
        <v/>
      </c>
      <c r="AV297" s="16" t="str">
        <f>IF(AND(Email_TaskV2[[#This Row],[Status]]="ON PROGRESS",Email_TaskV2[[#This Row],[Type]]="RFS"),"YES","")</f>
        <v/>
      </c>
      <c r="AW297" s="16" t="str">
        <f>IF(AND(Email_TaskV2[[#This Row],[Status]]="ON PROGRESS",Email_TaskV2[[#This Row],[Type]]="RFI"),"YES","")</f>
        <v/>
      </c>
      <c r="AX297" s="16">
        <f>IF(Email_TaskV2[[#This Row],[Nomor Nodin RFS/RFI]]="","",DAY(Email_TaskV2[[#This Row],[Tanggal nodin RFS/RFI]]))</f>
        <v>14</v>
      </c>
      <c r="AY297" s="28" t="str">
        <f>IF(Email_TaskV2[[#This Row],[Nomor Nodin RFS/RFI]]="","",TEXT(Email_TaskV2[[#This Row],[Tanggal nodin RFS/RFI]],"mmm"))</f>
        <v>Mar</v>
      </c>
      <c r="AZ297" s="28" t="str">
        <f>IF(Email_TaskV2[[#This Row],[Nodin BO]]="","No","Yes")</f>
        <v>Yes</v>
      </c>
      <c r="BA297" s="36">
        <f>IF(Email_TaskV2[[#This Row],[Month]]="",13,MONTH(Email_TaskV2[[#This Row],[Tanggal nodin RFS/RFI]]))</f>
        <v>3</v>
      </c>
    </row>
    <row r="298" spans="1:53" ht="15" hidden="1" customHeight="1" x14ac:dyDescent="0.3">
      <c r="A298" s="17">
        <v>297</v>
      </c>
      <c r="B298" s="18" t="s">
        <v>1368</v>
      </c>
      <c r="C298" s="19">
        <v>44634</v>
      </c>
      <c r="D298" s="20" t="s">
        <v>1369</v>
      </c>
      <c r="E298" s="18" t="s">
        <v>55</v>
      </c>
      <c r="F298" s="21" t="s">
        <v>136</v>
      </c>
      <c r="G298" s="22">
        <v>44635</v>
      </c>
      <c r="H298" s="22">
        <v>44644</v>
      </c>
      <c r="I298" s="18" t="s">
        <v>1370</v>
      </c>
      <c r="J298" s="22">
        <v>44644</v>
      </c>
      <c r="K298" s="22"/>
      <c r="L298" s="18">
        <f t="shared" si="32"/>
        <v>10</v>
      </c>
      <c r="M298" s="18">
        <f t="shared" si="33"/>
        <v>9</v>
      </c>
      <c r="N298" s="20" t="s">
        <v>745</v>
      </c>
      <c r="O298" s="20" t="s">
        <v>746</v>
      </c>
      <c r="P298" s="20" t="str">
        <f>VLOOKUP(Email_TaskV2[[#This Row],[PIC Dev]],[1]Organization!C:D,2,FALSE)</f>
        <v>BSM Prepaid</v>
      </c>
      <c r="Q298" s="24" t="s">
        <v>1371</v>
      </c>
      <c r="R298" s="18">
        <v>250</v>
      </c>
      <c r="S298" s="18" t="s">
        <v>61</v>
      </c>
      <c r="T298" s="18" t="s">
        <v>1372</v>
      </c>
      <c r="U298" s="18"/>
      <c r="V298" s="18"/>
      <c r="W298" s="18"/>
      <c r="X298" s="18"/>
      <c r="Y298" s="18"/>
      <c r="Z298" s="18" t="s">
        <v>63</v>
      </c>
      <c r="AA298" s="18" t="s">
        <v>64</v>
      </c>
      <c r="AB298" s="18" t="s">
        <v>65</v>
      </c>
      <c r="AC298" s="18" t="s">
        <v>66</v>
      </c>
      <c r="AD298" s="23" t="s">
        <v>99</v>
      </c>
      <c r="AE298" s="23"/>
      <c r="AF298" s="23"/>
      <c r="AG298" s="18"/>
      <c r="AH298" s="49"/>
      <c r="AI298" s="31" t="s">
        <v>75</v>
      </c>
      <c r="AJ298" s="31"/>
      <c r="AK298" s="25"/>
      <c r="AL298" s="25"/>
      <c r="AM298" s="25"/>
      <c r="AN298" s="25"/>
      <c r="AO298" s="25"/>
      <c r="AP298" s="26">
        <f ca="1">IF(AND(Email_TaskV2[[#This Row],[Status]]="ON PROGRESS"),TODAY()-Email_TaskV2[[#This Row],[Tanggal nodin RFS/RFI]],0)</f>
        <v>0</v>
      </c>
      <c r="AQ298" s="26">
        <f ca="1">IF(AND(Email_TaskV2[[#This Row],[Status]]="ON PROGRESS",Email_TaskV2[[#This Row],[Type]]="RFI"),TODAY()-Email_TaskV2[[#This Row],[Tanggal nodin RFS/RFI]],0)</f>
        <v>0</v>
      </c>
      <c r="AR298" s="26" t="str">
        <f ca="1">IF(Email_TaskV2[[#This Row],[Aging]]&gt;7,"Warning","")</f>
        <v/>
      </c>
      <c r="AV298" s="16" t="str">
        <f>IF(AND(Email_TaskV2[[#This Row],[Status]]="ON PROGRESS",Email_TaskV2[[#This Row],[Type]]="RFS"),"YES","")</f>
        <v/>
      </c>
      <c r="AW298" s="16" t="str">
        <f>IF(AND(Email_TaskV2[[#This Row],[Status]]="ON PROGRESS",Email_TaskV2[[#This Row],[Type]]="RFI"),"YES","")</f>
        <v/>
      </c>
      <c r="AX298" s="16">
        <f>IF(Email_TaskV2[[#This Row],[Nomor Nodin RFS/RFI]]="","",DAY(Email_TaskV2[[#This Row],[Tanggal nodin RFS/RFI]]))</f>
        <v>14</v>
      </c>
      <c r="AY298" s="28" t="str">
        <f>IF(Email_TaskV2[[#This Row],[Nomor Nodin RFS/RFI]]="","",TEXT(Email_TaskV2[[#This Row],[Tanggal nodin RFS/RFI]],"mmm"))</f>
        <v>Mar</v>
      </c>
      <c r="AZ298" s="28" t="str">
        <f>IF(Email_TaskV2[[#This Row],[Nodin BO]]="","No","Yes")</f>
        <v>Yes</v>
      </c>
      <c r="BA298" s="36">
        <f>IF(Email_TaskV2[[#This Row],[Month]]="",13,MONTH(Email_TaskV2[[#This Row],[Tanggal nodin RFS/RFI]]))</f>
        <v>3</v>
      </c>
    </row>
    <row r="299" spans="1:53" ht="15" hidden="1" customHeight="1" x14ac:dyDescent="0.3">
      <c r="A299" s="17">
        <v>298</v>
      </c>
      <c r="B299" s="18" t="s">
        <v>1373</v>
      </c>
      <c r="C299" s="19">
        <v>44635</v>
      </c>
      <c r="D299" s="20" t="s">
        <v>1374</v>
      </c>
      <c r="E299" s="18" t="s">
        <v>55</v>
      </c>
      <c r="F299" s="21" t="s">
        <v>136</v>
      </c>
      <c r="G299" s="22">
        <v>44636</v>
      </c>
      <c r="H299" s="22">
        <v>44641</v>
      </c>
      <c r="I299" s="18" t="s">
        <v>1375</v>
      </c>
      <c r="J299" s="22">
        <v>44642</v>
      </c>
      <c r="K299" s="22"/>
      <c r="L299" s="18">
        <f t="shared" si="32"/>
        <v>6</v>
      </c>
      <c r="M299" s="18">
        <f t="shared" si="33"/>
        <v>6</v>
      </c>
      <c r="N299" s="34" t="s">
        <v>220</v>
      </c>
      <c r="O299" s="20" t="s">
        <v>221</v>
      </c>
      <c r="P299" s="20" t="str">
        <f>VLOOKUP(Email_TaskV2[[#This Row],[PIC Dev]],[1]Organization!C:D,2,FALSE)</f>
        <v>Digital and VAS</v>
      </c>
      <c r="Q299" s="24" t="s">
        <v>1376</v>
      </c>
      <c r="R299" s="18">
        <v>263</v>
      </c>
      <c r="S299" s="18" t="s">
        <v>61</v>
      </c>
      <c r="T299" s="18" t="s">
        <v>1367</v>
      </c>
      <c r="U299" s="18"/>
      <c r="V299" s="18"/>
      <c r="W299" s="18"/>
      <c r="X299" s="18"/>
      <c r="Y299" s="18"/>
      <c r="Z299" s="18" t="s">
        <v>63</v>
      </c>
      <c r="AA299" s="18" t="s">
        <v>64</v>
      </c>
      <c r="AB299" s="18" t="s">
        <v>97</v>
      </c>
      <c r="AC299" s="18" t="s">
        <v>124</v>
      </c>
      <c r="AD299" s="23" t="s">
        <v>490</v>
      </c>
      <c r="AE299" s="23" t="s">
        <v>275</v>
      </c>
      <c r="AF299" s="23"/>
      <c r="AG299" s="18"/>
      <c r="AH299" s="49"/>
      <c r="AI299" s="31" t="s">
        <v>276</v>
      </c>
      <c r="AJ299" s="31" t="s">
        <v>277</v>
      </c>
      <c r="AK299" s="25"/>
      <c r="AL299" s="25"/>
      <c r="AM299" s="25"/>
      <c r="AN299" s="25"/>
      <c r="AO299" s="25"/>
      <c r="AP299" s="26">
        <f ca="1">IF(AND(Email_TaskV2[[#This Row],[Status]]="ON PROGRESS"),TODAY()-Email_TaskV2[[#This Row],[Tanggal nodin RFS/RFI]],0)</f>
        <v>0</v>
      </c>
      <c r="AQ299" s="26">
        <f ca="1">IF(AND(Email_TaskV2[[#This Row],[Status]]="ON PROGRESS",Email_TaskV2[[#This Row],[Type]]="RFI"),TODAY()-Email_TaskV2[[#This Row],[Tanggal nodin RFS/RFI]],0)</f>
        <v>0</v>
      </c>
      <c r="AR299" s="26" t="str">
        <f ca="1">IF(Email_TaskV2[[#This Row],[Aging]]&gt;7,"Warning","")</f>
        <v/>
      </c>
      <c r="AV299" s="16" t="str">
        <f>IF(AND(Email_TaskV2[[#This Row],[Status]]="ON PROGRESS",Email_TaskV2[[#This Row],[Type]]="RFS"),"YES","")</f>
        <v/>
      </c>
      <c r="AW299" s="16" t="str">
        <f>IF(AND(Email_TaskV2[[#This Row],[Status]]="ON PROGRESS",Email_TaskV2[[#This Row],[Type]]="RFI"),"YES","")</f>
        <v/>
      </c>
      <c r="AX299" s="16">
        <f>IF(Email_TaskV2[[#This Row],[Nomor Nodin RFS/RFI]]="","",DAY(Email_TaskV2[[#This Row],[Tanggal nodin RFS/RFI]]))</f>
        <v>15</v>
      </c>
      <c r="AY299" s="28" t="str">
        <f>IF(Email_TaskV2[[#This Row],[Nomor Nodin RFS/RFI]]="","",TEXT(Email_TaskV2[[#This Row],[Tanggal nodin RFS/RFI]],"mmm"))</f>
        <v>Mar</v>
      </c>
      <c r="AZ299" s="28" t="str">
        <f>IF(Email_TaskV2[[#This Row],[Nodin BO]]="","No","Yes")</f>
        <v>Yes</v>
      </c>
      <c r="BA299" s="36">
        <f>IF(Email_TaskV2[[#This Row],[Month]]="",13,MONTH(Email_TaskV2[[#This Row],[Tanggal nodin RFS/RFI]]))</f>
        <v>3</v>
      </c>
    </row>
    <row r="300" spans="1:53" ht="15" hidden="1" customHeight="1" x14ac:dyDescent="0.3">
      <c r="A300" s="17">
        <v>299</v>
      </c>
      <c r="B300" s="18" t="s">
        <v>1377</v>
      </c>
      <c r="C300" s="19">
        <v>44635</v>
      </c>
      <c r="D300" s="20" t="s">
        <v>1378</v>
      </c>
      <c r="E300" s="18" t="s">
        <v>55</v>
      </c>
      <c r="F300" s="21" t="s">
        <v>147</v>
      </c>
      <c r="G300" s="22">
        <v>44635</v>
      </c>
      <c r="H300" s="22">
        <v>44635</v>
      </c>
      <c r="I300" s="18" t="s">
        <v>1379</v>
      </c>
      <c r="J300" s="22">
        <v>44637</v>
      </c>
      <c r="K300" s="22"/>
      <c r="L300" s="18">
        <f t="shared" si="32"/>
        <v>0</v>
      </c>
      <c r="M300" s="18">
        <f t="shared" si="33"/>
        <v>2</v>
      </c>
      <c r="N300" s="20" t="s">
        <v>353</v>
      </c>
      <c r="O300" s="20" t="s">
        <v>354</v>
      </c>
      <c r="P300" s="20" t="str">
        <f>VLOOKUP(Email_TaskV2[[#This Row],[PIC Dev]],[1]Organization!C:D,2,FALSE)</f>
        <v>BSM Prepaid</v>
      </c>
      <c r="Q300" s="20"/>
      <c r="R300" s="18">
        <v>97</v>
      </c>
      <c r="S300" s="18" t="s">
        <v>106</v>
      </c>
      <c r="T300" s="18" t="s">
        <v>1358</v>
      </c>
      <c r="U300" s="18"/>
      <c r="V300" s="18"/>
      <c r="W300" s="18"/>
      <c r="X300" s="18"/>
      <c r="Y300" s="18"/>
      <c r="Z300" s="18" t="s">
        <v>63</v>
      </c>
      <c r="AA300" s="18" t="s">
        <v>64</v>
      </c>
      <c r="AB300" s="18" t="s">
        <v>447</v>
      </c>
      <c r="AC300" s="18" t="s">
        <v>66</v>
      </c>
      <c r="AD300" s="23" t="s">
        <v>151</v>
      </c>
      <c r="AE300" s="23"/>
      <c r="AF300" s="23"/>
      <c r="AG300" s="18"/>
      <c r="AH300" s="49"/>
      <c r="AI300" s="31" t="s">
        <v>75</v>
      </c>
      <c r="AJ300" s="31"/>
      <c r="AK300" s="25"/>
      <c r="AL300" s="25"/>
      <c r="AM300" s="25"/>
      <c r="AN300" s="25"/>
      <c r="AO300" s="25"/>
      <c r="AP300" s="26">
        <f ca="1">IF(AND(Email_TaskV2[[#This Row],[Status]]="ON PROGRESS"),TODAY()-Email_TaskV2[[#This Row],[Tanggal nodin RFS/RFI]],0)</f>
        <v>0</v>
      </c>
      <c r="AQ300" s="26">
        <f ca="1">IF(AND(Email_TaskV2[[#This Row],[Status]]="ON PROGRESS",Email_TaskV2[[#This Row],[Type]]="RFI"),TODAY()-Email_TaskV2[[#This Row],[Tanggal nodin RFS/RFI]],0)</f>
        <v>0</v>
      </c>
      <c r="AR300" s="26" t="str">
        <f ca="1">IF(Email_TaskV2[[#This Row],[Aging]]&gt;7,"Warning","")</f>
        <v/>
      </c>
      <c r="AV300" s="16" t="str">
        <f>IF(AND(Email_TaskV2[[#This Row],[Status]]="ON PROGRESS",Email_TaskV2[[#This Row],[Type]]="RFS"),"YES","")</f>
        <v/>
      </c>
      <c r="AW300" s="16" t="str">
        <f>IF(AND(Email_TaskV2[[#This Row],[Status]]="ON PROGRESS",Email_TaskV2[[#This Row],[Type]]="RFI"),"YES","")</f>
        <v/>
      </c>
      <c r="AX300" s="16">
        <f>IF(Email_TaskV2[[#This Row],[Nomor Nodin RFS/RFI]]="","",DAY(Email_TaskV2[[#This Row],[Tanggal nodin RFS/RFI]]))</f>
        <v>15</v>
      </c>
      <c r="AY300" s="28" t="str">
        <f>IF(Email_TaskV2[[#This Row],[Nomor Nodin RFS/RFI]]="","",TEXT(Email_TaskV2[[#This Row],[Tanggal nodin RFS/RFI]],"mmm"))</f>
        <v>Mar</v>
      </c>
      <c r="AZ300" s="28" t="str">
        <f>IF(Email_TaskV2[[#This Row],[Nodin BO]]="","No","Yes")</f>
        <v>Yes</v>
      </c>
      <c r="BA300" s="36">
        <f>IF(Email_TaskV2[[#This Row],[Month]]="",13,MONTH(Email_TaskV2[[#This Row],[Tanggal nodin RFS/RFI]]))</f>
        <v>3</v>
      </c>
    </row>
    <row r="301" spans="1:53" ht="15" hidden="1" customHeight="1" x14ac:dyDescent="0.3">
      <c r="A301" s="17">
        <v>300</v>
      </c>
      <c r="B301" s="18" t="s">
        <v>1380</v>
      </c>
      <c r="C301" s="19">
        <v>44635</v>
      </c>
      <c r="D301" s="20" t="s">
        <v>1381</v>
      </c>
      <c r="E301" s="18" t="s">
        <v>55</v>
      </c>
      <c r="F301" s="21" t="s">
        <v>147</v>
      </c>
      <c r="G301" s="22">
        <v>44641</v>
      </c>
      <c r="H301" s="22">
        <v>44645</v>
      </c>
      <c r="I301" s="18" t="s">
        <v>1382</v>
      </c>
      <c r="J301" s="22">
        <v>44649</v>
      </c>
      <c r="K301" s="22"/>
      <c r="L301" s="18">
        <f t="shared" si="32"/>
        <v>10</v>
      </c>
      <c r="M301" s="18">
        <f t="shared" si="33"/>
        <v>8</v>
      </c>
      <c r="N301" s="20" t="s">
        <v>353</v>
      </c>
      <c r="O301" s="20" t="s">
        <v>354</v>
      </c>
      <c r="P301" s="20" t="str">
        <f>VLOOKUP(Email_TaskV2[[#This Row],[PIC Dev]],[1]Organization!C:D,2,FALSE)</f>
        <v>BSM Prepaid</v>
      </c>
      <c r="Q301" s="20"/>
      <c r="R301" s="18">
        <v>15</v>
      </c>
      <c r="S301" s="18" t="s">
        <v>106</v>
      </c>
      <c r="T301" s="18" t="s">
        <v>937</v>
      </c>
      <c r="U301" s="18"/>
      <c r="V301" s="18"/>
      <c r="W301" s="18"/>
      <c r="X301" s="18"/>
      <c r="Y301" s="18"/>
      <c r="Z301" s="18" t="s">
        <v>63</v>
      </c>
      <c r="AA301" s="18" t="s">
        <v>64</v>
      </c>
      <c r="AB301" s="18" t="s">
        <v>938</v>
      </c>
      <c r="AC301" s="18" t="s">
        <v>66</v>
      </c>
      <c r="AD301" s="23" t="s">
        <v>150</v>
      </c>
      <c r="AE301" s="23"/>
      <c r="AF301" s="23"/>
      <c r="AG301" s="18"/>
      <c r="AH301" s="49"/>
      <c r="AI301" s="31" t="s">
        <v>276</v>
      </c>
      <c r="AJ301" s="31" t="s">
        <v>152</v>
      </c>
      <c r="AK301" s="25"/>
      <c r="AL301" s="25"/>
      <c r="AM301" s="25"/>
      <c r="AN301" s="25"/>
      <c r="AO301" s="25"/>
      <c r="AP301" s="26">
        <f ca="1">IF(AND(Email_TaskV2[[#This Row],[Status]]="ON PROGRESS"),TODAY()-Email_TaskV2[[#This Row],[Tanggal nodin RFS/RFI]],0)</f>
        <v>0</v>
      </c>
      <c r="AQ301" s="26">
        <f ca="1">IF(AND(Email_TaskV2[[#This Row],[Status]]="ON PROGRESS",Email_TaskV2[[#This Row],[Type]]="RFI"),TODAY()-Email_TaskV2[[#This Row],[Tanggal nodin RFS/RFI]],0)</f>
        <v>0</v>
      </c>
      <c r="AR301" s="26" t="str">
        <f ca="1">IF(Email_TaskV2[[#This Row],[Aging]]&gt;7,"Warning","")</f>
        <v/>
      </c>
      <c r="AV301" s="16" t="str">
        <f>IF(AND(Email_TaskV2[[#This Row],[Status]]="ON PROGRESS",Email_TaskV2[[#This Row],[Type]]="RFS"),"YES","")</f>
        <v/>
      </c>
      <c r="AW301" s="16" t="str">
        <f>IF(AND(Email_TaskV2[[#This Row],[Status]]="ON PROGRESS",Email_TaskV2[[#This Row],[Type]]="RFI"),"YES","")</f>
        <v/>
      </c>
      <c r="AX301" s="16">
        <f>IF(Email_TaskV2[[#This Row],[Nomor Nodin RFS/RFI]]="","",DAY(Email_TaskV2[[#This Row],[Tanggal nodin RFS/RFI]]))</f>
        <v>15</v>
      </c>
      <c r="AY301" s="28" t="str">
        <f>IF(Email_TaskV2[[#This Row],[Nomor Nodin RFS/RFI]]="","",TEXT(Email_TaskV2[[#This Row],[Tanggal nodin RFS/RFI]],"mmm"))</f>
        <v>Mar</v>
      </c>
      <c r="AZ301" s="28" t="str">
        <f>IF(Email_TaskV2[[#This Row],[Nodin BO]]="","No","Yes")</f>
        <v>Yes</v>
      </c>
      <c r="BA301" s="36">
        <f>IF(Email_TaskV2[[#This Row],[Month]]="",13,MONTH(Email_TaskV2[[#This Row],[Tanggal nodin RFS/RFI]]))</f>
        <v>3</v>
      </c>
    </row>
    <row r="302" spans="1:53" ht="15" hidden="1" customHeight="1" x14ac:dyDescent="0.3">
      <c r="A302" s="17">
        <v>301</v>
      </c>
      <c r="B302" s="18" t="s">
        <v>1383</v>
      </c>
      <c r="C302" s="19">
        <v>44635</v>
      </c>
      <c r="D302" s="20" t="s">
        <v>1384</v>
      </c>
      <c r="E302" s="18" t="s">
        <v>55</v>
      </c>
      <c r="F302" s="21" t="s">
        <v>147</v>
      </c>
      <c r="G302" s="54">
        <v>44635</v>
      </c>
      <c r="H302" s="22">
        <v>44635</v>
      </c>
      <c r="I302" s="18" t="s">
        <v>1385</v>
      </c>
      <c r="J302" s="22">
        <v>44635</v>
      </c>
      <c r="K302" s="22"/>
      <c r="L302" s="18">
        <f t="shared" si="32"/>
        <v>0</v>
      </c>
      <c r="M302" s="18">
        <f t="shared" si="33"/>
        <v>0</v>
      </c>
      <c r="N302" s="20" t="s">
        <v>104</v>
      </c>
      <c r="O302" s="20" t="s">
        <v>105</v>
      </c>
      <c r="P302" s="20" t="str">
        <f>VLOOKUP(Email_TaskV2[[#This Row],[PIC Dev]],[1]Organization!C:D,2,FALSE)</f>
        <v>Digital and VAS</v>
      </c>
      <c r="Q302" s="20"/>
      <c r="R302" s="18">
        <v>5</v>
      </c>
      <c r="S302" s="18" t="s">
        <v>106</v>
      </c>
      <c r="T302" s="18" t="s">
        <v>1386</v>
      </c>
      <c r="U302" s="18"/>
      <c r="V302" s="18"/>
      <c r="W302" s="18"/>
      <c r="X302" s="18"/>
      <c r="Y302" s="18"/>
      <c r="Z302" s="18" t="s">
        <v>63</v>
      </c>
      <c r="AA302" s="18" t="s">
        <v>64</v>
      </c>
      <c r="AB302" s="18" t="s">
        <v>108</v>
      </c>
      <c r="AC302" s="18" t="s">
        <v>98</v>
      </c>
      <c r="AD302" s="23" t="s">
        <v>816</v>
      </c>
      <c r="AE302" s="23"/>
      <c r="AF302" s="23"/>
      <c r="AG302" s="18"/>
      <c r="AH302" s="49"/>
      <c r="AI302" s="31" t="s">
        <v>75</v>
      </c>
      <c r="AJ302" s="31"/>
      <c r="AK302" s="25"/>
      <c r="AL302" s="25"/>
      <c r="AM302" s="25"/>
      <c r="AN302" s="25"/>
      <c r="AO302" s="25"/>
      <c r="AP302" s="26">
        <f ca="1">IF(AND(Email_TaskV2[[#This Row],[Status]]="ON PROGRESS"),TODAY()-Email_TaskV2[[#This Row],[Tanggal nodin RFS/RFI]],0)</f>
        <v>0</v>
      </c>
      <c r="AQ302" s="26">
        <f ca="1">IF(AND(Email_TaskV2[[#This Row],[Status]]="ON PROGRESS",Email_TaskV2[[#This Row],[Type]]="RFI"),TODAY()-Email_TaskV2[[#This Row],[Tanggal nodin RFS/RFI]],0)</f>
        <v>0</v>
      </c>
      <c r="AR302" s="26" t="str">
        <f ca="1">IF(Email_TaskV2[[#This Row],[Aging]]&gt;7,"Warning","")</f>
        <v/>
      </c>
      <c r="AV302" s="16" t="str">
        <f>IF(AND(Email_TaskV2[[#This Row],[Status]]="ON PROGRESS",Email_TaskV2[[#This Row],[Type]]="RFS"),"YES","")</f>
        <v/>
      </c>
      <c r="AW302" s="16" t="str">
        <f>IF(AND(Email_TaskV2[[#This Row],[Status]]="ON PROGRESS",Email_TaskV2[[#This Row],[Type]]="RFI"),"YES","")</f>
        <v/>
      </c>
      <c r="AX302" s="16">
        <f>IF(Email_TaskV2[[#This Row],[Nomor Nodin RFS/RFI]]="","",DAY(Email_TaskV2[[#This Row],[Tanggal nodin RFS/RFI]]))</f>
        <v>15</v>
      </c>
      <c r="AY302" s="28" t="str">
        <f>IF(Email_TaskV2[[#This Row],[Nomor Nodin RFS/RFI]]="","",TEXT(Email_TaskV2[[#This Row],[Tanggal nodin RFS/RFI]],"mmm"))</f>
        <v>Mar</v>
      </c>
      <c r="AZ302" s="28" t="str">
        <f>IF(Email_TaskV2[[#This Row],[Nodin BO]]="","No","Yes")</f>
        <v>Yes</v>
      </c>
      <c r="BA302" s="36">
        <f>IF(Email_TaskV2[[#This Row],[Month]]="",13,MONTH(Email_TaskV2[[#This Row],[Tanggal nodin RFS/RFI]]))</f>
        <v>3</v>
      </c>
    </row>
    <row r="303" spans="1:53" ht="15" hidden="1" customHeight="1" x14ac:dyDescent="0.3">
      <c r="A303" s="17">
        <v>302</v>
      </c>
      <c r="B303" s="38" t="s">
        <v>1387</v>
      </c>
      <c r="C303" s="55">
        <v>44635</v>
      </c>
      <c r="D303" s="56" t="s">
        <v>1388</v>
      </c>
      <c r="E303" s="18" t="s">
        <v>55</v>
      </c>
      <c r="F303" s="53" t="s">
        <v>147</v>
      </c>
      <c r="G303" s="54">
        <v>44636</v>
      </c>
      <c r="H303" s="54">
        <v>44643</v>
      </c>
      <c r="I303" s="38" t="s">
        <v>1389</v>
      </c>
      <c r="J303" s="54">
        <v>44645</v>
      </c>
      <c r="K303" s="54"/>
      <c r="L303" s="18">
        <f t="shared" si="32"/>
        <v>8</v>
      </c>
      <c r="M303" s="18">
        <f t="shared" si="33"/>
        <v>9</v>
      </c>
      <c r="N303" s="56" t="s">
        <v>58</v>
      </c>
      <c r="O303" s="56" t="s">
        <v>59</v>
      </c>
      <c r="P303" s="56" t="str">
        <f>VLOOKUP(Email_TaskV2[[#This Row],[PIC Dev]],[1]Organization!C:D,2,FALSE)</f>
        <v>BSM Prepaid</v>
      </c>
      <c r="Q303" s="56"/>
      <c r="R303" s="38">
        <v>60</v>
      </c>
      <c r="S303" s="38" t="s">
        <v>106</v>
      </c>
      <c r="T303" s="38" t="s">
        <v>1292</v>
      </c>
      <c r="U303" s="38"/>
      <c r="V303" s="38"/>
      <c r="W303" s="38"/>
      <c r="X303" s="38"/>
      <c r="Y303" s="38"/>
      <c r="Z303" s="38" t="s">
        <v>63</v>
      </c>
      <c r="AA303" s="38" t="s">
        <v>64</v>
      </c>
      <c r="AB303" s="38" t="s">
        <v>65</v>
      </c>
      <c r="AC303" s="38" t="s">
        <v>66</v>
      </c>
      <c r="AD303" s="23" t="s">
        <v>816</v>
      </c>
      <c r="AE303" s="58"/>
      <c r="AF303" s="58"/>
      <c r="AG303" s="38"/>
      <c r="AH303" s="59"/>
      <c r="AI303" s="31" t="s">
        <v>75</v>
      </c>
      <c r="AJ303" s="31"/>
      <c r="AK303" s="25"/>
      <c r="AL303" s="25"/>
      <c r="AM303" s="25"/>
      <c r="AN303" s="25"/>
      <c r="AO303" s="25"/>
      <c r="AP303" s="26">
        <f ca="1">IF(AND(Email_TaskV2[[#This Row],[Status]]="ON PROGRESS"),TODAY()-Email_TaskV2[[#This Row],[Tanggal nodin RFS/RFI]],0)</f>
        <v>0</v>
      </c>
      <c r="AQ303" s="26">
        <f ca="1">IF(AND(Email_TaskV2[[#This Row],[Status]]="ON PROGRESS",Email_TaskV2[[#This Row],[Type]]="RFI"),TODAY()-Email_TaskV2[[#This Row],[Tanggal nodin RFS/RFI]],0)</f>
        <v>0</v>
      </c>
      <c r="AR303" s="26" t="str">
        <f ca="1">IF(Email_TaskV2[[#This Row],[Aging]]&gt;7,"Warning","")</f>
        <v/>
      </c>
      <c r="AV303" s="16" t="str">
        <f>IF(AND(Email_TaskV2[[#This Row],[Status]]="ON PROGRESS",Email_TaskV2[[#This Row],[Type]]="RFS"),"YES","")</f>
        <v/>
      </c>
      <c r="AW303" s="16" t="str">
        <f>IF(AND(Email_TaskV2[[#This Row],[Status]]="ON PROGRESS",Email_TaskV2[[#This Row],[Type]]="RFI"),"YES","")</f>
        <v/>
      </c>
      <c r="AX303" s="16">
        <f>IF(Email_TaskV2[[#This Row],[Nomor Nodin RFS/RFI]]="","",DAY(Email_TaskV2[[#This Row],[Tanggal nodin RFS/RFI]]))</f>
        <v>15</v>
      </c>
      <c r="AY303" s="28" t="str">
        <f>IF(Email_TaskV2[[#This Row],[Nomor Nodin RFS/RFI]]="","",TEXT(Email_TaskV2[[#This Row],[Tanggal nodin RFS/RFI]],"mmm"))</f>
        <v>Mar</v>
      </c>
      <c r="AZ303" s="28" t="str">
        <f>IF(Email_TaskV2[[#This Row],[Nodin BO]]="","No","Yes")</f>
        <v>Yes</v>
      </c>
      <c r="BA303" s="36">
        <f>IF(Email_TaskV2[[#This Row],[Month]]="",13,MONTH(Email_TaskV2[[#This Row],[Tanggal nodin RFS/RFI]]))</f>
        <v>3</v>
      </c>
    </row>
    <row r="304" spans="1:53" ht="15" hidden="1" customHeight="1" x14ac:dyDescent="0.3">
      <c r="A304" s="17">
        <v>303</v>
      </c>
      <c r="B304" s="18" t="s">
        <v>1390</v>
      </c>
      <c r="C304" s="19">
        <v>44635</v>
      </c>
      <c r="D304" s="20" t="s">
        <v>1391</v>
      </c>
      <c r="E304" s="18" t="s">
        <v>55</v>
      </c>
      <c r="F304" s="21" t="s">
        <v>86</v>
      </c>
      <c r="G304" s="54">
        <v>44638</v>
      </c>
      <c r="H304" s="54">
        <v>44638</v>
      </c>
      <c r="I304" s="38" t="s">
        <v>1392</v>
      </c>
      <c r="J304" s="54">
        <v>44641</v>
      </c>
      <c r="K304" s="54"/>
      <c r="L304" s="18">
        <f t="shared" si="32"/>
        <v>3</v>
      </c>
      <c r="M304" s="18">
        <f t="shared" si="33"/>
        <v>3</v>
      </c>
      <c r="N304" s="20" t="s">
        <v>745</v>
      </c>
      <c r="O304" s="20" t="s">
        <v>746</v>
      </c>
      <c r="P304" s="20" t="str">
        <f>VLOOKUP(Email_TaskV2[[#This Row],[PIC Dev]],[1]Organization!C:D,2,FALSE)</f>
        <v>BSM Prepaid</v>
      </c>
      <c r="Q304" s="24" t="s">
        <v>1393</v>
      </c>
      <c r="R304" s="18">
        <v>24</v>
      </c>
      <c r="S304" s="18" t="s">
        <v>61</v>
      </c>
      <c r="T304" s="18" t="s">
        <v>1394</v>
      </c>
      <c r="U304" s="18"/>
      <c r="V304" s="18"/>
      <c r="W304" s="18"/>
      <c r="X304" s="18"/>
      <c r="Y304" s="18"/>
      <c r="Z304" s="18" t="s">
        <v>63</v>
      </c>
      <c r="AA304" s="18" t="s">
        <v>64</v>
      </c>
      <c r="AB304" s="18" t="s">
        <v>123</v>
      </c>
      <c r="AC304" s="18" t="s">
        <v>66</v>
      </c>
      <c r="AD304" s="23" t="s">
        <v>139</v>
      </c>
      <c r="AE304" s="23"/>
      <c r="AF304" s="23"/>
      <c r="AG304" s="18"/>
      <c r="AH304" s="49"/>
      <c r="AI304" s="31" t="s">
        <v>75</v>
      </c>
      <c r="AJ304" s="31"/>
      <c r="AK304" s="25"/>
      <c r="AL304" s="25"/>
      <c r="AM304" s="25"/>
      <c r="AN304" s="25"/>
      <c r="AO304" s="25"/>
      <c r="AP304" s="26">
        <f ca="1">IF(AND(Email_TaskV2[[#This Row],[Status]]="ON PROGRESS"),TODAY()-Email_TaskV2[[#This Row],[Tanggal nodin RFS/RFI]],0)</f>
        <v>0</v>
      </c>
      <c r="AQ304" s="26">
        <f ca="1">IF(AND(Email_TaskV2[[#This Row],[Status]]="ON PROGRESS",Email_TaskV2[[#This Row],[Type]]="RFI"),TODAY()-Email_TaskV2[[#This Row],[Tanggal nodin RFS/RFI]],0)</f>
        <v>0</v>
      </c>
      <c r="AR304" s="26" t="str">
        <f ca="1">IF(Email_TaskV2[[#This Row],[Aging]]&gt;7,"Warning","")</f>
        <v/>
      </c>
      <c r="AV304" s="16" t="str">
        <f>IF(AND(Email_TaskV2[[#This Row],[Status]]="ON PROGRESS",Email_TaskV2[[#This Row],[Type]]="RFS"),"YES","")</f>
        <v/>
      </c>
      <c r="AW304" s="16" t="str">
        <f>IF(AND(Email_TaskV2[[#This Row],[Status]]="ON PROGRESS",Email_TaskV2[[#This Row],[Type]]="RFI"),"YES","")</f>
        <v/>
      </c>
      <c r="AX304" s="16">
        <f>IF(Email_TaskV2[[#This Row],[Nomor Nodin RFS/RFI]]="","",DAY(Email_TaskV2[[#This Row],[Tanggal nodin RFS/RFI]]))</f>
        <v>15</v>
      </c>
      <c r="AY304" s="28" t="str">
        <f>IF(Email_TaskV2[[#This Row],[Nomor Nodin RFS/RFI]]="","",TEXT(Email_TaskV2[[#This Row],[Tanggal nodin RFS/RFI]],"mmm"))</f>
        <v>Mar</v>
      </c>
      <c r="AZ304" s="28" t="str">
        <f>IF(Email_TaskV2[[#This Row],[Nodin BO]]="","No","Yes")</f>
        <v>Yes</v>
      </c>
      <c r="BA304" s="36">
        <f>IF(Email_TaskV2[[#This Row],[Month]]="",13,MONTH(Email_TaskV2[[#This Row],[Tanggal nodin RFS/RFI]]))</f>
        <v>3</v>
      </c>
    </row>
    <row r="305" spans="1:53" ht="15" hidden="1" customHeight="1" x14ac:dyDescent="0.3">
      <c r="A305" s="17">
        <v>304</v>
      </c>
      <c r="B305" s="18" t="s">
        <v>1395</v>
      </c>
      <c r="C305" s="19">
        <v>44635</v>
      </c>
      <c r="D305" s="20" t="s">
        <v>1396</v>
      </c>
      <c r="E305" s="18" t="s">
        <v>55</v>
      </c>
      <c r="F305" s="21" t="s">
        <v>112</v>
      </c>
      <c r="G305" s="22">
        <v>44636</v>
      </c>
      <c r="H305" s="22">
        <v>44637</v>
      </c>
      <c r="I305" s="18" t="s">
        <v>1397</v>
      </c>
      <c r="J305" s="22">
        <v>44637</v>
      </c>
      <c r="K305" s="22"/>
      <c r="L305" s="18">
        <f t="shared" si="32"/>
        <v>2</v>
      </c>
      <c r="M305" s="18">
        <f t="shared" si="33"/>
        <v>1</v>
      </c>
      <c r="N305" s="20" t="s">
        <v>130</v>
      </c>
      <c r="O305" s="20" t="s">
        <v>131</v>
      </c>
      <c r="P305" s="20" t="str">
        <f>VLOOKUP(Email_TaskV2[[#This Row],[PIC Dev]],[1]Organization!C:D,2,FALSE)</f>
        <v>BSM Prepaid</v>
      </c>
      <c r="Q305" s="20"/>
      <c r="R305" s="18">
        <v>56</v>
      </c>
      <c r="S305" s="18" t="s">
        <v>106</v>
      </c>
      <c r="T305" s="18" t="s">
        <v>1398</v>
      </c>
      <c r="U305" s="18"/>
      <c r="V305" s="18"/>
      <c r="W305" s="18"/>
      <c r="X305" s="18"/>
      <c r="Y305" s="18"/>
      <c r="Z305" s="18" t="s">
        <v>63</v>
      </c>
      <c r="AA305" s="18" t="s">
        <v>64</v>
      </c>
      <c r="AB305" s="18" t="s">
        <v>65</v>
      </c>
      <c r="AC305" s="18" t="s">
        <v>66</v>
      </c>
      <c r="AD305" s="23" t="s">
        <v>115</v>
      </c>
      <c r="AE305" s="23"/>
      <c r="AF305" s="23"/>
      <c r="AG305" s="18"/>
      <c r="AH305" s="49"/>
      <c r="AI305" s="31" t="s">
        <v>68</v>
      </c>
      <c r="AJ305" s="18" t="s">
        <v>152</v>
      </c>
      <c r="AK305" s="25"/>
      <c r="AL305" s="25"/>
      <c r="AM305" s="25"/>
      <c r="AN305" s="25"/>
      <c r="AO305" s="25"/>
      <c r="AP305" s="26">
        <f ca="1">IF(AND(Email_TaskV2[[#This Row],[Status]]="ON PROGRESS"),TODAY()-Email_TaskV2[[#This Row],[Tanggal nodin RFS/RFI]],0)</f>
        <v>0</v>
      </c>
      <c r="AQ305" s="26">
        <f ca="1">IF(AND(Email_TaskV2[[#This Row],[Status]]="ON PROGRESS",Email_TaskV2[[#This Row],[Type]]="RFI"),TODAY()-Email_TaskV2[[#This Row],[Tanggal nodin RFS/RFI]],0)</f>
        <v>0</v>
      </c>
      <c r="AR305" s="26" t="str">
        <f ca="1">IF(Email_TaskV2[[#This Row],[Aging]]&gt;7,"Warning","")</f>
        <v/>
      </c>
      <c r="AV305" s="16" t="str">
        <f>IF(AND(Email_TaskV2[[#This Row],[Status]]="ON PROGRESS",Email_TaskV2[[#This Row],[Type]]="RFS"),"YES","")</f>
        <v/>
      </c>
      <c r="AW305" s="16" t="str">
        <f>IF(AND(Email_TaskV2[[#This Row],[Status]]="ON PROGRESS",Email_TaskV2[[#This Row],[Type]]="RFI"),"YES","")</f>
        <v/>
      </c>
      <c r="AX305" s="16">
        <f>IF(Email_TaskV2[[#This Row],[Nomor Nodin RFS/RFI]]="","",DAY(Email_TaskV2[[#This Row],[Tanggal nodin RFS/RFI]]))</f>
        <v>15</v>
      </c>
      <c r="AY305" s="28" t="str">
        <f>IF(Email_TaskV2[[#This Row],[Nomor Nodin RFS/RFI]]="","",TEXT(Email_TaskV2[[#This Row],[Tanggal nodin RFS/RFI]],"mmm"))</f>
        <v>Mar</v>
      </c>
      <c r="AZ305" s="28" t="str">
        <f>IF(Email_TaskV2[[#This Row],[Nodin BO]]="","No","Yes")</f>
        <v>Yes</v>
      </c>
      <c r="BA305" s="36">
        <f>IF(Email_TaskV2[[#This Row],[Month]]="",13,MONTH(Email_TaskV2[[#This Row],[Tanggal nodin RFS/RFI]]))</f>
        <v>3</v>
      </c>
    </row>
    <row r="306" spans="1:53" ht="15" hidden="1" customHeight="1" x14ac:dyDescent="0.3">
      <c r="A306" s="17">
        <v>305</v>
      </c>
      <c r="B306" s="18" t="s">
        <v>1399</v>
      </c>
      <c r="C306" s="19">
        <v>44636</v>
      </c>
      <c r="D306" s="20" t="s">
        <v>1400</v>
      </c>
      <c r="E306" s="32" t="s">
        <v>118</v>
      </c>
      <c r="F306" s="47" t="s">
        <v>163</v>
      </c>
      <c r="G306" s="18"/>
      <c r="H306" s="18"/>
      <c r="I306" s="18"/>
      <c r="J306" s="18"/>
      <c r="K306" s="18"/>
      <c r="L306" s="23"/>
      <c r="M306" s="20"/>
      <c r="N306" s="20" t="s">
        <v>130</v>
      </c>
      <c r="O306" s="20" t="s">
        <v>131</v>
      </c>
      <c r="P306" s="20" t="str">
        <f>VLOOKUP(Email_TaskV2[[#This Row],[PIC Dev]],[1]Organization!C:D,2,FALSE)</f>
        <v>BSM Prepaid</v>
      </c>
      <c r="Q306" s="20"/>
      <c r="R306" s="18"/>
      <c r="S306" s="18" t="s">
        <v>61</v>
      </c>
      <c r="T306" s="18" t="s">
        <v>1358</v>
      </c>
      <c r="U306" s="18"/>
      <c r="V306" s="18"/>
      <c r="W306" s="18"/>
      <c r="X306" s="18"/>
      <c r="Y306" s="18"/>
      <c r="Z306" s="18" t="s">
        <v>63</v>
      </c>
      <c r="AA306" s="18" t="s">
        <v>64</v>
      </c>
      <c r="AB306" s="18" t="s">
        <v>938</v>
      </c>
      <c r="AC306" s="18" t="s">
        <v>66</v>
      </c>
      <c r="AD306" s="23" t="s">
        <v>67</v>
      </c>
      <c r="AE306" s="23"/>
      <c r="AF306" s="23"/>
      <c r="AG306" s="18"/>
      <c r="AH306" s="49"/>
      <c r="AI306" s="48" t="s">
        <v>75</v>
      </c>
      <c r="AJ306" s="48"/>
      <c r="AK306" s="25"/>
      <c r="AL306" s="25"/>
      <c r="AM306" s="25"/>
      <c r="AN306" s="25"/>
      <c r="AO306" s="25"/>
      <c r="AP306" s="26">
        <f ca="1">IF(AND(Email_TaskV2[[#This Row],[Status]]="ON PROGRESS"),TODAY()-Email_TaskV2[[#This Row],[Tanggal nodin RFS/RFI]],0)</f>
        <v>0</v>
      </c>
      <c r="AQ306" s="26">
        <f ca="1">IF(AND(Email_TaskV2[[#This Row],[Status]]="ON PROGRESS",Email_TaskV2[[#This Row],[Type]]="RFI"),TODAY()-Email_TaskV2[[#This Row],[Tanggal nodin RFS/RFI]],0)</f>
        <v>0</v>
      </c>
      <c r="AR306" s="26" t="str">
        <f ca="1">IF(Email_TaskV2[[#This Row],[Aging]]&gt;7,"Warning","")</f>
        <v/>
      </c>
      <c r="AV306" s="16" t="str">
        <f>IF(AND(Email_TaskV2[[#This Row],[Status]]="ON PROGRESS",Email_TaskV2[[#This Row],[Type]]="RFS"),"YES","")</f>
        <v/>
      </c>
      <c r="AW306" s="16" t="str">
        <f>IF(AND(Email_TaskV2[[#This Row],[Status]]="ON PROGRESS",Email_TaskV2[[#This Row],[Type]]="RFI"),"YES","")</f>
        <v/>
      </c>
      <c r="AX306" s="16">
        <f>IF(Email_TaskV2[[#This Row],[Nomor Nodin RFS/RFI]]="","",DAY(Email_TaskV2[[#This Row],[Tanggal nodin RFS/RFI]]))</f>
        <v>16</v>
      </c>
      <c r="AY306" s="28" t="str">
        <f>IF(Email_TaskV2[[#This Row],[Nomor Nodin RFS/RFI]]="","",TEXT(Email_TaskV2[[#This Row],[Tanggal nodin RFS/RFI]],"mmm"))</f>
        <v>Mar</v>
      </c>
      <c r="AZ306" s="28" t="str">
        <f>IF(Email_TaskV2[[#This Row],[Nodin BO]]="","No","Yes")</f>
        <v>Yes</v>
      </c>
      <c r="BA306" s="36">
        <f>IF(Email_TaskV2[[#This Row],[Month]]="",13,MONTH(Email_TaskV2[[#This Row],[Tanggal nodin RFS/RFI]]))</f>
        <v>3</v>
      </c>
    </row>
    <row r="307" spans="1:53" ht="15" hidden="1" customHeight="1" x14ac:dyDescent="0.3">
      <c r="A307" s="17">
        <v>306</v>
      </c>
      <c r="B307" s="18" t="s">
        <v>1401</v>
      </c>
      <c r="C307" s="19">
        <v>44636</v>
      </c>
      <c r="D307" s="20" t="s">
        <v>1402</v>
      </c>
      <c r="E307" s="18" t="s">
        <v>55</v>
      </c>
      <c r="F307" s="18" t="s">
        <v>86</v>
      </c>
      <c r="G307" s="22">
        <v>44636</v>
      </c>
      <c r="H307" s="22">
        <v>44636</v>
      </c>
      <c r="I307" s="18" t="s">
        <v>1403</v>
      </c>
      <c r="J307" s="22">
        <v>44636</v>
      </c>
      <c r="K307" s="22"/>
      <c r="L307" s="18">
        <f t="shared" ref="L307:L314" si="34">H307-C307</f>
        <v>0</v>
      </c>
      <c r="M307" s="18">
        <f t="shared" ref="M307:M314" si="35">J307-G307</f>
        <v>0</v>
      </c>
      <c r="N307" s="20" t="s">
        <v>130</v>
      </c>
      <c r="O307" s="20" t="s">
        <v>131</v>
      </c>
      <c r="P307" s="20" t="str">
        <f>VLOOKUP(Email_TaskV2[[#This Row],[PIC Dev]],[1]Organization!C:D,2,FALSE)</f>
        <v>BSM Prepaid</v>
      </c>
      <c r="Q307" s="24" t="s">
        <v>1404</v>
      </c>
      <c r="R307" s="18">
        <v>36</v>
      </c>
      <c r="S307" s="18" t="s">
        <v>61</v>
      </c>
      <c r="T307" s="18" t="s">
        <v>1358</v>
      </c>
      <c r="U307" s="18"/>
      <c r="V307" s="18"/>
      <c r="W307" s="18"/>
      <c r="X307" s="18"/>
      <c r="Y307" s="18"/>
      <c r="Z307" s="18" t="s">
        <v>63</v>
      </c>
      <c r="AA307" s="18" t="s">
        <v>64</v>
      </c>
      <c r="AB307" s="18" t="s">
        <v>938</v>
      </c>
      <c r="AC307" s="18" t="s">
        <v>66</v>
      </c>
      <c r="AD307" s="23" t="s">
        <v>74</v>
      </c>
      <c r="AE307" s="23"/>
      <c r="AF307" s="23"/>
      <c r="AG307" s="18"/>
      <c r="AH307" s="49"/>
      <c r="AI307" s="31" t="s">
        <v>75</v>
      </c>
      <c r="AJ307" s="18"/>
      <c r="AK307" s="25"/>
      <c r="AL307" s="25"/>
      <c r="AM307" s="25"/>
      <c r="AN307" s="25"/>
      <c r="AO307" s="25"/>
      <c r="AP307" s="26">
        <f ca="1">IF(AND(Email_TaskV2[[#This Row],[Status]]="ON PROGRESS"),TODAY()-Email_TaskV2[[#This Row],[Tanggal nodin RFS/RFI]],0)</f>
        <v>0</v>
      </c>
      <c r="AQ307" s="26">
        <f ca="1">IF(AND(Email_TaskV2[[#This Row],[Status]]="ON PROGRESS",Email_TaskV2[[#This Row],[Type]]="RFI"),TODAY()-Email_TaskV2[[#This Row],[Tanggal nodin RFS/RFI]],0)</f>
        <v>0</v>
      </c>
      <c r="AR307" s="26" t="str">
        <f ca="1">IF(Email_TaskV2[[#This Row],[Aging]]&gt;7,"Warning","")</f>
        <v/>
      </c>
      <c r="AV307" s="16" t="str">
        <f>IF(AND(Email_TaskV2[[#This Row],[Status]]="ON PROGRESS",Email_TaskV2[[#This Row],[Type]]="RFS"),"YES","")</f>
        <v/>
      </c>
      <c r="AW307" s="16" t="str">
        <f>IF(AND(Email_TaskV2[[#This Row],[Status]]="ON PROGRESS",Email_TaskV2[[#This Row],[Type]]="RFI"),"YES","")</f>
        <v/>
      </c>
      <c r="AX307" s="16">
        <f>IF(Email_TaskV2[[#This Row],[Nomor Nodin RFS/RFI]]="","",DAY(Email_TaskV2[[#This Row],[Tanggal nodin RFS/RFI]]))</f>
        <v>16</v>
      </c>
      <c r="AY307" s="28" t="str">
        <f>IF(Email_TaskV2[[#This Row],[Nomor Nodin RFS/RFI]]="","",TEXT(Email_TaskV2[[#This Row],[Tanggal nodin RFS/RFI]],"mmm"))</f>
        <v>Mar</v>
      </c>
      <c r="AZ307" s="28" t="str">
        <f>IF(Email_TaskV2[[#This Row],[Nodin BO]]="","No","Yes")</f>
        <v>Yes</v>
      </c>
      <c r="BA307" s="36">
        <f>IF(Email_TaskV2[[#This Row],[Month]]="",13,MONTH(Email_TaskV2[[#This Row],[Tanggal nodin RFS/RFI]]))</f>
        <v>3</v>
      </c>
    </row>
    <row r="308" spans="1:53" ht="15" hidden="1" customHeight="1" x14ac:dyDescent="0.3">
      <c r="A308" s="17">
        <v>307</v>
      </c>
      <c r="B308" s="18" t="s">
        <v>1405</v>
      </c>
      <c r="C308" s="19">
        <v>44636</v>
      </c>
      <c r="D308" s="20" t="s">
        <v>1406</v>
      </c>
      <c r="E308" s="18" t="s">
        <v>55</v>
      </c>
      <c r="F308" s="21" t="s">
        <v>136</v>
      </c>
      <c r="G308" s="22">
        <v>44638</v>
      </c>
      <c r="H308" s="22">
        <v>44641</v>
      </c>
      <c r="I308" s="18" t="s">
        <v>1407</v>
      </c>
      <c r="J308" s="22">
        <v>44642</v>
      </c>
      <c r="K308" s="22"/>
      <c r="L308" s="18">
        <f t="shared" si="34"/>
        <v>5</v>
      </c>
      <c r="M308" s="18">
        <f t="shared" si="35"/>
        <v>4</v>
      </c>
      <c r="N308" s="20" t="s">
        <v>130</v>
      </c>
      <c r="O308" s="20" t="s">
        <v>131</v>
      </c>
      <c r="P308" s="20" t="str">
        <f>VLOOKUP(Email_TaskV2[[#This Row],[PIC Dev]],[1]Organization!C:D,2,FALSE)</f>
        <v>BSM Prepaid</v>
      </c>
      <c r="Q308" s="24" t="s">
        <v>380</v>
      </c>
      <c r="R308" s="18">
        <v>127</v>
      </c>
      <c r="S308" s="18" t="s">
        <v>61</v>
      </c>
      <c r="T308" s="18" t="s">
        <v>1408</v>
      </c>
      <c r="U308" s="18"/>
      <c r="V308" s="18"/>
      <c r="W308" s="18"/>
      <c r="X308" s="18"/>
      <c r="Y308" s="18"/>
      <c r="Z308" s="18" t="s">
        <v>63</v>
      </c>
      <c r="AA308" s="18" t="s">
        <v>64</v>
      </c>
      <c r="AB308" s="18" t="s">
        <v>65</v>
      </c>
      <c r="AC308" s="18" t="s">
        <v>66</v>
      </c>
      <c r="AD308" s="23" t="s">
        <v>89</v>
      </c>
      <c r="AE308" s="23"/>
      <c r="AF308" s="23"/>
      <c r="AG308" s="18"/>
      <c r="AH308" s="49"/>
      <c r="AI308" s="31" t="s">
        <v>68</v>
      </c>
      <c r="AJ308" s="31" t="s">
        <v>83</v>
      </c>
      <c r="AK308" s="25"/>
      <c r="AL308" s="25"/>
      <c r="AM308" s="25"/>
      <c r="AN308" s="25"/>
      <c r="AO308" s="25"/>
      <c r="AP308" s="26">
        <f ca="1">IF(AND(Email_TaskV2[[#This Row],[Status]]="ON PROGRESS"),TODAY()-Email_TaskV2[[#This Row],[Tanggal nodin RFS/RFI]],0)</f>
        <v>0</v>
      </c>
      <c r="AQ308" s="26">
        <f ca="1">IF(AND(Email_TaskV2[[#This Row],[Status]]="ON PROGRESS",Email_TaskV2[[#This Row],[Type]]="RFI"),TODAY()-Email_TaskV2[[#This Row],[Tanggal nodin RFS/RFI]],0)</f>
        <v>0</v>
      </c>
      <c r="AR308" s="26" t="str">
        <f ca="1">IF(Email_TaskV2[[#This Row],[Aging]]&gt;7,"Warning","")</f>
        <v/>
      </c>
      <c r="AV308" s="16" t="str">
        <f>IF(AND(Email_TaskV2[[#This Row],[Status]]="ON PROGRESS",Email_TaskV2[[#This Row],[Type]]="RFS"),"YES","")</f>
        <v/>
      </c>
      <c r="AW308" s="16" t="str">
        <f>IF(AND(Email_TaskV2[[#This Row],[Status]]="ON PROGRESS",Email_TaskV2[[#This Row],[Type]]="RFI"),"YES","")</f>
        <v/>
      </c>
      <c r="AX308" s="16">
        <f>IF(Email_TaskV2[[#This Row],[Nomor Nodin RFS/RFI]]="","",DAY(Email_TaskV2[[#This Row],[Tanggal nodin RFS/RFI]]))</f>
        <v>16</v>
      </c>
      <c r="AY308" s="28" t="str">
        <f>IF(Email_TaskV2[[#This Row],[Nomor Nodin RFS/RFI]]="","",TEXT(Email_TaskV2[[#This Row],[Tanggal nodin RFS/RFI]],"mmm"))</f>
        <v>Mar</v>
      </c>
      <c r="AZ308" s="28" t="str">
        <f>IF(Email_TaskV2[[#This Row],[Nodin BO]]="","No","Yes")</f>
        <v>Yes</v>
      </c>
      <c r="BA308" s="36">
        <f>IF(Email_TaskV2[[#This Row],[Month]]="",13,MONTH(Email_TaskV2[[#This Row],[Tanggal nodin RFS/RFI]]))</f>
        <v>3</v>
      </c>
    </row>
    <row r="309" spans="1:53" ht="15" hidden="1" customHeight="1" x14ac:dyDescent="0.3">
      <c r="A309" s="17">
        <v>308</v>
      </c>
      <c r="B309" s="18" t="s">
        <v>1409</v>
      </c>
      <c r="C309" s="19">
        <v>44636</v>
      </c>
      <c r="D309" s="20" t="s">
        <v>1410</v>
      </c>
      <c r="E309" s="18" t="s">
        <v>55</v>
      </c>
      <c r="F309" s="21" t="s">
        <v>136</v>
      </c>
      <c r="G309" s="22">
        <v>44637</v>
      </c>
      <c r="H309" s="22">
        <v>44638</v>
      </c>
      <c r="I309" s="18" t="s">
        <v>1411</v>
      </c>
      <c r="J309" s="22">
        <v>44638</v>
      </c>
      <c r="K309" s="22"/>
      <c r="L309" s="18">
        <f t="shared" si="34"/>
        <v>2</v>
      </c>
      <c r="M309" s="18">
        <f t="shared" si="35"/>
        <v>1</v>
      </c>
      <c r="N309" s="20" t="s">
        <v>104</v>
      </c>
      <c r="O309" s="20" t="s">
        <v>105</v>
      </c>
      <c r="P309" s="20" t="str">
        <f>VLOOKUP(Email_TaskV2[[#This Row],[PIC Dev]],[1]Organization!C:D,2,FALSE)</f>
        <v>Digital and VAS</v>
      </c>
      <c r="Q309" s="24" t="s">
        <v>1412</v>
      </c>
      <c r="R309" s="18">
        <v>78</v>
      </c>
      <c r="S309" s="18" t="s">
        <v>106</v>
      </c>
      <c r="T309" s="18" t="s">
        <v>1413</v>
      </c>
      <c r="U309" s="18"/>
      <c r="V309" s="18"/>
      <c r="W309" s="18"/>
      <c r="X309" s="18"/>
      <c r="Y309" s="18"/>
      <c r="Z309" s="18" t="s">
        <v>63</v>
      </c>
      <c r="AA309" s="18" t="s">
        <v>64</v>
      </c>
      <c r="AB309" s="18" t="s">
        <v>108</v>
      </c>
      <c r="AC309" s="18" t="s">
        <v>98</v>
      </c>
      <c r="AD309" s="23" t="s">
        <v>115</v>
      </c>
      <c r="AE309" s="23"/>
      <c r="AF309" s="23"/>
      <c r="AG309" s="18"/>
      <c r="AH309" s="49"/>
      <c r="AI309" s="31" t="s">
        <v>75</v>
      </c>
      <c r="AJ309" s="31"/>
      <c r="AK309" s="25"/>
      <c r="AL309" s="25"/>
      <c r="AM309" s="25"/>
      <c r="AN309" s="25"/>
      <c r="AO309" s="25"/>
      <c r="AP309" s="26">
        <f ca="1">IF(AND(Email_TaskV2[[#This Row],[Status]]="ON PROGRESS"),TODAY()-Email_TaskV2[[#This Row],[Tanggal nodin RFS/RFI]],0)</f>
        <v>0</v>
      </c>
      <c r="AQ309" s="26">
        <f ca="1">IF(AND(Email_TaskV2[[#This Row],[Status]]="ON PROGRESS",Email_TaskV2[[#This Row],[Type]]="RFI"),TODAY()-Email_TaskV2[[#This Row],[Tanggal nodin RFS/RFI]],0)</f>
        <v>0</v>
      </c>
      <c r="AR309" s="26" t="str">
        <f ca="1">IF(Email_TaskV2[[#This Row],[Aging]]&gt;7,"Warning","")</f>
        <v/>
      </c>
      <c r="AV309" s="16" t="str">
        <f>IF(AND(Email_TaskV2[[#This Row],[Status]]="ON PROGRESS",Email_TaskV2[[#This Row],[Type]]="RFS"),"YES","")</f>
        <v/>
      </c>
      <c r="AW309" s="16" t="str">
        <f>IF(AND(Email_TaskV2[[#This Row],[Status]]="ON PROGRESS",Email_TaskV2[[#This Row],[Type]]="RFI"),"YES","")</f>
        <v/>
      </c>
      <c r="AX309" s="16">
        <f>IF(Email_TaskV2[[#This Row],[Nomor Nodin RFS/RFI]]="","",DAY(Email_TaskV2[[#This Row],[Tanggal nodin RFS/RFI]]))</f>
        <v>16</v>
      </c>
      <c r="AY309" s="28" t="str">
        <f>IF(Email_TaskV2[[#This Row],[Nomor Nodin RFS/RFI]]="","",TEXT(Email_TaskV2[[#This Row],[Tanggal nodin RFS/RFI]],"mmm"))</f>
        <v>Mar</v>
      </c>
      <c r="AZ309" s="28" t="str">
        <f>IF(Email_TaskV2[[#This Row],[Nodin BO]]="","No","Yes")</f>
        <v>Yes</v>
      </c>
      <c r="BA309" s="36">
        <f>IF(Email_TaskV2[[#This Row],[Month]]="",13,MONTH(Email_TaskV2[[#This Row],[Tanggal nodin RFS/RFI]]))</f>
        <v>3</v>
      </c>
    </row>
    <row r="310" spans="1:53" ht="15" hidden="1" customHeight="1" x14ac:dyDescent="0.3">
      <c r="A310" s="17">
        <v>309</v>
      </c>
      <c r="B310" s="18" t="s">
        <v>1414</v>
      </c>
      <c r="C310" s="19">
        <v>44636</v>
      </c>
      <c r="D310" s="20" t="s">
        <v>1415</v>
      </c>
      <c r="E310" s="18" t="s">
        <v>55</v>
      </c>
      <c r="F310" s="21" t="s">
        <v>136</v>
      </c>
      <c r="G310" s="22">
        <v>44636</v>
      </c>
      <c r="H310" s="22">
        <v>44642</v>
      </c>
      <c r="I310" s="18" t="s">
        <v>1416</v>
      </c>
      <c r="J310" s="22">
        <v>44642</v>
      </c>
      <c r="K310" s="22"/>
      <c r="L310" s="18">
        <f t="shared" si="34"/>
        <v>6</v>
      </c>
      <c r="M310" s="18">
        <f t="shared" si="35"/>
        <v>6</v>
      </c>
      <c r="N310" s="20" t="s">
        <v>104</v>
      </c>
      <c r="O310" s="20" t="s">
        <v>105</v>
      </c>
      <c r="P310" s="20" t="str">
        <f>VLOOKUP(Email_TaskV2[[#This Row],[PIC Dev]],[1]Organization!C:D,2,FALSE)</f>
        <v>Digital and VAS</v>
      </c>
      <c r="Q310" s="24" t="s">
        <v>1417</v>
      </c>
      <c r="R310" s="18">
        <v>120</v>
      </c>
      <c r="S310" s="18" t="s">
        <v>61</v>
      </c>
      <c r="T310" s="18" t="s">
        <v>1418</v>
      </c>
      <c r="U310" s="18"/>
      <c r="V310" s="18"/>
      <c r="W310" s="18"/>
      <c r="X310" s="18"/>
      <c r="Y310" s="18"/>
      <c r="Z310" s="18" t="s">
        <v>63</v>
      </c>
      <c r="AA310" s="18" t="s">
        <v>64</v>
      </c>
      <c r="AB310" s="18" t="s">
        <v>108</v>
      </c>
      <c r="AC310" s="18" t="s">
        <v>98</v>
      </c>
      <c r="AD310" s="23" t="s">
        <v>774</v>
      </c>
      <c r="AE310" s="23"/>
      <c r="AF310" s="23"/>
      <c r="AG310" s="18"/>
      <c r="AH310" s="49"/>
      <c r="AI310" s="31" t="s">
        <v>75</v>
      </c>
      <c r="AJ310" s="31"/>
      <c r="AK310" s="25"/>
      <c r="AL310" s="25"/>
      <c r="AM310" s="25"/>
      <c r="AN310" s="25"/>
      <c r="AO310" s="25"/>
      <c r="AP310" s="26">
        <f ca="1">IF(AND(Email_TaskV2[[#This Row],[Status]]="ON PROGRESS"),TODAY()-Email_TaskV2[[#This Row],[Tanggal nodin RFS/RFI]],0)</f>
        <v>0</v>
      </c>
      <c r="AQ310" s="26">
        <f ca="1">IF(AND(Email_TaskV2[[#This Row],[Status]]="ON PROGRESS",Email_TaskV2[[#This Row],[Type]]="RFI"),TODAY()-Email_TaskV2[[#This Row],[Tanggal nodin RFS/RFI]],0)</f>
        <v>0</v>
      </c>
      <c r="AR310" s="26" t="str">
        <f ca="1">IF(Email_TaskV2[[#This Row],[Aging]]&gt;7,"Warning","")</f>
        <v/>
      </c>
      <c r="AV310" s="16" t="str">
        <f>IF(AND(Email_TaskV2[[#This Row],[Status]]="ON PROGRESS",Email_TaskV2[[#This Row],[Type]]="RFS"),"YES","")</f>
        <v/>
      </c>
      <c r="AW310" s="16" t="str">
        <f>IF(AND(Email_TaskV2[[#This Row],[Status]]="ON PROGRESS",Email_TaskV2[[#This Row],[Type]]="RFI"),"YES","")</f>
        <v/>
      </c>
      <c r="AX310" s="16">
        <f>IF(Email_TaskV2[[#This Row],[Nomor Nodin RFS/RFI]]="","",DAY(Email_TaskV2[[#This Row],[Tanggal nodin RFS/RFI]]))</f>
        <v>16</v>
      </c>
      <c r="AY310" s="28" t="str">
        <f>IF(Email_TaskV2[[#This Row],[Nomor Nodin RFS/RFI]]="","",TEXT(Email_TaskV2[[#This Row],[Tanggal nodin RFS/RFI]],"mmm"))</f>
        <v>Mar</v>
      </c>
      <c r="AZ310" s="28" t="str">
        <f>IF(Email_TaskV2[[#This Row],[Nodin BO]]="","No","Yes")</f>
        <v>Yes</v>
      </c>
      <c r="BA310" s="36">
        <f>IF(Email_TaskV2[[#This Row],[Month]]="",13,MONTH(Email_TaskV2[[#This Row],[Tanggal nodin RFS/RFI]]))</f>
        <v>3</v>
      </c>
    </row>
    <row r="311" spans="1:53" ht="15" hidden="1" customHeight="1" x14ac:dyDescent="0.3">
      <c r="A311" s="17">
        <v>310</v>
      </c>
      <c r="B311" s="18" t="s">
        <v>1419</v>
      </c>
      <c r="C311" s="19">
        <v>44636</v>
      </c>
      <c r="D311" s="20" t="s">
        <v>1420</v>
      </c>
      <c r="E311" s="18" t="s">
        <v>55</v>
      </c>
      <c r="F311" s="21" t="s">
        <v>230</v>
      </c>
      <c r="G311" s="22">
        <v>44638</v>
      </c>
      <c r="H311" s="22">
        <v>44642</v>
      </c>
      <c r="I311" s="18" t="s">
        <v>1421</v>
      </c>
      <c r="J311" s="22">
        <v>44645</v>
      </c>
      <c r="K311" s="22"/>
      <c r="L311" s="18">
        <f t="shared" si="34"/>
        <v>6</v>
      </c>
      <c r="M311" s="18">
        <f t="shared" si="35"/>
        <v>7</v>
      </c>
      <c r="N311" s="20" t="s">
        <v>120</v>
      </c>
      <c r="O311" s="20" t="s">
        <v>121</v>
      </c>
      <c r="P311" s="20" t="str">
        <f>VLOOKUP(Email_TaskV2[[#This Row],[PIC Dev]],[1]Organization!C:D,2,FALSE)</f>
        <v>Business Architecture</v>
      </c>
      <c r="Q311" s="24" t="s">
        <v>1422</v>
      </c>
      <c r="R311" s="18">
        <v>106</v>
      </c>
      <c r="S311" s="18" t="s">
        <v>106</v>
      </c>
      <c r="T311" s="18" t="s">
        <v>1423</v>
      </c>
      <c r="U311" s="18"/>
      <c r="V311" s="18"/>
      <c r="W311" s="18"/>
      <c r="X311" s="18"/>
      <c r="Y311" s="18"/>
      <c r="Z311" s="18" t="s">
        <v>63</v>
      </c>
      <c r="AA311" s="18" t="s">
        <v>64</v>
      </c>
      <c r="AB311" s="18" t="s">
        <v>123</v>
      </c>
      <c r="AC311" s="18" t="s">
        <v>66</v>
      </c>
      <c r="AD311" s="23" t="s">
        <v>816</v>
      </c>
      <c r="AE311" s="23"/>
      <c r="AF311" s="23"/>
      <c r="AG311" s="18"/>
      <c r="AH311" s="49"/>
      <c r="AI311" s="31" t="s">
        <v>75</v>
      </c>
      <c r="AJ311" s="31"/>
      <c r="AK311" s="25"/>
      <c r="AL311" s="25"/>
      <c r="AM311" s="25"/>
      <c r="AN311" s="25"/>
      <c r="AO311" s="25"/>
      <c r="AP311" s="26">
        <f ca="1">IF(AND(Email_TaskV2[[#This Row],[Status]]="ON PROGRESS"),TODAY()-Email_TaskV2[[#This Row],[Tanggal nodin RFS/RFI]],0)</f>
        <v>0</v>
      </c>
      <c r="AQ311" s="26">
        <f ca="1">IF(AND(Email_TaskV2[[#This Row],[Status]]="ON PROGRESS",Email_TaskV2[[#This Row],[Type]]="RFI"),TODAY()-Email_TaskV2[[#This Row],[Tanggal nodin RFS/RFI]],0)</f>
        <v>0</v>
      </c>
      <c r="AR311" s="26" t="str">
        <f ca="1">IF(Email_TaskV2[[#This Row],[Aging]]&gt;7,"Warning","")</f>
        <v/>
      </c>
      <c r="AV311" s="16" t="str">
        <f>IF(AND(Email_TaskV2[[#This Row],[Status]]="ON PROGRESS",Email_TaskV2[[#This Row],[Type]]="RFS"),"YES","")</f>
        <v/>
      </c>
      <c r="AW311" s="16" t="str">
        <f>IF(AND(Email_TaskV2[[#This Row],[Status]]="ON PROGRESS",Email_TaskV2[[#This Row],[Type]]="RFI"),"YES","")</f>
        <v/>
      </c>
      <c r="AX311" s="16">
        <f>IF(Email_TaskV2[[#This Row],[Nomor Nodin RFS/RFI]]="","",DAY(Email_TaskV2[[#This Row],[Tanggal nodin RFS/RFI]]))</f>
        <v>16</v>
      </c>
      <c r="AY311" s="28" t="str">
        <f>IF(Email_TaskV2[[#This Row],[Nomor Nodin RFS/RFI]]="","",TEXT(Email_TaskV2[[#This Row],[Tanggal nodin RFS/RFI]],"mmm"))</f>
        <v>Mar</v>
      </c>
      <c r="AZ311" s="28" t="str">
        <f>IF(Email_TaskV2[[#This Row],[Nodin BO]]="","No","Yes")</f>
        <v>Yes</v>
      </c>
      <c r="BA311" s="36">
        <f>IF(Email_TaskV2[[#This Row],[Month]]="",13,MONTH(Email_TaskV2[[#This Row],[Tanggal nodin RFS/RFI]]))</f>
        <v>3</v>
      </c>
    </row>
    <row r="312" spans="1:53" ht="15" hidden="1" customHeight="1" x14ac:dyDescent="0.3">
      <c r="A312" s="17">
        <v>311</v>
      </c>
      <c r="B312" s="18" t="s">
        <v>1424</v>
      </c>
      <c r="C312" s="19">
        <v>44636</v>
      </c>
      <c r="D312" s="20" t="s">
        <v>1425</v>
      </c>
      <c r="E312" s="18" t="s">
        <v>55</v>
      </c>
      <c r="F312" s="21" t="s">
        <v>230</v>
      </c>
      <c r="G312" s="22">
        <v>44637</v>
      </c>
      <c r="H312" s="22">
        <v>44638</v>
      </c>
      <c r="I312" s="18" t="s">
        <v>1426</v>
      </c>
      <c r="J312" s="22">
        <v>44638</v>
      </c>
      <c r="K312" s="22"/>
      <c r="L312" s="18">
        <f t="shared" si="34"/>
        <v>2</v>
      </c>
      <c r="M312" s="18">
        <f t="shared" si="35"/>
        <v>1</v>
      </c>
      <c r="N312" s="20" t="s">
        <v>531</v>
      </c>
      <c r="O312" s="20" t="s">
        <v>532</v>
      </c>
      <c r="P312" s="20" t="str">
        <f>VLOOKUP(Email_TaskV2[[#This Row],[PIC Dev]],[1]Organization!C:D,2,FALSE)</f>
        <v>Business Architecture</v>
      </c>
      <c r="Q312" s="24" t="s">
        <v>1427</v>
      </c>
      <c r="R312" s="18">
        <v>96</v>
      </c>
      <c r="S312" s="18" t="s">
        <v>106</v>
      </c>
      <c r="T312" s="18" t="s">
        <v>533</v>
      </c>
      <c r="U312" s="18"/>
      <c r="V312" s="18"/>
      <c r="W312" s="18"/>
      <c r="X312" s="18"/>
      <c r="Y312" s="18"/>
      <c r="Z312" s="18" t="s">
        <v>63</v>
      </c>
      <c r="AA312" s="18" t="s">
        <v>64</v>
      </c>
      <c r="AB312" s="18" t="s">
        <v>534</v>
      </c>
      <c r="AC312" s="18" t="s">
        <v>98</v>
      </c>
      <c r="AD312" s="23" t="s">
        <v>82</v>
      </c>
      <c r="AE312" s="23"/>
      <c r="AF312" s="23"/>
      <c r="AG312" s="18"/>
      <c r="AH312" s="49"/>
      <c r="AI312" s="31" t="s">
        <v>75</v>
      </c>
      <c r="AJ312" s="31"/>
      <c r="AK312" s="25"/>
      <c r="AL312" s="25"/>
      <c r="AM312" s="25"/>
      <c r="AN312" s="25"/>
      <c r="AO312" s="25"/>
      <c r="AP312" s="26">
        <f ca="1">IF(AND(Email_TaskV2[[#This Row],[Status]]="ON PROGRESS"),TODAY()-Email_TaskV2[[#This Row],[Tanggal nodin RFS/RFI]],0)</f>
        <v>0</v>
      </c>
      <c r="AQ312" s="26">
        <f ca="1">IF(AND(Email_TaskV2[[#This Row],[Status]]="ON PROGRESS",Email_TaskV2[[#This Row],[Type]]="RFI"),TODAY()-Email_TaskV2[[#This Row],[Tanggal nodin RFS/RFI]],0)</f>
        <v>0</v>
      </c>
      <c r="AR312" s="26" t="str">
        <f ca="1">IF(Email_TaskV2[[#This Row],[Aging]]&gt;7,"Warning","")</f>
        <v/>
      </c>
      <c r="AV312" s="16" t="str">
        <f>IF(AND(Email_TaskV2[[#This Row],[Status]]="ON PROGRESS",Email_TaskV2[[#This Row],[Type]]="RFS"),"YES","")</f>
        <v/>
      </c>
      <c r="AW312" s="16" t="str">
        <f>IF(AND(Email_TaskV2[[#This Row],[Status]]="ON PROGRESS",Email_TaskV2[[#This Row],[Type]]="RFI"),"YES","")</f>
        <v/>
      </c>
      <c r="AX312" s="16">
        <f>IF(Email_TaskV2[[#This Row],[Nomor Nodin RFS/RFI]]="","",DAY(Email_TaskV2[[#This Row],[Tanggal nodin RFS/RFI]]))</f>
        <v>16</v>
      </c>
      <c r="AY312" s="28" t="str">
        <f>IF(Email_TaskV2[[#This Row],[Nomor Nodin RFS/RFI]]="","",TEXT(Email_TaskV2[[#This Row],[Tanggal nodin RFS/RFI]],"mmm"))</f>
        <v>Mar</v>
      </c>
      <c r="AZ312" s="28" t="str">
        <f>IF(Email_TaskV2[[#This Row],[Nodin BO]]="","No","Yes")</f>
        <v>Yes</v>
      </c>
      <c r="BA312" s="36">
        <f>IF(Email_TaskV2[[#This Row],[Month]]="",13,MONTH(Email_TaskV2[[#This Row],[Tanggal nodin RFS/RFI]]))</f>
        <v>3</v>
      </c>
    </row>
    <row r="313" spans="1:53" ht="15" hidden="1" customHeight="1" x14ac:dyDescent="0.3">
      <c r="A313" s="17">
        <v>312</v>
      </c>
      <c r="B313" s="18" t="s">
        <v>1428</v>
      </c>
      <c r="C313" s="19">
        <v>44636</v>
      </c>
      <c r="D313" s="20" t="s">
        <v>1429</v>
      </c>
      <c r="E313" s="18" t="s">
        <v>55</v>
      </c>
      <c r="F313" s="21" t="s">
        <v>147</v>
      </c>
      <c r="G313" s="22">
        <v>44638</v>
      </c>
      <c r="H313" s="22">
        <v>44644</v>
      </c>
      <c r="I313" s="18" t="s">
        <v>1430</v>
      </c>
      <c r="J313" s="22">
        <v>44645</v>
      </c>
      <c r="K313" s="22"/>
      <c r="L313" s="18">
        <f t="shared" si="34"/>
        <v>8</v>
      </c>
      <c r="M313" s="18">
        <f t="shared" si="35"/>
        <v>7</v>
      </c>
      <c r="N313" s="20" t="s">
        <v>58</v>
      </c>
      <c r="O313" s="20" t="s">
        <v>59</v>
      </c>
      <c r="P313" s="20" t="str">
        <f>VLOOKUP(Email_TaskV2[[#This Row],[PIC Dev]],[1]Organization!C:D,2,FALSE)</f>
        <v>BSM Prepaid</v>
      </c>
      <c r="Q313" s="20"/>
      <c r="R313" s="18">
        <v>138</v>
      </c>
      <c r="S313" s="18" t="s">
        <v>106</v>
      </c>
      <c r="T313" s="18" t="s">
        <v>1292</v>
      </c>
      <c r="U313" s="18"/>
      <c r="V313" s="18"/>
      <c r="W313" s="18"/>
      <c r="X313" s="18"/>
      <c r="Y313" s="18"/>
      <c r="Z313" s="18" t="s">
        <v>63</v>
      </c>
      <c r="AA313" s="18" t="s">
        <v>64</v>
      </c>
      <c r="AB313" s="18" t="s">
        <v>65</v>
      </c>
      <c r="AC313" s="18" t="s">
        <v>66</v>
      </c>
      <c r="AD313" s="23" t="s">
        <v>82</v>
      </c>
      <c r="AE313" s="23" t="s">
        <v>151</v>
      </c>
      <c r="AF313" s="23"/>
      <c r="AG313" s="18"/>
      <c r="AH313" s="49"/>
      <c r="AI313" s="31" t="s">
        <v>68</v>
      </c>
      <c r="AJ313" s="31" t="s">
        <v>152</v>
      </c>
      <c r="AK313" s="25"/>
      <c r="AL313" s="25"/>
      <c r="AM313" s="25"/>
      <c r="AN313" s="25"/>
      <c r="AO313" s="25"/>
      <c r="AP313" s="26">
        <f ca="1">IF(AND(Email_TaskV2[[#This Row],[Status]]="ON PROGRESS"),TODAY()-Email_TaskV2[[#This Row],[Tanggal nodin RFS/RFI]],0)</f>
        <v>0</v>
      </c>
      <c r="AQ313" s="26">
        <f ca="1">IF(AND(Email_TaskV2[[#This Row],[Status]]="ON PROGRESS",Email_TaskV2[[#This Row],[Type]]="RFI"),TODAY()-Email_TaskV2[[#This Row],[Tanggal nodin RFS/RFI]],0)</f>
        <v>0</v>
      </c>
      <c r="AR313" s="26" t="str">
        <f ca="1">IF(Email_TaskV2[[#This Row],[Aging]]&gt;7,"Warning","")</f>
        <v/>
      </c>
      <c r="AV313" s="16" t="str">
        <f>IF(AND(Email_TaskV2[[#This Row],[Status]]="ON PROGRESS",Email_TaskV2[[#This Row],[Type]]="RFS"),"YES","")</f>
        <v/>
      </c>
      <c r="AW313" s="16" t="str">
        <f>IF(AND(Email_TaskV2[[#This Row],[Status]]="ON PROGRESS",Email_TaskV2[[#This Row],[Type]]="RFI"),"YES","")</f>
        <v/>
      </c>
      <c r="AX313" s="16">
        <f>IF(Email_TaskV2[[#This Row],[Nomor Nodin RFS/RFI]]="","",DAY(Email_TaskV2[[#This Row],[Tanggal nodin RFS/RFI]]))</f>
        <v>16</v>
      </c>
      <c r="AY313" s="28" t="str">
        <f>IF(Email_TaskV2[[#This Row],[Nomor Nodin RFS/RFI]]="","",TEXT(Email_TaskV2[[#This Row],[Tanggal nodin RFS/RFI]],"mmm"))</f>
        <v>Mar</v>
      </c>
      <c r="AZ313" s="28" t="str">
        <f>IF(Email_TaskV2[[#This Row],[Nodin BO]]="","No","Yes")</f>
        <v>Yes</v>
      </c>
      <c r="BA313" s="36">
        <f>IF(Email_TaskV2[[#This Row],[Month]]="",13,MONTH(Email_TaskV2[[#This Row],[Tanggal nodin RFS/RFI]]))</f>
        <v>3</v>
      </c>
    </row>
    <row r="314" spans="1:53" ht="15" hidden="1" customHeight="1" x14ac:dyDescent="0.3">
      <c r="A314" s="17">
        <v>313</v>
      </c>
      <c r="B314" s="18" t="s">
        <v>1431</v>
      </c>
      <c r="C314" s="19">
        <v>44636</v>
      </c>
      <c r="D314" s="20" t="s">
        <v>1432</v>
      </c>
      <c r="E314" s="18" t="s">
        <v>55</v>
      </c>
      <c r="F314" s="21" t="s">
        <v>112</v>
      </c>
      <c r="G314" s="22">
        <v>44637</v>
      </c>
      <c r="H314" s="22">
        <v>44644</v>
      </c>
      <c r="I314" s="18" t="s">
        <v>1433</v>
      </c>
      <c r="J314" s="22">
        <v>44644</v>
      </c>
      <c r="K314" s="22"/>
      <c r="L314" s="18">
        <f t="shared" si="34"/>
        <v>8</v>
      </c>
      <c r="M314" s="18">
        <f t="shared" si="35"/>
        <v>7</v>
      </c>
      <c r="N314" s="20" t="s">
        <v>1434</v>
      </c>
      <c r="O314" s="20" t="s">
        <v>59</v>
      </c>
      <c r="P314" s="20" t="str">
        <f>VLOOKUP(Email_TaskV2[[#This Row],[PIC Dev]],[1]Organization!C:D,2,FALSE)</f>
        <v>BSM Prepaid</v>
      </c>
      <c r="Q314" s="24" t="s">
        <v>1435</v>
      </c>
      <c r="R314" s="18">
        <v>170</v>
      </c>
      <c r="S314" s="18" t="s">
        <v>106</v>
      </c>
      <c r="T314" s="18" t="s">
        <v>1436</v>
      </c>
      <c r="U314" s="18"/>
      <c r="V314" s="18"/>
      <c r="W314" s="18"/>
      <c r="X314" s="18"/>
      <c r="Y314" s="18"/>
      <c r="Z314" s="18" t="s">
        <v>63</v>
      </c>
      <c r="AA314" s="18" t="s">
        <v>64</v>
      </c>
      <c r="AB314" s="18" t="s">
        <v>65</v>
      </c>
      <c r="AC314" s="18" t="s">
        <v>66</v>
      </c>
      <c r="AD314" s="23" t="s">
        <v>186</v>
      </c>
      <c r="AE314" s="23"/>
      <c r="AF314" s="23"/>
      <c r="AG314" s="18"/>
      <c r="AH314" s="49"/>
      <c r="AI314" s="31" t="s">
        <v>75</v>
      </c>
      <c r="AJ314" s="31"/>
      <c r="AK314" s="25"/>
      <c r="AL314" s="25"/>
      <c r="AM314" s="25"/>
      <c r="AN314" s="25"/>
      <c r="AO314" s="25"/>
      <c r="AP314" s="26">
        <f ca="1">IF(AND(Email_TaskV2[[#This Row],[Status]]="ON PROGRESS"),TODAY()-Email_TaskV2[[#This Row],[Tanggal nodin RFS/RFI]],0)</f>
        <v>0</v>
      </c>
      <c r="AQ314" s="26">
        <f ca="1">IF(AND(Email_TaskV2[[#This Row],[Status]]="ON PROGRESS",Email_TaskV2[[#This Row],[Type]]="RFI"),TODAY()-Email_TaskV2[[#This Row],[Tanggal nodin RFS/RFI]],0)</f>
        <v>0</v>
      </c>
      <c r="AR314" s="26" t="str">
        <f ca="1">IF(Email_TaskV2[[#This Row],[Aging]]&gt;7,"Warning","")</f>
        <v/>
      </c>
      <c r="AV314" s="16" t="str">
        <f>IF(AND(Email_TaskV2[[#This Row],[Status]]="ON PROGRESS",Email_TaskV2[[#This Row],[Type]]="RFS"),"YES","")</f>
        <v/>
      </c>
      <c r="AW314" s="16" t="str">
        <f>IF(AND(Email_TaskV2[[#This Row],[Status]]="ON PROGRESS",Email_TaskV2[[#This Row],[Type]]="RFI"),"YES","")</f>
        <v/>
      </c>
      <c r="AX314" s="16">
        <f>IF(Email_TaskV2[[#This Row],[Nomor Nodin RFS/RFI]]="","",DAY(Email_TaskV2[[#This Row],[Tanggal nodin RFS/RFI]]))</f>
        <v>16</v>
      </c>
      <c r="AY314" s="28" t="str">
        <f>IF(Email_TaskV2[[#This Row],[Nomor Nodin RFS/RFI]]="","",TEXT(Email_TaskV2[[#This Row],[Tanggal nodin RFS/RFI]],"mmm"))</f>
        <v>Mar</v>
      </c>
      <c r="AZ314" s="28" t="str">
        <f>IF(Email_TaskV2[[#This Row],[Nodin BO]]="","No","Yes")</f>
        <v>Yes</v>
      </c>
      <c r="BA314" s="36">
        <f>IF(Email_TaskV2[[#This Row],[Month]]="",13,MONTH(Email_TaskV2[[#This Row],[Tanggal nodin RFS/RFI]]))</f>
        <v>3</v>
      </c>
    </row>
    <row r="315" spans="1:53" ht="15" hidden="1" customHeight="1" x14ac:dyDescent="0.3">
      <c r="A315" s="17">
        <v>314</v>
      </c>
      <c r="B315" s="18" t="s">
        <v>1437</v>
      </c>
      <c r="C315" s="19">
        <v>44637</v>
      </c>
      <c r="D315" s="20" t="s">
        <v>1438</v>
      </c>
      <c r="E315" s="32" t="s">
        <v>118</v>
      </c>
      <c r="F315" s="32" t="s">
        <v>119</v>
      </c>
      <c r="G315" s="18"/>
      <c r="H315" s="18"/>
      <c r="I315" s="18"/>
      <c r="J315" s="18"/>
      <c r="K315" s="18"/>
      <c r="L315" s="23"/>
      <c r="M315" s="20"/>
      <c r="N315" s="20" t="s">
        <v>341</v>
      </c>
      <c r="O315" s="20" t="s">
        <v>342</v>
      </c>
      <c r="P315" s="20" t="str">
        <f>VLOOKUP(Email_TaskV2[[#This Row],[PIC Dev]],[1]Organization!C:D,2,FALSE)</f>
        <v>Digital and VAS</v>
      </c>
      <c r="Q315" s="20"/>
      <c r="R315" s="18"/>
      <c r="S315" s="18" t="s">
        <v>61</v>
      </c>
      <c r="T315" s="18" t="s">
        <v>1265</v>
      </c>
      <c r="U315" s="18"/>
      <c r="V315" s="18"/>
      <c r="W315" s="18"/>
      <c r="X315" s="18"/>
      <c r="Y315" s="18"/>
      <c r="Z315" s="18" t="s">
        <v>63</v>
      </c>
      <c r="AA315" s="18" t="s">
        <v>64</v>
      </c>
      <c r="AB315" s="18" t="s">
        <v>344</v>
      </c>
      <c r="AC315" s="18" t="s">
        <v>66</v>
      </c>
      <c r="AD315" s="23" t="s">
        <v>490</v>
      </c>
      <c r="AE315" s="23" t="s">
        <v>126</v>
      </c>
      <c r="AF315" s="23"/>
      <c r="AG315" s="18"/>
      <c r="AH315" s="49"/>
      <c r="AI315" s="48" t="s">
        <v>75</v>
      </c>
      <c r="AJ315" s="48"/>
      <c r="AK315" s="25"/>
      <c r="AL315" s="25"/>
      <c r="AM315" s="25"/>
      <c r="AN315" s="25"/>
      <c r="AO315" s="25"/>
      <c r="AP315" s="26">
        <f ca="1">IF(AND(Email_TaskV2[[#This Row],[Status]]="ON PROGRESS"),TODAY()-Email_TaskV2[[#This Row],[Tanggal nodin RFS/RFI]],0)</f>
        <v>0</v>
      </c>
      <c r="AQ315" s="26">
        <f ca="1">IF(AND(Email_TaskV2[[#This Row],[Status]]="ON PROGRESS",Email_TaskV2[[#This Row],[Type]]="RFI"),TODAY()-Email_TaskV2[[#This Row],[Tanggal nodin RFS/RFI]],0)</f>
        <v>0</v>
      </c>
      <c r="AR315" s="26" t="str">
        <f ca="1">IF(Email_TaskV2[[#This Row],[Aging]]&gt;7,"Warning","")</f>
        <v/>
      </c>
      <c r="AV315" s="16" t="str">
        <f>IF(AND(Email_TaskV2[[#This Row],[Status]]="ON PROGRESS",Email_TaskV2[[#This Row],[Type]]="RFS"),"YES","")</f>
        <v/>
      </c>
      <c r="AW315" s="16" t="str">
        <f>IF(AND(Email_TaskV2[[#This Row],[Status]]="ON PROGRESS",Email_TaskV2[[#This Row],[Type]]="RFI"),"YES","")</f>
        <v/>
      </c>
      <c r="AX315" s="16">
        <f>IF(Email_TaskV2[[#This Row],[Nomor Nodin RFS/RFI]]="","",DAY(Email_TaskV2[[#This Row],[Tanggal nodin RFS/RFI]]))</f>
        <v>17</v>
      </c>
      <c r="AY315" s="28" t="str">
        <f>IF(Email_TaskV2[[#This Row],[Nomor Nodin RFS/RFI]]="","",TEXT(Email_TaskV2[[#This Row],[Tanggal nodin RFS/RFI]],"mmm"))</f>
        <v>Mar</v>
      </c>
      <c r="AZ315" s="28" t="str">
        <f>IF(Email_TaskV2[[#This Row],[Nodin BO]]="","No","Yes")</f>
        <v>Yes</v>
      </c>
      <c r="BA315" s="36">
        <f>IF(Email_TaskV2[[#This Row],[Month]]="",13,MONTH(Email_TaskV2[[#This Row],[Tanggal nodin RFS/RFI]]))</f>
        <v>3</v>
      </c>
    </row>
    <row r="316" spans="1:53" ht="15" hidden="1" customHeight="1" x14ac:dyDescent="0.3">
      <c r="A316" s="17">
        <v>315</v>
      </c>
      <c r="B316" s="18" t="s">
        <v>1439</v>
      </c>
      <c r="C316" s="19">
        <v>44637</v>
      </c>
      <c r="D316" s="20" t="s">
        <v>1440</v>
      </c>
      <c r="E316" s="18" t="s">
        <v>55</v>
      </c>
      <c r="F316" s="21" t="s">
        <v>86</v>
      </c>
      <c r="G316" s="22">
        <v>44641</v>
      </c>
      <c r="H316" s="22">
        <v>44643</v>
      </c>
      <c r="I316" s="18" t="s">
        <v>1441</v>
      </c>
      <c r="J316" s="22">
        <v>44643</v>
      </c>
      <c r="K316" s="22"/>
      <c r="L316" s="18">
        <f t="shared" ref="L316:L323" si="36">H316-C316</f>
        <v>6</v>
      </c>
      <c r="M316" s="18">
        <f t="shared" ref="M316:M323" si="37">J316-G316</f>
        <v>2</v>
      </c>
      <c r="N316" s="20" t="s">
        <v>58</v>
      </c>
      <c r="O316" s="20" t="s">
        <v>59</v>
      </c>
      <c r="P316" s="20" t="str">
        <f>VLOOKUP(Email_TaskV2[[#This Row],[PIC Dev]],[1]Organization!C:D,2,FALSE)</f>
        <v>BSM Prepaid</v>
      </c>
      <c r="Q316" s="24" t="s">
        <v>1442</v>
      </c>
      <c r="R316" s="18">
        <v>45</v>
      </c>
      <c r="S316" s="18" t="s">
        <v>61</v>
      </c>
      <c r="T316" s="18" t="s">
        <v>1443</v>
      </c>
      <c r="U316" s="18"/>
      <c r="V316" s="18"/>
      <c r="W316" s="18"/>
      <c r="X316" s="18"/>
      <c r="Y316" s="18"/>
      <c r="Z316" s="18" t="s">
        <v>63</v>
      </c>
      <c r="AA316" s="18" t="s">
        <v>64</v>
      </c>
      <c r="AB316" s="18" t="s">
        <v>65</v>
      </c>
      <c r="AC316" s="18" t="s">
        <v>66</v>
      </c>
      <c r="AD316" s="23" t="s">
        <v>82</v>
      </c>
      <c r="AE316" s="23"/>
      <c r="AF316" s="23"/>
      <c r="AG316" s="18"/>
      <c r="AH316" s="49"/>
      <c r="AI316" s="31" t="s">
        <v>68</v>
      </c>
      <c r="AJ316" s="31" t="s">
        <v>83</v>
      </c>
      <c r="AK316" s="25"/>
      <c r="AL316" s="25"/>
      <c r="AM316" s="25"/>
      <c r="AN316" s="25"/>
      <c r="AO316" s="25"/>
      <c r="AP316" s="26">
        <f ca="1">IF(AND(Email_TaskV2[[#This Row],[Status]]="ON PROGRESS"),TODAY()-Email_TaskV2[[#This Row],[Tanggal nodin RFS/RFI]],0)</f>
        <v>0</v>
      </c>
      <c r="AQ316" s="26">
        <f ca="1">IF(AND(Email_TaskV2[[#This Row],[Status]]="ON PROGRESS",Email_TaskV2[[#This Row],[Type]]="RFI"),TODAY()-Email_TaskV2[[#This Row],[Tanggal nodin RFS/RFI]],0)</f>
        <v>0</v>
      </c>
      <c r="AR316" s="26" t="str">
        <f ca="1">IF(Email_TaskV2[[#This Row],[Aging]]&gt;7,"Warning","")</f>
        <v/>
      </c>
      <c r="AV316" s="16" t="str">
        <f>IF(AND(Email_TaskV2[[#This Row],[Status]]="ON PROGRESS",Email_TaskV2[[#This Row],[Type]]="RFS"),"YES","")</f>
        <v/>
      </c>
      <c r="AW316" s="16" t="str">
        <f>IF(AND(Email_TaskV2[[#This Row],[Status]]="ON PROGRESS",Email_TaskV2[[#This Row],[Type]]="RFI"),"YES","")</f>
        <v/>
      </c>
      <c r="AX316" s="16">
        <f>IF(Email_TaskV2[[#This Row],[Nomor Nodin RFS/RFI]]="","",DAY(Email_TaskV2[[#This Row],[Tanggal nodin RFS/RFI]]))</f>
        <v>17</v>
      </c>
      <c r="AY316" s="28" t="str">
        <f>IF(Email_TaskV2[[#This Row],[Nomor Nodin RFS/RFI]]="","",TEXT(Email_TaskV2[[#This Row],[Tanggal nodin RFS/RFI]],"mmm"))</f>
        <v>Mar</v>
      </c>
      <c r="AZ316" s="28" t="str">
        <f>IF(Email_TaskV2[[#This Row],[Nodin BO]]="","No","Yes")</f>
        <v>Yes</v>
      </c>
      <c r="BA316" s="36">
        <f>IF(Email_TaskV2[[#This Row],[Month]]="",13,MONTH(Email_TaskV2[[#This Row],[Tanggal nodin RFS/RFI]]))</f>
        <v>3</v>
      </c>
    </row>
    <row r="317" spans="1:53" ht="15" hidden="1" customHeight="1" x14ac:dyDescent="0.3">
      <c r="A317" s="17">
        <v>316</v>
      </c>
      <c r="B317" s="18" t="s">
        <v>1444</v>
      </c>
      <c r="C317" s="19">
        <v>44637</v>
      </c>
      <c r="D317" s="20" t="s">
        <v>1445</v>
      </c>
      <c r="E317" s="18" t="s">
        <v>55</v>
      </c>
      <c r="F317" s="21" t="s">
        <v>86</v>
      </c>
      <c r="G317" s="22">
        <v>44639</v>
      </c>
      <c r="H317" s="22">
        <v>44645</v>
      </c>
      <c r="I317" s="18" t="s">
        <v>1446</v>
      </c>
      <c r="J317" s="22">
        <v>44645</v>
      </c>
      <c r="K317" s="22"/>
      <c r="L317" s="18">
        <f t="shared" si="36"/>
        <v>8</v>
      </c>
      <c r="M317" s="18">
        <f t="shared" si="37"/>
        <v>6</v>
      </c>
      <c r="N317" s="20" t="s">
        <v>58</v>
      </c>
      <c r="O317" s="20" t="s">
        <v>59</v>
      </c>
      <c r="P317" s="20" t="str">
        <f>VLOOKUP(Email_TaskV2[[#This Row],[PIC Dev]],[1]Organization!C:D,2,FALSE)</f>
        <v>BSM Prepaid</v>
      </c>
      <c r="Q317" s="24" t="s">
        <v>1447</v>
      </c>
      <c r="R317" s="18">
        <v>95</v>
      </c>
      <c r="S317" s="18" t="s">
        <v>61</v>
      </c>
      <c r="T317" s="18" t="s">
        <v>922</v>
      </c>
      <c r="U317" s="18"/>
      <c r="V317" s="18"/>
      <c r="W317" s="18"/>
      <c r="X317" s="18"/>
      <c r="Y317" s="18"/>
      <c r="Z317" s="18" t="s">
        <v>63</v>
      </c>
      <c r="AA317" s="18" t="s">
        <v>64</v>
      </c>
      <c r="AB317" s="18" t="s">
        <v>65</v>
      </c>
      <c r="AC317" s="18" t="s">
        <v>66</v>
      </c>
      <c r="AD317" s="23" t="s">
        <v>74</v>
      </c>
      <c r="AE317" s="23"/>
      <c r="AF317" s="23"/>
      <c r="AG317" s="18"/>
      <c r="AH317" s="49"/>
      <c r="AI317" s="31" t="s">
        <v>68</v>
      </c>
      <c r="AJ317" s="31" t="s">
        <v>83</v>
      </c>
      <c r="AK317" s="25"/>
      <c r="AL317" s="25"/>
      <c r="AM317" s="25"/>
      <c r="AN317" s="25"/>
      <c r="AO317" s="25"/>
      <c r="AP317" s="26">
        <f ca="1">IF(AND(Email_TaskV2[[#This Row],[Status]]="ON PROGRESS"),TODAY()-Email_TaskV2[[#This Row],[Tanggal nodin RFS/RFI]],0)</f>
        <v>0</v>
      </c>
      <c r="AQ317" s="26">
        <f ca="1">IF(AND(Email_TaskV2[[#This Row],[Status]]="ON PROGRESS",Email_TaskV2[[#This Row],[Type]]="RFI"),TODAY()-Email_TaskV2[[#This Row],[Tanggal nodin RFS/RFI]],0)</f>
        <v>0</v>
      </c>
      <c r="AR317" s="26" t="str">
        <f ca="1">IF(Email_TaskV2[[#This Row],[Aging]]&gt;7,"Warning","")</f>
        <v/>
      </c>
      <c r="AV317" s="16" t="str">
        <f>IF(AND(Email_TaskV2[[#This Row],[Status]]="ON PROGRESS",Email_TaskV2[[#This Row],[Type]]="RFS"),"YES","")</f>
        <v/>
      </c>
      <c r="AW317" s="16" t="str">
        <f>IF(AND(Email_TaskV2[[#This Row],[Status]]="ON PROGRESS",Email_TaskV2[[#This Row],[Type]]="RFI"),"YES","")</f>
        <v/>
      </c>
      <c r="AX317" s="16">
        <f>IF(Email_TaskV2[[#This Row],[Nomor Nodin RFS/RFI]]="","",DAY(Email_TaskV2[[#This Row],[Tanggal nodin RFS/RFI]]))</f>
        <v>17</v>
      </c>
      <c r="AY317" s="28" t="str">
        <f>IF(Email_TaskV2[[#This Row],[Nomor Nodin RFS/RFI]]="","",TEXT(Email_TaskV2[[#This Row],[Tanggal nodin RFS/RFI]],"mmm"))</f>
        <v>Mar</v>
      </c>
      <c r="AZ317" s="28" t="str">
        <f>IF(Email_TaskV2[[#This Row],[Nodin BO]]="","No","Yes")</f>
        <v>Yes</v>
      </c>
      <c r="BA317" s="36">
        <f>IF(Email_TaskV2[[#This Row],[Month]]="",13,MONTH(Email_TaskV2[[#This Row],[Tanggal nodin RFS/RFI]]))</f>
        <v>3</v>
      </c>
    </row>
    <row r="318" spans="1:53" ht="15" hidden="1" customHeight="1" x14ac:dyDescent="0.3">
      <c r="A318" s="17">
        <v>317</v>
      </c>
      <c r="B318" s="18" t="s">
        <v>1448</v>
      </c>
      <c r="C318" s="19">
        <v>44637</v>
      </c>
      <c r="D318" s="20" t="s">
        <v>1449</v>
      </c>
      <c r="E318" s="18" t="s">
        <v>55</v>
      </c>
      <c r="F318" s="21" t="s">
        <v>230</v>
      </c>
      <c r="G318" s="22">
        <v>44637</v>
      </c>
      <c r="H318" s="22">
        <v>44638</v>
      </c>
      <c r="I318" s="18" t="s">
        <v>1450</v>
      </c>
      <c r="J318" s="22">
        <v>44638</v>
      </c>
      <c r="K318" s="22"/>
      <c r="L318" s="18">
        <f t="shared" si="36"/>
        <v>1</v>
      </c>
      <c r="M318" s="18">
        <f t="shared" si="37"/>
        <v>1</v>
      </c>
      <c r="N318" s="20" t="s">
        <v>531</v>
      </c>
      <c r="O318" s="20" t="s">
        <v>532</v>
      </c>
      <c r="P318" s="20" t="str">
        <f>VLOOKUP(Email_TaskV2[[#This Row],[PIC Dev]],[1]Organization!C:D,2,FALSE)</f>
        <v>Business Architecture</v>
      </c>
      <c r="Q318" s="24" t="s">
        <v>1451</v>
      </c>
      <c r="R318" s="18">
        <v>127</v>
      </c>
      <c r="S318" s="18" t="s">
        <v>106</v>
      </c>
      <c r="T318" s="18" t="s">
        <v>1452</v>
      </c>
      <c r="U318" s="18"/>
      <c r="V318" s="18"/>
      <c r="W318" s="18"/>
      <c r="X318" s="18"/>
      <c r="Y318" s="18"/>
      <c r="Z318" s="18" t="s">
        <v>63</v>
      </c>
      <c r="AA318" s="18" t="s">
        <v>64</v>
      </c>
      <c r="AB318" s="18" t="s">
        <v>534</v>
      </c>
      <c r="AC318" s="18" t="s">
        <v>98</v>
      </c>
      <c r="AD318" s="23" t="s">
        <v>275</v>
      </c>
      <c r="AE318" s="23"/>
      <c r="AF318" s="23"/>
      <c r="AG318" s="18"/>
      <c r="AH318" s="49"/>
      <c r="AI318" s="31" t="s">
        <v>276</v>
      </c>
      <c r="AJ318" s="31" t="s">
        <v>277</v>
      </c>
      <c r="AK318" s="25"/>
      <c r="AL318" s="25"/>
      <c r="AM318" s="25"/>
      <c r="AN318" s="25"/>
      <c r="AO318" s="25"/>
      <c r="AP318" s="26">
        <f ca="1">IF(AND(Email_TaskV2[[#This Row],[Status]]="ON PROGRESS"),TODAY()-Email_TaskV2[[#This Row],[Tanggal nodin RFS/RFI]],0)</f>
        <v>0</v>
      </c>
      <c r="AQ318" s="26">
        <f ca="1">IF(AND(Email_TaskV2[[#This Row],[Status]]="ON PROGRESS",Email_TaskV2[[#This Row],[Type]]="RFI"),TODAY()-Email_TaskV2[[#This Row],[Tanggal nodin RFS/RFI]],0)</f>
        <v>0</v>
      </c>
      <c r="AR318" s="26" t="str">
        <f ca="1">IF(Email_TaskV2[[#This Row],[Aging]]&gt;7,"Warning","")</f>
        <v/>
      </c>
      <c r="AV318" s="16" t="str">
        <f>IF(AND(Email_TaskV2[[#This Row],[Status]]="ON PROGRESS",Email_TaskV2[[#This Row],[Type]]="RFS"),"YES","")</f>
        <v/>
      </c>
      <c r="AW318" s="16" t="str">
        <f>IF(AND(Email_TaskV2[[#This Row],[Status]]="ON PROGRESS",Email_TaskV2[[#This Row],[Type]]="RFI"),"YES","")</f>
        <v/>
      </c>
      <c r="AX318" s="16">
        <f>IF(Email_TaskV2[[#This Row],[Nomor Nodin RFS/RFI]]="","",DAY(Email_TaskV2[[#This Row],[Tanggal nodin RFS/RFI]]))</f>
        <v>17</v>
      </c>
      <c r="AY318" s="28" t="str">
        <f>IF(Email_TaskV2[[#This Row],[Nomor Nodin RFS/RFI]]="","",TEXT(Email_TaskV2[[#This Row],[Tanggal nodin RFS/RFI]],"mmm"))</f>
        <v>Mar</v>
      </c>
      <c r="AZ318" s="28" t="str">
        <f>IF(Email_TaskV2[[#This Row],[Nodin BO]]="","No","Yes")</f>
        <v>Yes</v>
      </c>
      <c r="BA318" s="36">
        <f>IF(Email_TaskV2[[#This Row],[Month]]="",13,MONTH(Email_TaskV2[[#This Row],[Tanggal nodin RFS/RFI]]))</f>
        <v>3</v>
      </c>
    </row>
    <row r="319" spans="1:53" ht="15" hidden="1" customHeight="1" x14ac:dyDescent="0.3">
      <c r="A319" s="17">
        <v>318</v>
      </c>
      <c r="B319" s="18" t="s">
        <v>1453</v>
      </c>
      <c r="C319" s="19">
        <v>44637</v>
      </c>
      <c r="D319" s="20" t="s">
        <v>1454</v>
      </c>
      <c r="E319" s="18" t="s">
        <v>55</v>
      </c>
      <c r="F319" s="21" t="s">
        <v>86</v>
      </c>
      <c r="G319" s="22">
        <v>44638</v>
      </c>
      <c r="H319" s="22">
        <v>44641</v>
      </c>
      <c r="I319" s="18" t="s">
        <v>1455</v>
      </c>
      <c r="J319" s="22">
        <v>44641</v>
      </c>
      <c r="K319" s="22"/>
      <c r="L319" s="18">
        <f t="shared" si="36"/>
        <v>4</v>
      </c>
      <c r="M319" s="18">
        <f t="shared" si="37"/>
        <v>3</v>
      </c>
      <c r="N319" s="20" t="s">
        <v>745</v>
      </c>
      <c r="O319" s="20" t="s">
        <v>746</v>
      </c>
      <c r="P319" s="20" t="str">
        <f>VLOOKUP(Email_TaskV2[[#This Row],[PIC Dev]],[1]Organization!C:D,2,FALSE)</f>
        <v>BSM Prepaid</v>
      </c>
      <c r="Q319" s="24" t="s">
        <v>1456</v>
      </c>
      <c r="R319" s="18">
        <v>117</v>
      </c>
      <c r="S319" s="18" t="s">
        <v>61</v>
      </c>
      <c r="T319" s="18" t="s">
        <v>1314</v>
      </c>
      <c r="U319" s="18"/>
      <c r="V319" s="18"/>
      <c r="W319" s="18"/>
      <c r="X319" s="18"/>
      <c r="Y319" s="18"/>
      <c r="Z319" s="18" t="s">
        <v>63</v>
      </c>
      <c r="AA319" s="18" t="s">
        <v>64</v>
      </c>
      <c r="AB319" s="18" t="s">
        <v>65</v>
      </c>
      <c r="AC319" s="18" t="s">
        <v>66</v>
      </c>
      <c r="AD319" s="23" t="s">
        <v>67</v>
      </c>
      <c r="AE319" s="23"/>
      <c r="AF319" s="23"/>
      <c r="AG319" s="18"/>
      <c r="AH319" s="49"/>
      <c r="AI319" s="31" t="s">
        <v>75</v>
      </c>
      <c r="AJ319" s="31"/>
      <c r="AK319" s="25"/>
      <c r="AL319" s="25"/>
      <c r="AM319" s="25"/>
      <c r="AN319" s="25"/>
      <c r="AO319" s="25"/>
      <c r="AP319" s="26">
        <f ca="1">IF(AND(Email_TaskV2[[#This Row],[Status]]="ON PROGRESS"),TODAY()-Email_TaskV2[[#This Row],[Tanggal nodin RFS/RFI]],0)</f>
        <v>0</v>
      </c>
      <c r="AQ319" s="26">
        <f ca="1">IF(AND(Email_TaskV2[[#This Row],[Status]]="ON PROGRESS",Email_TaskV2[[#This Row],[Type]]="RFI"),TODAY()-Email_TaskV2[[#This Row],[Tanggal nodin RFS/RFI]],0)</f>
        <v>0</v>
      </c>
      <c r="AR319" s="26" t="str">
        <f ca="1">IF(Email_TaskV2[[#This Row],[Aging]]&gt;7,"Warning","")</f>
        <v/>
      </c>
      <c r="AV319" s="16" t="str">
        <f>IF(AND(Email_TaskV2[[#This Row],[Status]]="ON PROGRESS",Email_TaskV2[[#This Row],[Type]]="RFS"),"YES","")</f>
        <v/>
      </c>
      <c r="AW319" s="16" t="str">
        <f>IF(AND(Email_TaskV2[[#This Row],[Status]]="ON PROGRESS",Email_TaskV2[[#This Row],[Type]]="RFI"),"YES","")</f>
        <v/>
      </c>
      <c r="AX319" s="16">
        <f>IF(Email_TaskV2[[#This Row],[Nomor Nodin RFS/RFI]]="","",DAY(Email_TaskV2[[#This Row],[Tanggal nodin RFS/RFI]]))</f>
        <v>17</v>
      </c>
      <c r="AY319" s="28" t="str">
        <f>IF(Email_TaskV2[[#This Row],[Nomor Nodin RFS/RFI]]="","",TEXT(Email_TaskV2[[#This Row],[Tanggal nodin RFS/RFI]],"mmm"))</f>
        <v>Mar</v>
      </c>
      <c r="AZ319" s="28" t="str">
        <f>IF(Email_TaskV2[[#This Row],[Nodin BO]]="","No","Yes")</f>
        <v>Yes</v>
      </c>
      <c r="BA319" s="36">
        <f>IF(Email_TaskV2[[#This Row],[Month]]="",13,MONTH(Email_TaskV2[[#This Row],[Tanggal nodin RFS/RFI]]))</f>
        <v>3</v>
      </c>
    </row>
    <row r="320" spans="1:53" ht="15" hidden="1" customHeight="1" x14ac:dyDescent="0.3">
      <c r="A320" s="17">
        <v>319</v>
      </c>
      <c r="B320" s="18" t="s">
        <v>1457</v>
      </c>
      <c r="C320" s="19">
        <v>44638</v>
      </c>
      <c r="D320" s="20" t="s">
        <v>1458</v>
      </c>
      <c r="E320" s="18" t="s">
        <v>55</v>
      </c>
      <c r="F320" s="21" t="s">
        <v>112</v>
      </c>
      <c r="G320" s="22">
        <v>44641</v>
      </c>
      <c r="H320" s="22">
        <v>44642</v>
      </c>
      <c r="I320" s="18" t="s">
        <v>1459</v>
      </c>
      <c r="J320" s="22">
        <v>44642</v>
      </c>
      <c r="K320" s="22"/>
      <c r="L320" s="18">
        <f t="shared" si="36"/>
        <v>4</v>
      </c>
      <c r="M320" s="18">
        <f t="shared" si="37"/>
        <v>1</v>
      </c>
      <c r="N320" s="23" t="s">
        <v>93</v>
      </c>
      <c r="O320" s="20" t="s">
        <v>94</v>
      </c>
      <c r="P320" s="20" t="str">
        <f>VLOOKUP(Email_TaskV2[[#This Row],[PIC Dev]],[1]Organization!C:D,2,FALSE)</f>
        <v>Digital and VAS</v>
      </c>
      <c r="Q320" s="20"/>
      <c r="R320" s="18">
        <v>9</v>
      </c>
      <c r="S320" s="18" t="s">
        <v>106</v>
      </c>
      <c r="T320" s="18" t="s">
        <v>1460</v>
      </c>
      <c r="U320" s="18"/>
      <c r="V320" s="18"/>
      <c r="W320" s="18"/>
      <c r="X320" s="18"/>
      <c r="Y320" s="18"/>
      <c r="Z320" s="18" t="s">
        <v>63</v>
      </c>
      <c r="AA320" s="18" t="s">
        <v>64</v>
      </c>
      <c r="AB320" s="18" t="s">
        <v>201</v>
      </c>
      <c r="AC320" s="18" t="s">
        <v>98</v>
      </c>
      <c r="AD320" s="23" t="s">
        <v>115</v>
      </c>
      <c r="AE320" s="23"/>
      <c r="AF320" s="23"/>
      <c r="AG320" s="18"/>
      <c r="AH320" s="49"/>
      <c r="AI320" s="31" t="s">
        <v>75</v>
      </c>
      <c r="AJ320" s="31"/>
      <c r="AK320" s="25"/>
      <c r="AL320" s="25"/>
      <c r="AM320" s="25"/>
      <c r="AN320" s="25"/>
      <c r="AO320" s="25"/>
      <c r="AP320" s="26">
        <f ca="1">IF(AND(Email_TaskV2[[#This Row],[Status]]="ON PROGRESS"),TODAY()-Email_TaskV2[[#This Row],[Tanggal nodin RFS/RFI]],0)</f>
        <v>0</v>
      </c>
      <c r="AQ320" s="26">
        <f ca="1">IF(AND(Email_TaskV2[[#This Row],[Status]]="ON PROGRESS",Email_TaskV2[[#This Row],[Type]]="RFI"),TODAY()-Email_TaskV2[[#This Row],[Tanggal nodin RFS/RFI]],0)</f>
        <v>0</v>
      </c>
      <c r="AR320" s="26" t="str">
        <f ca="1">IF(Email_TaskV2[[#This Row],[Aging]]&gt;7,"Warning","")</f>
        <v/>
      </c>
      <c r="AV320" s="16" t="str">
        <f>IF(AND(Email_TaskV2[[#This Row],[Status]]="ON PROGRESS",Email_TaskV2[[#This Row],[Type]]="RFS"),"YES","")</f>
        <v/>
      </c>
      <c r="AW320" s="16" t="str">
        <f>IF(AND(Email_TaskV2[[#This Row],[Status]]="ON PROGRESS",Email_TaskV2[[#This Row],[Type]]="RFI"),"YES","")</f>
        <v/>
      </c>
      <c r="AX320" s="16">
        <f>IF(Email_TaskV2[[#This Row],[Nomor Nodin RFS/RFI]]="","",DAY(Email_TaskV2[[#This Row],[Tanggal nodin RFS/RFI]]))</f>
        <v>18</v>
      </c>
      <c r="AY320" s="28" t="str">
        <f>IF(Email_TaskV2[[#This Row],[Nomor Nodin RFS/RFI]]="","",TEXT(Email_TaskV2[[#This Row],[Tanggal nodin RFS/RFI]],"mmm"))</f>
        <v>Mar</v>
      </c>
      <c r="AZ320" s="28" t="str">
        <f>IF(Email_TaskV2[[#This Row],[Nodin BO]]="","No","Yes")</f>
        <v>Yes</v>
      </c>
      <c r="BA320" s="36">
        <f>IF(Email_TaskV2[[#This Row],[Month]]="",13,MONTH(Email_TaskV2[[#This Row],[Tanggal nodin RFS/RFI]]))</f>
        <v>3</v>
      </c>
    </row>
    <row r="321" spans="1:53" ht="15" hidden="1" customHeight="1" x14ac:dyDescent="0.3">
      <c r="A321" s="17">
        <v>320</v>
      </c>
      <c r="B321" s="18" t="s">
        <v>1461</v>
      </c>
      <c r="C321" s="19">
        <v>44638</v>
      </c>
      <c r="D321" s="20" t="s">
        <v>1462</v>
      </c>
      <c r="E321" s="18" t="s">
        <v>55</v>
      </c>
      <c r="F321" s="21" t="s">
        <v>86</v>
      </c>
      <c r="G321" s="22">
        <v>44638</v>
      </c>
      <c r="H321" s="22">
        <v>44643</v>
      </c>
      <c r="I321" s="18" t="s">
        <v>1461</v>
      </c>
      <c r="J321" s="22">
        <v>44642</v>
      </c>
      <c r="K321" s="22"/>
      <c r="L321" s="18">
        <f t="shared" si="36"/>
        <v>5</v>
      </c>
      <c r="M321" s="18">
        <f t="shared" si="37"/>
        <v>4</v>
      </c>
      <c r="N321" s="20" t="s">
        <v>341</v>
      </c>
      <c r="O321" s="20" t="s">
        <v>342</v>
      </c>
      <c r="P321" s="20" t="str">
        <f>VLOOKUP(Email_TaskV2[[#This Row],[PIC Dev]],[1]Organization!C:D,2,FALSE)</f>
        <v>Digital and VAS</v>
      </c>
      <c r="Q321" s="24" t="s">
        <v>1463</v>
      </c>
      <c r="R321" s="18">
        <v>120</v>
      </c>
      <c r="S321" s="18" t="s">
        <v>61</v>
      </c>
      <c r="T321" s="18" t="s">
        <v>1464</v>
      </c>
      <c r="U321" s="18"/>
      <c r="V321" s="18"/>
      <c r="W321" s="18"/>
      <c r="X321" s="18"/>
      <c r="Y321" s="18"/>
      <c r="Z321" s="18" t="s">
        <v>63</v>
      </c>
      <c r="AA321" s="18" t="s">
        <v>64</v>
      </c>
      <c r="AB321" s="18" t="s">
        <v>344</v>
      </c>
      <c r="AC321" s="18" t="s">
        <v>98</v>
      </c>
      <c r="AD321" s="23" t="s">
        <v>774</v>
      </c>
      <c r="AE321" s="23"/>
      <c r="AF321" s="23"/>
      <c r="AG321" s="18"/>
      <c r="AH321" s="49"/>
      <c r="AI321" s="31" t="s">
        <v>75</v>
      </c>
      <c r="AJ321" s="31"/>
      <c r="AK321" s="25"/>
      <c r="AL321" s="25"/>
      <c r="AM321" s="25"/>
      <c r="AN321" s="25"/>
      <c r="AO321" s="25"/>
      <c r="AP321" s="26">
        <f ca="1">IF(AND(Email_TaskV2[[#This Row],[Status]]="ON PROGRESS"),TODAY()-Email_TaskV2[[#This Row],[Tanggal nodin RFS/RFI]],0)</f>
        <v>0</v>
      </c>
      <c r="AQ321" s="26">
        <f ca="1">IF(AND(Email_TaskV2[[#This Row],[Status]]="ON PROGRESS",Email_TaskV2[[#This Row],[Type]]="RFI"),TODAY()-Email_TaskV2[[#This Row],[Tanggal nodin RFS/RFI]],0)</f>
        <v>0</v>
      </c>
      <c r="AR321" s="26" t="str">
        <f ca="1">IF(Email_TaskV2[[#This Row],[Aging]]&gt;7,"Warning","")</f>
        <v/>
      </c>
      <c r="AV321" s="16" t="str">
        <f>IF(AND(Email_TaskV2[[#This Row],[Status]]="ON PROGRESS",Email_TaskV2[[#This Row],[Type]]="RFS"),"YES","")</f>
        <v/>
      </c>
      <c r="AW321" s="16" t="str">
        <f>IF(AND(Email_TaskV2[[#This Row],[Status]]="ON PROGRESS",Email_TaskV2[[#This Row],[Type]]="RFI"),"YES","")</f>
        <v/>
      </c>
      <c r="AX321" s="16">
        <f>IF(Email_TaskV2[[#This Row],[Nomor Nodin RFS/RFI]]="","",DAY(Email_TaskV2[[#This Row],[Tanggal nodin RFS/RFI]]))</f>
        <v>18</v>
      </c>
      <c r="AY321" s="28" t="str">
        <f>IF(Email_TaskV2[[#This Row],[Nomor Nodin RFS/RFI]]="","",TEXT(Email_TaskV2[[#This Row],[Tanggal nodin RFS/RFI]],"mmm"))</f>
        <v>Mar</v>
      </c>
      <c r="AZ321" s="28" t="str">
        <f>IF(Email_TaskV2[[#This Row],[Nodin BO]]="","No","Yes")</f>
        <v>Yes</v>
      </c>
      <c r="BA321" s="36">
        <f>IF(Email_TaskV2[[#This Row],[Month]]="",13,MONTH(Email_TaskV2[[#This Row],[Tanggal nodin RFS/RFI]]))</f>
        <v>3</v>
      </c>
    </row>
    <row r="322" spans="1:53" ht="15" hidden="1" customHeight="1" x14ac:dyDescent="0.3">
      <c r="A322" s="17">
        <v>321</v>
      </c>
      <c r="B322" s="18" t="s">
        <v>1465</v>
      </c>
      <c r="C322" s="19">
        <v>44638</v>
      </c>
      <c r="D322" s="20" t="s">
        <v>1466</v>
      </c>
      <c r="E322" s="18" t="s">
        <v>55</v>
      </c>
      <c r="F322" s="18" t="s">
        <v>86</v>
      </c>
      <c r="G322" s="22">
        <v>44638</v>
      </c>
      <c r="H322" s="22">
        <v>44645</v>
      </c>
      <c r="I322" s="18" t="s">
        <v>1467</v>
      </c>
      <c r="J322" s="22">
        <v>44663</v>
      </c>
      <c r="K322" s="22"/>
      <c r="L322" s="18">
        <f t="shared" si="36"/>
        <v>7</v>
      </c>
      <c r="M322" s="18">
        <f t="shared" si="37"/>
        <v>25</v>
      </c>
      <c r="N322" s="20" t="s">
        <v>104</v>
      </c>
      <c r="O322" s="20" t="s">
        <v>105</v>
      </c>
      <c r="P322" s="20" t="str">
        <f>VLOOKUP(Email_TaskV2[[#This Row],[PIC Dev]],[1]Organization!C:D,2,FALSE)</f>
        <v>Digital and VAS</v>
      </c>
      <c r="Q322" s="24" t="s">
        <v>1468</v>
      </c>
      <c r="R322" s="18">
        <v>150</v>
      </c>
      <c r="S322" s="18" t="s">
        <v>61</v>
      </c>
      <c r="T322" s="30" t="s">
        <v>1113</v>
      </c>
      <c r="U322" s="30"/>
      <c r="V322" s="30"/>
      <c r="W322" s="30"/>
      <c r="X322" s="30"/>
      <c r="Y322" s="30"/>
      <c r="Z322" s="18" t="s">
        <v>63</v>
      </c>
      <c r="AA322" s="18" t="s">
        <v>64</v>
      </c>
      <c r="AB322" s="18" t="s">
        <v>108</v>
      </c>
      <c r="AC322" s="18" t="s">
        <v>124</v>
      </c>
      <c r="AD322" s="23" t="s">
        <v>160</v>
      </c>
      <c r="AE322" s="23" t="s">
        <v>255</v>
      </c>
      <c r="AF322" s="23"/>
      <c r="AG322" s="18"/>
      <c r="AH322" s="49"/>
      <c r="AI322" s="31" t="s">
        <v>75</v>
      </c>
      <c r="AJ322" s="31"/>
      <c r="AK322" s="25"/>
      <c r="AL322" s="25"/>
      <c r="AM322" s="25"/>
      <c r="AN322" s="25"/>
      <c r="AO322" s="25"/>
      <c r="AP322" s="26">
        <f ca="1">IF(AND(Email_TaskV2[[#This Row],[Status]]="ON PROGRESS"),TODAY()-Email_TaskV2[[#This Row],[Tanggal nodin RFS/RFI]],0)</f>
        <v>0</v>
      </c>
      <c r="AQ322" s="26">
        <f ca="1">IF(AND(Email_TaskV2[[#This Row],[Status]]="ON PROGRESS",Email_TaskV2[[#This Row],[Type]]="RFI"),TODAY()-Email_TaskV2[[#This Row],[Tanggal nodin RFS/RFI]],0)</f>
        <v>0</v>
      </c>
      <c r="AR322" s="26" t="str">
        <f ca="1">IF(Email_TaskV2[[#This Row],[Aging]]&gt;7,"Warning","")</f>
        <v/>
      </c>
      <c r="AV322" s="16" t="str">
        <f>IF(AND(Email_TaskV2[[#This Row],[Status]]="ON PROGRESS",Email_TaskV2[[#This Row],[Type]]="RFS"),"YES","")</f>
        <v/>
      </c>
      <c r="AW322" s="16" t="str">
        <f>IF(AND(Email_TaskV2[[#This Row],[Status]]="ON PROGRESS",Email_TaskV2[[#This Row],[Type]]="RFI"),"YES","")</f>
        <v/>
      </c>
      <c r="AX322" s="16">
        <f>IF(Email_TaskV2[[#This Row],[Nomor Nodin RFS/RFI]]="","",DAY(Email_TaskV2[[#This Row],[Tanggal nodin RFS/RFI]]))</f>
        <v>18</v>
      </c>
      <c r="AY322" s="28" t="str">
        <f>IF(Email_TaskV2[[#This Row],[Nomor Nodin RFS/RFI]]="","",TEXT(Email_TaskV2[[#This Row],[Tanggal nodin RFS/RFI]],"mmm"))</f>
        <v>Mar</v>
      </c>
      <c r="AZ322" s="28" t="str">
        <f>IF(Email_TaskV2[[#This Row],[Nodin BO]]="","No","Yes")</f>
        <v>Yes</v>
      </c>
      <c r="BA322" s="36">
        <f>IF(Email_TaskV2[[#This Row],[Month]]="",13,MONTH(Email_TaskV2[[#This Row],[Tanggal nodin RFS/RFI]]))</f>
        <v>3</v>
      </c>
    </row>
    <row r="323" spans="1:53" ht="15" hidden="1" customHeight="1" x14ac:dyDescent="0.3">
      <c r="A323" s="17">
        <v>322</v>
      </c>
      <c r="B323" s="18" t="s">
        <v>1469</v>
      </c>
      <c r="C323" s="19">
        <v>44640</v>
      </c>
      <c r="D323" s="20" t="s">
        <v>1470</v>
      </c>
      <c r="E323" s="18" t="s">
        <v>55</v>
      </c>
      <c r="F323" s="21" t="s">
        <v>147</v>
      </c>
      <c r="G323" s="22">
        <v>44643</v>
      </c>
      <c r="H323" s="22">
        <v>44648</v>
      </c>
      <c r="I323" s="18" t="s">
        <v>1471</v>
      </c>
      <c r="J323" s="22">
        <v>44648</v>
      </c>
      <c r="K323" s="22"/>
      <c r="L323" s="18">
        <f t="shared" si="36"/>
        <v>8</v>
      </c>
      <c r="M323" s="18">
        <f t="shared" si="37"/>
        <v>5</v>
      </c>
      <c r="N323" s="20" t="s">
        <v>120</v>
      </c>
      <c r="O323" s="20" t="s">
        <v>121</v>
      </c>
      <c r="P323" s="20" t="str">
        <f>VLOOKUP(Email_TaskV2[[#This Row],[PIC Dev]],[1]Organization!C:D,2,FALSE)</f>
        <v>Business Architecture</v>
      </c>
      <c r="Q323" s="20"/>
      <c r="R323" s="18">
        <v>138</v>
      </c>
      <c r="S323" s="18" t="s">
        <v>106</v>
      </c>
      <c r="T323" s="18" t="s">
        <v>1423</v>
      </c>
      <c r="U323" s="18"/>
      <c r="V323" s="18"/>
      <c r="W323" s="18"/>
      <c r="X323" s="18"/>
      <c r="Y323" s="18"/>
      <c r="Z323" s="18" t="s">
        <v>63</v>
      </c>
      <c r="AA323" s="18" t="s">
        <v>64</v>
      </c>
      <c r="AB323" s="18" t="s">
        <v>123</v>
      </c>
      <c r="AC323" s="18" t="s">
        <v>66</v>
      </c>
      <c r="AD323" s="23" t="s">
        <v>816</v>
      </c>
      <c r="AE323" s="23"/>
      <c r="AF323" s="23"/>
      <c r="AG323" s="18"/>
      <c r="AH323" s="49"/>
      <c r="AI323" s="31" t="s">
        <v>75</v>
      </c>
      <c r="AJ323" s="31"/>
      <c r="AK323" s="25"/>
      <c r="AL323" s="25"/>
      <c r="AM323" s="25"/>
      <c r="AN323" s="25"/>
      <c r="AO323" s="25"/>
      <c r="AP323" s="26">
        <f ca="1">IF(AND(Email_TaskV2[[#This Row],[Status]]="ON PROGRESS"),TODAY()-Email_TaskV2[[#This Row],[Tanggal nodin RFS/RFI]],0)</f>
        <v>0</v>
      </c>
      <c r="AQ323" s="26">
        <f ca="1">IF(AND(Email_TaskV2[[#This Row],[Status]]="ON PROGRESS",Email_TaskV2[[#This Row],[Type]]="RFI"),TODAY()-Email_TaskV2[[#This Row],[Tanggal nodin RFS/RFI]],0)</f>
        <v>0</v>
      </c>
      <c r="AR323" s="26" t="str">
        <f ca="1">IF(Email_TaskV2[[#This Row],[Aging]]&gt;7,"Warning","")</f>
        <v/>
      </c>
      <c r="AV323" s="16" t="str">
        <f>IF(AND(Email_TaskV2[[#This Row],[Status]]="ON PROGRESS",Email_TaskV2[[#This Row],[Type]]="RFS"),"YES","")</f>
        <v/>
      </c>
      <c r="AW323" s="16" t="str">
        <f>IF(AND(Email_TaskV2[[#This Row],[Status]]="ON PROGRESS",Email_TaskV2[[#This Row],[Type]]="RFI"),"YES","")</f>
        <v/>
      </c>
      <c r="AX323" s="16">
        <f>IF(Email_TaskV2[[#This Row],[Nomor Nodin RFS/RFI]]="","",DAY(Email_TaskV2[[#This Row],[Tanggal nodin RFS/RFI]]))</f>
        <v>20</v>
      </c>
      <c r="AY323" s="28" t="str">
        <f>IF(Email_TaskV2[[#This Row],[Nomor Nodin RFS/RFI]]="","",TEXT(Email_TaskV2[[#This Row],[Tanggal nodin RFS/RFI]],"mmm"))</f>
        <v>Mar</v>
      </c>
      <c r="AZ323" s="28" t="str">
        <f>IF(Email_TaskV2[[#This Row],[Nodin BO]]="","No","Yes")</f>
        <v>Yes</v>
      </c>
      <c r="BA323" s="36">
        <f>IF(Email_TaskV2[[#This Row],[Month]]="",13,MONTH(Email_TaskV2[[#This Row],[Tanggal nodin RFS/RFI]]))</f>
        <v>3</v>
      </c>
    </row>
    <row r="324" spans="1:53" ht="15" hidden="1" customHeight="1" x14ac:dyDescent="0.3">
      <c r="A324" s="17">
        <v>323</v>
      </c>
      <c r="B324" s="18" t="s">
        <v>1472</v>
      </c>
      <c r="C324" s="19">
        <v>44641</v>
      </c>
      <c r="D324" s="20" t="s">
        <v>1473</v>
      </c>
      <c r="E324" s="32" t="s">
        <v>118</v>
      </c>
      <c r="F324" s="32" t="s">
        <v>119</v>
      </c>
      <c r="G324" s="18"/>
      <c r="H324" s="18"/>
      <c r="I324" s="18"/>
      <c r="J324" s="18"/>
      <c r="K324" s="18"/>
      <c r="L324" s="23"/>
      <c r="M324" s="20"/>
      <c r="N324" s="34" t="s">
        <v>220</v>
      </c>
      <c r="O324" s="20" t="s">
        <v>221</v>
      </c>
      <c r="P324" s="20" t="str">
        <f>VLOOKUP(Email_TaskV2[[#This Row],[PIC Dev]],[1]Organization!C:D,2,FALSE)</f>
        <v>Digital and VAS</v>
      </c>
      <c r="Q324" s="20"/>
      <c r="R324" s="18"/>
      <c r="S324" s="18" t="s">
        <v>61</v>
      </c>
      <c r="T324" s="18" t="s">
        <v>1474</v>
      </c>
      <c r="U324" s="18"/>
      <c r="V324" s="18"/>
      <c r="W324" s="18"/>
      <c r="X324" s="18"/>
      <c r="Y324" s="18"/>
      <c r="Z324" s="18" t="s">
        <v>166</v>
      </c>
      <c r="AA324" s="18" t="s">
        <v>64</v>
      </c>
      <c r="AB324" s="18" t="s">
        <v>97</v>
      </c>
      <c r="AC324" s="18" t="s">
        <v>98</v>
      </c>
      <c r="AD324" s="23" t="s">
        <v>255</v>
      </c>
      <c r="AE324" s="23" t="s">
        <v>275</v>
      </c>
      <c r="AF324" s="23"/>
      <c r="AG324" s="18"/>
      <c r="AH324" s="49"/>
      <c r="AI324" s="48" t="s">
        <v>68</v>
      </c>
      <c r="AJ324" s="48" t="s">
        <v>277</v>
      </c>
      <c r="AK324" s="25"/>
      <c r="AL324" s="25"/>
      <c r="AM324" s="25"/>
      <c r="AN324" s="25"/>
      <c r="AO324" s="25"/>
      <c r="AP324" s="26">
        <f ca="1">IF(AND(Email_TaskV2[[#This Row],[Status]]="ON PROGRESS"),TODAY()-Email_TaskV2[[#This Row],[Tanggal nodin RFS/RFI]],0)</f>
        <v>0</v>
      </c>
      <c r="AQ324" s="26">
        <f ca="1">IF(AND(Email_TaskV2[[#This Row],[Status]]="ON PROGRESS",Email_TaskV2[[#This Row],[Type]]="RFI"),TODAY()-Email_TaskV2[[#This Row],[Tanggal nodin RFS/RFI]],0)</f>
        <v>0</v>
      </c>
      <c r="AR324" s="26" t="str">
        <f ca="1">IF(Email_TaskV2[[#This Row],[Aging]]&gt;7,"Warning","")</f>
        <v/>
      </c>
      <c r="AV324" s="16" t="str">
        <f>IF(AND(Email_TaskV2[[#This Row],[Status]]="ON PROGRESS",Email_TaskV2[[#This Row],[Type]]="RFS"),"YES","")</f>
        <v/>
      </c>
      <c r="AW324" s="16" t="str">
        <f>IF(AND(Email_TaskV2[[#This Row],[Status]]="ON PROGRESS",Email_TaskV2[[#This Row],[Type]]="RFI"),"YES","")</f>
        <v/>
      </c>
      <c r="AX324" s="16">
        <f>IF(Email_TaskV2[[#This Row],[Nomor Nodin RFS/RFI]]="","",DAY(Email_TaskV2[[#This Row],[Tanggal nodin RFS/RFI]]))</f>
        <v>21</v>
      </c>
      <c r="AY324" s="28" t="str">
        <f>IF(Email_TaskV2[[#This Row],[Nomor Nodin RFS/RFI]]="","",TEXT(Email_TaskV2[[#This Row],[Tanggal nodin RFS/RFI]],"mmm"))</f>
        <v>Mar</v>
      </c>
      <c r="AZ324" s="28" t="str">
        <f>IF(Email_TaskV2[[#This Row],[Nodin BO]]="","No","Yes")</f>
        <v>Yes</v>
      </c>
      <c r="BA324" s="36">
        <f>IF(Email_TaskV2[[#This Row],[Month]]="",13,MONTH(Email_TaskV2[[#This Row],[Tanggal nodin RFS/RFI]]))</f>
        <v>3</v>
      </c>
    </row>
    <row r="325" spans="1:53" ht="15" hidden="1" customHeight="1" x14ac:dyDescent="0.3">
      <c r="A325" s="17">
        <v>324</v>
      </c>
      <c r="B325" s="18" t="s">
        <v>1475</v>
      </c>
      <c r="C325" s="19">
        <v>44641</v>
      </c>
      <c r="D325" s="20" t="s">
        <v>1476</v>
      </c>
      <c r="E325" s="32" t="s">
        <v>118</v>
      </c>
      <c r="F325" s="32" t="s">
        <v>119</v>
      </c>
      <c r="G325" s="18"/>
      <c r="H325" s="18"/>
      <c r="I325" s="18"/>
      <c r="J325" s="18"/>
      <c r="K325" s="18"/>
      <c r="L325" s="23"/>
      <c r="M325" s="20"/>
      <c r="N325" s="34" t="s">
        <v>220</v>
      </c>
      <c r="O325" s="20" t="s">
        <v>221</v>
      </c>
      <c r="P325" s="20" t="str">
        <f>VLOOKUP(Email_TaskV2[[#This Row],[PIC Dev]],[1]Organization!C:D,2,FALSE)</f>
        <v>Digital and VAS</v>
      </c>
      <c r="Q325" s="20"/>
      <c r="R325" s="18"/>
      <c r="S325" s="18" t="s">
        <v>61</v>
      </c>
      <c r="T325" s="18" t="s">
        <v>1474</v>
      </c>
      <c r="U325" s="18"/>
      <c r="V325" s="18"/>
      <c r="W325" s="18"/>
      <c r="X325" s="18"/>
      <c r="Y325" s="18"/>
      <c r="Z325" s="18" t="s">
        <v>166</v>
      </c>
      <c r="AA325" s="18" t="s">
        <v>64</v>
      </c>
      <c r="AB325" s="18" t="s">
        <v>97</v>
      </c>
      <c r="AC325" s="18" t="s">
        <v>98</v>
      </c>
      <c r="AD325" s="23" t="s">
        <v>490</v>
      </c>
      <c r="AE325" s="23" t="s">
        <v>275</v>
      </c>
      <c r="AF325" s="23"/>
      <c r="AG325" s="18"/>
      <c r="AH325" s="49"/>
      <c r="AI325" s="48" t="s">
        <v>68</v>
      </c>
      <c r="AJ325" s="48" t="s">
        <v>277</v>
      </c>
      <c r="AK325" s="25"/>
      <c r="AL325" s="25"/>
      <c r="AM325" s="25"/>
      <c r="AN325" s="25"/>
      <c r="AO325" s="25"/>
      <c r="AP325" s="26">
        <f ca="1">IF(AND(Email_TaskV2[[#This Row],[Status]]="ON PROGRESS"),TODAY()-Email_TaskV2[[#This Row],[Tanggal nodin RFS/RFI]],0)</f>
        <v>0</v>
      </c>
      <c r="AQ325" s="26">
        <f ca="1">IF(AND(Email_TaskV2[[#This Row],[Status]]="ON PROGRESS",Email_TaskV2[[#This Row],[Type]]="RFI"),TODAY()-Email_TaskV2[[#This Row],[Tanggal nodin RFS/RFI]],0)</f>
        <v>0</v>
      </c>
      <c r="AR325" s="26" t="str">
        <f ca="1">IF(Email_TaskV2[[#This Row],[Aging]]&gt;7,"Warning","")</f>
        <v/>
      </c>
      <c r="AV325" s="16" t="str">
        <f>IF(AND(Email_TaskV2[[#This Row],[Status]]="ON PROGRESS",Email_TaskV2[[#This Row],[Type]]="RFS"),"YES","")</f>
        <v/>
      </c>
      <c r="AW325" s="16" t="str">
        <f>IF(AND(Email_TaskV2[[#This Row],[Status]]="ON PROGRESS",Email_TaskV2[[#This Row],[Type]]="RFI"),"YES","")</f>
        <v/>
      </c>
      <c r="AX325" s="16">
        <f>IF(Email_TaskV2[[#This Row],[Nomor Nodin RFS/RFI]]="","",DAY(Email_TaskV2[[#This Row],[Tanggal nodin RFS/RFI]]))</f>
        <v>21</v>
      </c>
      <c r="AY325" s="28" t="str">
        <f>IF(Email_TaskV2[[#This Row],[Nomor Nodin RFS/RFI]]="","",TEXT(Email_TaskV2[[#This Row],[Tanggal nodin RFS/RFI]],"mmm"))</f>
        <v>Mar</v>
      </c>
      <c r="AZ325" s="28" t="str">
        <f>IF(Email_TaskV2[[#This Row],[Nodin BO]]="","No","Yes")</f>
        <v>Yes</v>
      </c>
      <c r="BA325" s="36">
        <f>IF(Email_TaskV2[[#This Row],[Month]]="",13,MONTH(Email_TaskV2[[#This Row],[Tanggal nodin RFS/RFI]]))</f>
        <v>3</v>
      </c>
    </row>
    <row r="326" spans="1:53" ht="15" hidden="1" customHeight="1" x14ac:dyDescent="0.3">
      <c r="A326" s="17">
        <v>325</v>
      </c>
      <c r="B326" s="18" t="s">
        <v>1477</v>
      </c>
      <c r="C326" s="19">
        <v>44641</v>
      </c>
      <c r="D326" s="20" t="s">
        <v>1478</v>
      </c>
      <c r="E326" s="18" t="s">
        <v>55</v>
      </c>
      <c r="F326" s="21" t="s">
        <v>112</v>
      </c>
      <c r="G326" s="22">
        <v>44642</v>
      </c>
      <c r="H326" s="22">
        <v>44644</v>
      </c>
      <c r="I326" s="18" t="s">
        <v>1479</v>
      </c>
      <c r="J326" s="22">
        <v>44645</v>
      </c>
      <c r="K326" s="22"/>
      <c r="L326" s="18">
        <f>H326-C326</f>
        <v>3</v>
      </c>
      <c r="M326" s="18">
        <f>J326-G326</f>
        <v>3</v>
      </c>
      <c r="N326" s="20" t="s">
        <v>130</v>
      </c>
      <c r="O326" s="20" t="s">
        <v>131</v>
      </c>
      <c r="P326" s="20" t="str">
        <f>VLOOKUP(Email_TaskV2[[#This Row],[PIC Dev]],[1]Organization!C:D,2,FALSE)</f>
        <v>BSM Prepaid</v>
      </c>
      <c r="Q326" s="20"/>
      <c r="R326" s="18">
        <v>63</v>
      </c>
      <c r="S326" s="18" t="s">
        <v>106</v>
      </c>
      <c r="T326" s="18" t="s">
        <v>1480</v>
      </c>
      <c r="U326" s="18"/>
      <c r="V326" s="18"/>
      <c r="W326" s="18"/>
      <c r="X326" s="18"/>
      <c r="Y326" s="18"/>
      <c r="Z326" s="18" t="s">
        <v>63</v>
      </c>
      <c r="AA326" s="18" t="s">
        <v>64</v>
      </c>
      <c r="AB326" s="18" t="s">
        <v>65</v>
      </c>
      <c r="AC326" s="18" t="s">
        <v>66</v>
      </c>
      <c r="AD326" s="23" t="s">
        <v>186</v>
      </c>
      <c r="AE326" s="23"/>
      <c r="AF326" s="23"/>
      <c r="AG326" s="18"/>
      <c r="AH326" s="49"/>
      <c r="AI326" s="31" t="s">
        <v>75</v>
      </c>
      <c r="AJ326" s="31"/>
      <c r="AK326" s="25"/>
      <c r="AL326" s="25"/>
      <c r="AM326" s="25"/>
      <c r="AN326" s="25"/>
      <c r="AO326" s="25"/>
      <c r="AP326" s="26">
        <f ca="1">IF(AND(Email_TaskV2[[#This Row],[Status]]="ON PROGRESS"),TODAY()-Email_TaskV2[[#This Row],[Tanggal nodin RFS/RFI]],0)</f>
        <v>0</v>
      </c>
      <c r="AQ326" s="26">
        <f ca="1">IF(AND(Email_TaskV2[[#This Row],[Status]]="ON PROGRESS",Email_TaskV2[[#This Row],[Type]]="RFI"),TODAY()-Email_TaskV2[[#This Row],[Tanggal nodin RFS/RFI]],0)</f>
        <v>0</v>
      </c>
      <c r="AR326" s="26" t="str">
        <f ca="1">IF(Email_TaskV2[[#This Row],[Aging]]&gt;7,"Warning","")</f>
        <v/>
      </c>
      <c r="AV326" s="16" t="str">
        <f>IF(AND(Email_TaskV2[[#This Row],[Status]]="ON PROGRESS",Email_TaskV2[[#This Row],[Type]]="RFS"),"YES","")</f>
        <v/>
      </c>
      <c r="AW326" s="16" t="str">
        <f>IF(AND(Email_TaskV2[[#This Row],[Status]]="ON PROGRESS",Email_TaskV2[[#This Row],[Type]]="RFI"),"YES","")</f>
        <v/>
      </c>
      <c r="AX326" s="16">
        <f>IF(Email_TaskV2[[#This Row],[Nomor Nodin RFS/RFI]]="","",DAY(Email_TaskV2[[#This Row],[Tanggal nodin RFS/RFI]]))</f>
        <v>21</v>
      </c>
      <c r="AY326" s="28" t="str">
        <f>IF(Email_TaskV2[[#This Row],[Nomor Nodin RFS/RFI]]="","",TEXT(Email_TaskV2[[#This Row],[Tanggal nodin RFS/RFI]],"mmm"))</f>
        <v>Mar</v>
      </c>
      <c r="AZ326" s="28" t="str">
        <f>IF(Email_TaskV2[[#This Row],[Nodin BO]]="","No","Yes")</f>
        <v>Yes</v>
      </c>
      <c r="BA326" s="36">
        <f>IF(Email_TaskV2[[#This Row],[Month]]="",13,MONTH(Email_TaskV2[[#This Row],[Tanggal nodin RFS/RFI]]))</f>
        <v>3</v>
      </c>
    </row>
    <row r="327" spans="1:53" ht="15" hidden="1" customHeight="1" x14ac:dyDescent="0.3">
      <c r="A327" s="17">
        <v>326</v>
      </c>
      <c r="B327" s="18" t="s">
        <v>1481</v>
      </c>
      <c r="C327" s="19">
        <v>44641</v>
      </c>
      <c r="D327" s="20" t="s">
        <v>1482</v>
      </c>
      <c r="E327" s="18" t="s">
        <v>55</v>
      </c>
      <c r="F327" s="21" t="s">
        <v>86</v>
      </c>
      <c r="G327" s="22">
        <v>44642</v>
      </c>
      <c r="H327" s="22">
        <v>44644</v>
      </c>
      <c r="I327" s="18" t="s">
        <v>1483</v>
      </c>
      <c r="J327" s="22">
        <v>44643</v>
      </c>
      <c r="K327" s="22"/>
      <c r="L327" s="18">
        <f>H327-C327</f>
        <v>3</v>
      </c>
      <c r="M327" s="18">
        <f>J327-G327</f>
        <v>1</v>
      </c>
      <c r="N327" s="23" t="s">
        <v>93</v>
      </c>
      <c r="O327" s="20" t="s">
        <v>94</v>
      </c>
      <c r="P327" s="20" t="str">
        <f>VLOOKUP(Email_TaskV2[[#This Row],[PIC Dev]],[1]Organization!C:D,2,FALSE)</f>
        <v>Digital and VAS</v>
      </c>
      <c r="Q327" s="24" t="s">
        <v>1484</v>
      </c>
      <c r="R327" s="18">
        <v>123</v>
      </c>
      <c r="S327" s="18" t="s">
        <v>61</v>
      </c>
      <c r="T327" s="18" t="s">
        <v>1485</v>
      </c>
      <c r="U327" s="18"/>
      <c r="V327" s="18"/>
      <c r="W327" s="18"/>
      <c r="X327" s="18"/>
      <c r="Y327" s="18"/>
      <c r="Z327" s="18" t="s">
        <v>63</v>
      </c>
      <c r="AA327" s="18" t="s">
        <v>64</v>
      </c>
      <c r="AB327" s="18" t="s">
        <v>201</v>
      </c>
      <c r="AC327" s="18" t="s">
        <v>98</v>
      </c>
      <c r="AD327" s="23" t="s">
        <v>99</v>
      </c>
      <c r="AE327" s="23" t="s">
        <v>125</v>
      </c>
      <c r="AF327" s="23"/>
      <c r="AG327" s="18"/>
      <c r="AH327" s="49"/>
      <c r="AI327" s="31" t="s">
        <v>75</v>
      </c>
      <c r="AJ327" s="31"/>
      <c r="AK327" s="25"/>
      <c r="AL327" s="25"/>
      <c r="AM327" s="25"/>
      <c r="AN327" s="25"/>
      <c r="AO327" s="25"/>
      <c r="AP327" s="26">
        <f ca="1">IF(AND(Email_TaskV2[[#This Row],[Status]]="ON PROGRESS"),TODAY()-Email_TaskV2[[#This Row],[Tanggal nodin RFS/RFI]],0)</f>
        <v>0</v>
      </c>
      <c r="AQ327" s="26">
        <f ca="1">IF(AND(Email_TaskV2[[#This Row],[Status]]="ON PROGRESS",Email_TaskV2[[#This Row],[Type]]="RFI"),TODAY()-Email_TaskV2[[#This Row],[Tanggal nodin RFS/RFI]],0)</f>
        <v>0</v>
      </c>
      <c r="AR327" s="26" t="str">
        <f ca="1">IF(Email_TaskV2[[#This Row],[Aging]]&gt;7,"Warning","")</f>
        <v/>
      </c>
      <c r="AV327" s="16" t="str">
        <f>IF(AND(Email_TaskV2[[#This Row],[Status]]="ON PROGRESS",Email_TaskV2[[#This Row],[Type]]="RFS"),"YES","")</f>
        <v/>
      </c>
      <c r="AW327" s="16" t="str">
        <f>IF(AND(Email_TaskV2[[#This Row],[Status]]="ON PROGRESS",Email_TaskV2[[#This Row],[Type]]="RFI"),"YES","")</f>
        <v/>
      </c>
      <c r="AX327" s="16">
        <f>IF(Email_TaskV2[[#This Row],[Nomor Nodin RFS/RFI]]="","",DAY(Email_TaskV2[[#This Row],[Tanggal nodin RFS/RFI]]))</f>
        <v>21</v>
      </c>
      <c r="AY327" s="28" t="str">
        <f>IF(Email_TaskV2[[#This Row],[Nomor Nodin RFS/RFI]]="","",TEXT(Email_TaskV2[[#This Row],[Tanggal nodin RFS/RFI]],"mmm"))</f>
        <v>Mar</v>
      </c>
      <c r="AZ327" s="28" t="str">
        <f>IF(Email_TaskV2[[#This Row],[Nodin BO]]="","No","Yes")</f>
        <v>Yes</v>
      </c>
      <c r="BA327" s="36">
        <f>IF(Email_TaskV2[[#This Row],[Month]]="",13,MONTH(Email_TaskV2[[#This Row],[Tanggal nodin RFS/RFI]]))</f>
        <v>3</v>
      </c>
    </row>
    <row r="328" spans="1:53" ht="15" hidden="1" customHeight="1" x14ac:dyDescent="0.3">
      <c r="A328" s="17">
        <v>327</v>
      </c>
      <c r="B328" s="18" t="s">
        <v>1486</v>
      </c>
      <c r="C328" s="19">
        <v>44641</v>
      </c>
      <c r="D328" s="20" t="s">
        <v>1487</v>
      </c>
      <c r="E328" s="18" t="s">
        <v>55</v>
      </c>
      <c r="F328" s="21" t="s">
        <v>147</v>
      </c>
      <c r="G328" s="22">
        <v>44643</v>
      </c>
      <c r="H328" s="22">
        <v>44645</v>
      </c>
      <c r="I328" s="18" t="s">
        <v>1488</v>
      </c>
      <c r="J328" s="22">
        <v>44645</v>
      </c>
      <c r="K328" s="22"/>
      <c r="L328" s="18">
        <f>H328-C328</f>
        <v>4</v>
      </c>
      <c r="M328" s="18">
        <f>J328-G328</f>
        <v>2</v>
      </c>
      <c r="N328" s="20" t="s">
        <v>104</v>
      </c>
      <c r="O328" s="20" t="s">
        <v>105</v>
      </c>
      <c r="P328" s="20" t="str">
        <f>VLOOKUP(Email_TaskV2[[#This Row],[PIC Dev]],[1]Organization!C:D,2,FALSE)</f>
        <v>Digital and VAS</v>
      </c>
      <c r="Q328" s="20"/>
      <c r="R328" s="18">
        <v>86</v>
      </c>
      <c r="S328" s="18" t="s">
        <v>106</v>
      </c>
      <c r="T328" s="18" t="s">
        <v>1489</v>
      </c>
      <c r="U328" s="18"/>
      <c r="V328" s="18"/>
      <c r="W328" s="18"/>
      <c r="X328" s="18"/>
      <c r="Y328" s="18"/>
      <c r="Z328" s="18" t="s">
        <v>63</v>
      </c>
      <c r="AA328" s="18" t="s">
        <v>64</v>
      </c>
      <c r="AB328" s="18" t="s">
        <v>108</v>
      </c>
      <c r="AC328" s="18" t="s">
        <v>98</v>
      </c>
      <c r="AD328" s="23" t="s">
        <v>150</v>
      </c>
      <c r="AE328" s="23"/>
      <c r="AF328" s="23"/>
      <c r="AG328" s="18"/>
      <c r="AH328" s="49"/>
      <c r="AI328" s="31" t="s">
        <v>276</v>
      </c>
      <c r="AJ328" s="31" t="s">
        <v>152</v>
      </c>
      <c r="AK328" s="25"/>
      <c r="AL328" s="25"/>
      <c r="AM328" s="25"/>
      <c r="AN328" s="25"/>
      <c r="AO328" s="25"/>
      <c r="AP328" s="26">
        <f ca="1">IF(AND(Email_TaskV2[[#This Row],[Status]]="ON PROGRESS"),TODAY()-Email_TaskV2[[#This Row],[Tanggal nodin RFS/RFI]],0)</f>
        <v>0</v>
      </c>
      <c r="AQ328" s="26">
        <f ca="1">IF(AND(Email_TaskV2[[#This Row],[Status]]="ON PROGRESS",Email_TaskV2[[#This Row],[Type]]="RFI"),TODAY()-Email_TaskV2[[#This Row],[Tanggal nodin RFS/RFI]],0)</f>
        <v>0</v>
      </c>
      <c r="AR328" s="26" t="str">
        <f ca="1">IF(Email_TaskV2[[#This Row],[Aging]]&gt;7,"Warning","")</f>
        <v/>
      </c>
      <c r="AV328" s="16" t="str">
        <f>IF(AND(Email_TaskV2[[#This Row],[Status]]="ON PROGRESS",Email_TaskV2[[#This Row],[Type]]="RFS"),"YES","")</f>
        <v/>
      </c>
      <c r="AW328" s="16" t="str">
        <f>IF(AND(Email_TaskV2[[#This Row],[Status]]="ON PROGRESS",Email_TaskV2[[#This Row],[Type]]="RFI"),"YES","")</f>
        <v/>
      </c>
      <c r="AX328" s="16">
        <f>IF(Email_TaskV2[[#This Row],[Nomor Nodin RFS/RFI]]="","",DAY(Email_TaskV2[[#This Row],[Tanggal nodin RFS/RFI]]))</f>
        <v>21</v>
      </c>
      <c r="AY328" s="28" t="str">
        <f>IF(Email_TaskV2[[#This Row],[Nomor Nodin RFS/RFI]]="","",TEXT(Email_TaskV2[[#This Row],[Tanggal nodin RFS/RFI]],"mmm"))</f>
        <v>Mar</v>
      </c>
      <c r="AZ328" s="28" t="str">
        <f>IF(Email_TaskV2[[#This Row],[Nodin BO]]="","No","Yes")</f>
        <v>Yes</v>
      </c>
      <c r="BA328" s="36">
        <f>IF(Email_TaskV2[[#This Row],[Month]]="",13,MONTH(Email_TaskV2[[#This Row],[Tanggal nodin RFS/RFI]]))</f>
        <v>3</v>
      </c>
    </row>
    <row r="329" spans="1:53" ht="15" hidden="1" customHeight="1" x14ac:dyDescent="0.3">
      <c r="A329" s="17">
        <v>328</v>
      </c>
      <c r="B329" s="18" t="s">
        <v>1490</v>
      </c>
      <c r="C329" s="19">
        <v>44641</v>
      </c>
      <c r="D329" s="20" t="s">
        <v>1491</v>
      </c>
      <c r="E329" s="18" t="s">
        <v>55</v>
      </c>
      <c r="F329" s="21" t="s">
        <v>86</v>
      </c>
      <c r="G329" s="22">
        <v>44643</v>
      </c>
      <c r="H329" s="22">
        <v>44645</v>
      </c>
      <c r="I329" s="18" t="s">
        <v>1492</v>
      </c>
      <c r="J329" s="22">
        <v>44648</v>
      </c>
      <c r="K329" s="22"/>
      <c r="L329" s="18">
        <f>H329-C329</f>
        <v>4</v>
      </c>
      <c r="M329" s="18">
        <f>J329-G329</f>
        <v>5</v>
      </c>
      <c r="N329" s="23" t="s">
        <v>93</v>
      </c>
      <c r="O329" s="20" t="s">
        <v>94</v>
      </c>
      <c r="P329" s="20" t="str">
        <f>VLOOKUP(Email_TaskV2[[#This Row],[PIC Dev]],[1]Organization!C:D,2,FALSE)</f>
        <v>Digital and VAS</v>
      </c>
      <c r="Q329" s="24" t="s">
        <v>1493</v>
      </c>
      <c r="R329" s="18">
        <v>63</v>
      </c>
      <c r="S329" s="18" t="s">
        <v>61</v>
      </c>
      <c r="T329" s="18" t="s">
        <v>1494</v>
      </c>
      <c r="U329" s="18"/>
      <c r="V329" s="18"/>
      <c r="W329" s="18"/>
      <c r="X329" s="18"/>
      <c r="Y329" s="18"/>
      <c r="Z329" s="18" t="s">
        <v>63</v>
      </c>
      <c r="AA329" s="18" t="s">
        <v>64</v>
      </c>
      <c r="AB329" s="18" t="s">
        <v>201</v>
      </c>
      <c r="AC329" s="18" t="s">
        <v>98</v>
      </c>
      <c r="AD329" s="23" t="s">
        <v>99</v>
      </c>
      <c r="AE329" s="23" t="s">
        <v>125</v>
      </c>
      <c r="AF329" s="23"/>
      <c r="AG329" s="18"/>
      <c r="AH329" s="49"/>
      <c r="AI329" s="31" t="s">
        <v>75</v>
      </c>
      <c r="AJ329" s="31"/>
      <c r="AK329" s="25"/>
      <c r="AL329" s="25"/>
      <c r="AM329" s="25"/>
      <c r="AN329" s="25"/>
      <c r="AO329" s="25"/>
      <c r="AP329" s="26">
        <f ca="1">IF(AND(Email_TaskV2[[#This Row],[Status]]="ON PROGRESS"),TODAY()-Email_TaskV2[[#This Row],[Tanggal nodin RFS/RFI]],0)</f>
        <v>0</v>
      </c>
      <c r="AQ329" s="26">
        <f ca="1">IF(AND(Email_TaskV2[[#This Row],[Status]]="ON PROGRESS",Email_TaskV2[[#This Row],[Type]]="RFI"),TODAY()-Email_TaskV2[[#This Row],[Tanggal nodin RFS/RFI]],0)</f>
        <v>0</v>
      </c>
      <c r="AR329" s="26" t="str">
        <f ca="1">IF(Email_TaskV2[[#This Row],[Aging]]&gt;7,"Warning","")</f>
        <v/>
      </c>
      <c r="AV329" s="16" t="str">
        <f>IF(AND(Email_TaskV2[[#This Row],[Status]]="ON PROGRESS",Email_TaskV2[[#This Row],[Type]]="RFS"),"YES","")</f>
        <v/>
      </c>
      <c r="AW329" s="16" t="str">
        <f>IF(AND(Email_TaskV2[[#This Row],[Status]]="ON PROGRESS",Email_TaskV2[[#This Row],[Type]]="RFI"),"YES","")</f>
        <v/>
      </c>
      <c r="AX329" s="16">
        <f>IF(Email_TaskV2[[#This Row],[Nomor Nodin RFS/RFI]]="","",DAY(Email_TaskV2[[#This Row],[Tanggal nodin RFS/RFI]]))</f>
        <v>21</v>
      </c>
      <c r="AY329" s="28" t="str">
        <f>IF(Email_TaskV2[[#This Row],[Nomor Nodin RFS/RFI]]="","",TEXT(Email_TaskV2[[#This Row],[Tanggal nodin RFS/RFI]],"mmm"))</f>
        <v>Mar</v>
      </c>
      <c r="AZ329" s="28" t="str">
        <f>IF(Email_TaskV2[[#This Row],[Nodin BO]]="","No","Yes")</f>
        <v>Yes</v>
      </c>
      <c r="BA329" s="36">
        <f>IF(Email_TaskV2[[#This Row],[Month]]="",13,MONTH(Email_TaskV2[[#This Row],[Tanggal nodin RFS/RFI]]))</f>
        <v>3</v>
      </c>
    </row>
    <row r="330" spans="1:53" ht="15" hidden="1" customHeight="1" x14ac:dyDescent="0.3">
      <c r="A330" s="17">
        <v>329</v>
      </c>
      <c r="B330" s="18" t="s">
        <v>1495</v>
      </c>
      <c r="C330" s="19">
        <v>44642</v>
      </c>
      <c r="D330" s="20" t="s">
        <v>1496</v>
      </c>
      <c r="E330" s="32" t="s">
        <v>118</v>
      </c>
      <c r="F330" s="32" t="s">
        <v>119</v>
      </c>
      <c r="G330" s="18"/>
      <c r="H330" s="18"/>
      <c r="I330" s="18"/>
      <c r="J330" s="18"/>
      <c r="K330" s="18"/>
      <c r="L330" s="23"/>
      <c r="M330" s="20"/>
      <c r="N330" s="20" t="s">
        <v>171</v>
      </c>
      <c r="O330" s="20" t="s">
        <v>172</v>
      </c>
      <c r="P330" s="20" t="str">
        <f>VLOOKUP(Email_TaskV2[[#This Row],[PIC Dev]],[1]Organization!C:D,2,FALSE)</f>
        <v>Postpaid, Roaming, and Interconnect</v>
      </c>
      <c r="Q330" s="20"/>
      <c r="R330" s="18"/>
      <c r="S330" s="18" t="s">
        <v>61</v>
      </c>
      <c r="T330" s="18" t="s">
        <v>1497</v>
      </c>
      <c r="U330" s="18"/>
      <c r="V330" s="18"/>
      <c r="W330" s="18"/>
      <c r="X330" s="18"/>
      <c r="Y330" s="18"/>
      <c r="Z330" s="18" t="s">
        <v>63</v>
      </c>
      <c r="AA330" s="18" t="s">
        <v>64</v>
      </c>
      <c r="AB330" s="18" t="s">
        <v>1498</v>
      </c>
      <c r="AC330" s="18" t="s">
        <v>124</v>
      </c>
      <c r="AD330" s="23" t="s">
        <v>99</v>
      </c>
      <c r="AE330" s="23" t="s">
        <v>125</v>
      </c>
      <c r="AF330" s="23"/>
      <c r="AG330" s="18"/>
      <c r="AH330" s="49"/>
      <c r="AI330" s="48" t="s">
        <v>75</v>
      </c>
      <c r="AJ330" s="48"/>
      <c r="AK330" s="25"/>
      <c r="AL330" s="25"/>
      <c r="AM330" s="25"/>
      <c r="AN330" s="25"/>
      <c r="AO330" s="25"/>
      <c r="AP330" s="26">
        <f ca="1">IF(AND(Email_TaskV2[[#This Row],[Status]]="ON PROGRESS"),TODAY()-Email_TaskV2[[#This Row],[Tanggal nodin RFS/RFI]],0)</f>
        <v>0</v>
      </c>
      <c r="AQ330" s="26">
        <f ca="1">IF(AND(Email_TaskV2[[#This Row],[Status]]="ON PROGRESS",Email_TaskV2[[#This Row],[Type]]="RFI"),TODAY()-Email_TaskV2[[#This Row],[Tanggal nodin RFS/RFI]],0)</f>
        <v>0</v>
      </c>
      <c r="AR330" s="26" t="str">
        <f ca="1">IF(Email_TaskV2[[#This Row],[Aging]]&gt;7,"Warning","")</f>
        <v/>
      </c>
      <c r="AV330" s="16" t="str">
        <f>IF(AND(Email_TaskV2[[#This Row],[Status]]="ON PROGRESS",Email_TaskV2[[#This Row],[Type]]="RFS"),"YES","")</f>
        <v/>
      </c>
      <c r="AW330" s="16" t="str">
        <f>IF(AND(Email_TaskV2[[#This Row],[Status]]="ON PROGRESS",Email_TaskV2[[#This Row],[Type]]="RFI"),"YES","")</f>
        <v/>
      </c>
      <c r="AX330" s="16">
        <f>IF(Email_TaskV2[[#This Row],[Nomor Nodin RFS/RFI]]="","",DAY(Email_TaskV2[[#This Row],[Tanggal nodin RFS/RFI]]))</f>
        <v>22</v>
      </c>
      <c r="AY330" s="28" t="str">
        <f>IF(Email_TaskV2[[#This Row],[Nomor Nodin RFS/RFI]]="","",TEXT(Email_TaskV2[[#This Row],[Tanggal nodin RFS/RFI]],"mmm"))</f>
        <v>Mar</v>
      </c>
      <c r="AZ330" s="28" t="str">
        <f>IF(Email_TaskV2[[#This Row],[Nodin BO]]="","No","Yes")</f>
        <v>Yes</v>
      </c>
      <c r="BA330" s="36">
        <f>IF(Email_TaskV2[[#This Row],[Month]]="",13,MONTH(Email_TaskV2[[#This Row],[Tanggal nodin RFS/RFI]]))</f>
        <v>3</v>
      </c>
    </row>
    <row r="331" spans="1:53" ht="15" hidden="1" customHeight="1" x14ac:dyDescent="0.3">
      <c r="A331" s="17">
        <v>330</v>
      </c>
      <c r="B331" s="18" t="s">
        <v>1499</v>
      </c>
      <c r="C331" s="19">
        <v>44642</v>
      </c>
      <c r="D331" s="20" t="s">
        <v>1500</v>
      </c>
      <c r="E331" s="18" t="s">
        <v>55</v>
      </c>
      <c r="F331" s="21" t="s">
        <v>136</v>
      </c>
      <c r="G331" s="22">
        <v>44643</v>
      </c>
      <c r="H331" s="22">
        <v>44654</v>
      </c>
      <c r="I331" s="18" t="s">
        <v>1501</v>
      </c>
      <c r="J331" s="22">
        <v>44653</v>
      </c>
      <c r="K331" s="22"/>
      <c r="L331" s="18">
        <f t="shared" ref="L331:L340" si="38">H331-C331</f>
        <v>12</v>
      </c>
      <c r="M331" s="18">
        <f t="shared" ref="M331:M340" si="39">J331-G331</f>
        <v>10</v>
      </c>
      <c r="N331" s="20" t="s">
        <v>745</v>
      </c>
      <c r="O331" s="20" t="s">
        <v>746</v>
      </c>
      <c r="P331" s="20" t="str">
        <f>VLOOKUP(Email_TaskV2[[#This Row],[PIC Dev]],[1]Organization!C:D,2,FALSE)</f>
        <v>BSM Prepaid</v>
      </c>
      <c r="Q331" s="24" t="s">
        <v>1502</v>
      </c>
      <c r="R331" s="18">
        <v>117</v>
      </c>
      <c r="S331" s="18" t="s">
        <v>61</v>
      </c>
      <c r="T331" s="18" t="s">
        <v>747</v>
      </c>
      <c r="U331" s="18"/>
      <c r="V331" s="18"/>
      <c r="W331" s="18"/>
      <c r="X331" s="18"/>
      <c r="Y331" s="18"/>
      <c r="Z331" s="18" t="s">
        <v>63</v>
      </c>
      <c r="AA331" s="18" t="s">
        <v>64</v>
      </c>
      <c r="AB331" s="18" t="s">
        <v>588</v>
      </c>
      <c r="AC331" s="18" t="s">
        <v>66</v>
      </c>
      <c r="AD331" s="23" t="s">
        <v>82</v>
      </c>
      <c r="AE331" s="23" t="s">
        <v>266</v>
      </c>
      <c r="AF331" s="23" t="s">
        <v>67</v>
      </c>
      <c r="AG331" s="23" t="s">
        <v>139</v>
      </c>
      <c r="AH331" s="39" t="s">
        <v>748</v>
      </c>
      <c r="AI331" s="31" t="s">
        <v>75</v>
      </c>
      <c r="AJ331" s="31"/>
      <c r="AK331" s="25"/>
      <c r="AL331" s="25"/>
      <c r="AM331" s="25"/>
      <c r="AN331" s="25"/>
      <c r="AO331" s="25"/>
      <c r="AP331" s="26">
        <f ca="1">IF(AND(Email_TaskV2[[#This Row],[Status]]="ON PROGRESS"),TODAY()-Email_TaskV2[[#This Row],[Tanggal nodin RFS/RFI]],0)</f>
        <v>0</v>
      </c>
      <c r="AQ331" s="26">
        <f ca="1">IF(AND(Email_TaskV2[[#This Row],[Status]]="ON PROGRESS",Email_TaskV2[[#This Row],[Type]]="RFI"),TODAY()-Email_TaskV2[[#This Row],[Tanggal nodin RFS/RFI]],0)</f>
        <v>0</v>
      </c>
      <c r="AR331" s="26" t="str">
        <f ca="1">IF(Email_TaskV2[[#This Row],[Aging]]&gt;7,"Warning","")</f>
        <v/>
      </c>
      <c r="AV331" s="16" t="str">
        <f>IF(AND(Email_TaskV2[[#This Row],[Status]]="ON PROGRESS",Email_TaskV2[[#This Row],[Type]]="RFS"),"YES","")</f>
        <v/>
      </c>
      <c r="AW331" s="16" t="str">
        <f>IF(AND(Email_TaskV2[[#This Row],[Status]]="ON PROGRESS",Email_TaskV2[[#This Row],[Type]]="RFI"),"YES","")</f>
        <v/>
      </c>
      <c r="AX331" s="16">
        <f>IF(Email_TaskV2[[#This Row],[Nomor Nodin RFS/RFI]]="","",DAY(Email_TaskV2[[#This Row],[Tanggal nodin RFS/RFI]]))</f>
        <v>22</v>
      </c>
      <c r="AY331" s="28" t="str">
        <f>IF(Email_TaskV2[[#This Row],[Nomor Nodin RFS/RFI]]="","",TEXT(Email_TaskV2[[#This Row],[Tanggal nodin RFS/RFI]],"mmm"))</f>
        <v>Mar</v>
      </c>
      <c r="AZ331" s="28" t="str">
        <f>IF(Email_TaskV2[[#This Row],[Nodin BO]]="","No","Yes")</f>
        <v>Yes</v>
      </c>
      <c r="BA331" s="36">
        <f>IF(Email_TaskV2[[#This Row],[Month]]="",13,MONTH(Email_TaskV2[[#This Row],[Tanggal nodin RFS/RFI]]))</f>
        <v>3</v>
      </c>
    </row>
    <row r="332" spans="1:53" ht="15" hidden="1" customHeight="1" x14ac:dyDescent="0.3">
      <c r="A332" s="17">
        <v>331</v>
      </c>
      <c r="B332" s="18" t="s">
        <v>1503</v>
      </c>
      <c r="C332" s="19">
        <v>44642</v>
      </c>
      <c r="D332" s="20" t="s">
        <v>1504</v>
      </c>
      <c r="E332" s="18" t="s">
        <v>55</v>
      </c>
      <c r="F332" s="21" t="s">
        <v>136</v>
      </c>
      <c r="G332" s="22">
        <v>44644</v>
      </c>
      <c r="H332" s="22">
        <v>44649</v>
      </c>
      <c r="I332" s="18" t="s">
        <v>1505</v>
      </c>
      <c r="J332" s="22">
        <v>44649</v>
      </c>
      <c r="K332" s="22"/>
      <c r="L332" s="18">
        <f t="shared" si="38"/>
        <v>7</v>
      </c>
      <c r="M332" s="18">
        <f t="shared" si="39"/>
        <v>5</v>
      </c>
      <c r="N332" s="20" t="s">
        <v>58</v>
      </c>
      <c r="O332" s="20" t="s">
        <v>59</v>
      </c>
      <c r="P332" s="20" t="str">
        <f>VLOOKUP(Email_TaskV2[[#This Row],[PIC Dev]],[1]Organization!C:D,2,FALSE)</f>
        <v>BSM Prepaid</v>
      </c>
      <c r="Q332" s="24" t="s">
        <v>1506</v>
      </c>
      <c r="R332" s="18">
        <v>34</v>
      </c>
      <c r="S332" s="18" t="s">
        <v>106</v>
      </c>
      <c r="T332" s="18" t="s">
        <v>1507</v>
      </c>
      <c r="U332" s="18"/>
      <c r="V332" s="18"/>
      <c r="W332" s="18"/>
      <c r="X332" s="18"/>
      <c r="Y332" s="18"/>
      <c r="Z332" s="18" t="s">
        <v>63</v>
      </c>
      <c r="AA332" s="18" t="s">
        <v>64</v>
      </c>
      <c r="AB332" s="18" t="s">
        <v>65</v>
      </c>
      <c r="AC332" s="18" t="s">
        <v>66</v>
      </c>
      <c r="AD332" s="23" t="s">
        <v>115</v>
      </c>
      <c r="AE332" s="23"/>
      <c r="AF332" s="23"/>
      <c r="AG332" s="18"/>
      <c r="AH332" s="49"/>
      <c r="AI332" s="31" t="s">
        <v>75</v>
      </c>
      <c r="AJ332" s="31"/>
      <c r="AK332" s="25"/>
      <c r="AL332" s="25"/>
      <c r="AM332" s="25"/>
      <c r="AN332" s="25"/>
      <c r="AO332" s="25"/>
      <c r="AP332" s="26">
        <f ca="1">IF(AND(Email_TaskV2[[#This Row],[Status]]="ON PROGRESS"),TODAY()-Email_TaskV2[[#This Row],[Tanggal nodin RFS/RFI]],0)</f>
        <v>0</v>
      </c>
      <c r="AQ332" s="26">
        <f ca="1">IF(AND(Email_TaskV2[[#This Row],[Status]]="ON PROGRESS",Email_TaskV2[[#This Row],[Type]]="RFI"),TODAY()-Email_TaskV2[[#This Row],[Tanggal nodin RFS/RFI]],0)</f>
        <v>0</v>
      </c>
      <c r="AR332" s="26" t="str">
        <f ca="1">IF(Email_TaskV2[[#This Row],[Aging]]&gt;7,"Warning","")</f>
        <v/>
      </c>
      <c r="AV332" s="16" t="str">
        <f>IF(AND(Email_TaskV2[[#This Row],[Status]]="ON PROGRESS",Email_TaskV2[[#This Row],[Type]]="RFS"),"YES","")</f>
        <v/>
      </c>
      <c r="AW332" s="16" t="str">
        <f>IF(AND(Email_TaskV2[[#This Row],[Status]]="ON PROGRESS",Email_TaskV2[[#This Row],[Type]]="RFI"),"YES","")</f>
        <v/>
      </c>
      <c r="AX332" s="16">
        <f>IF(Email_TaskV2[[#This Row],[Nomor Nodin RFS/RFI]]="","",DAY(Email_TaskV2[[#This Row],[Tanggal nodin RFS/RFI]]))</f>
        <v>22</v>
      </c>
      <c r="AY332" s="28" t="str">
        <f>IF(Email_TaskV2[[#This Row],[Nomor Nodin RFS/RFI]]="","",TEXT(Email_TaskV2[[#This Row],[Tanggal nodin RFS/RFI]],"mmm"))</f>
        <v>Mar</v>
      </c>
      <c r="AZ332" s="28" t="str">
        <f>IF(Email_TaskV2[[#This Row],[Nodin BO]]="","No","Yes")</f>
        <v>Yes</v>
      </c>
      <c r="BA332" s="36">
        <f>IF(Email_TaskV2[[#This Row],[Month]]="",13,MONTH(Email_TaskV2[[#This Row],[Tanggal nodin RFS/RFI]]))</f>
        <v>3</v>
      </c>
    </row>
    <row r="333" spans="1:53" ht="15" hidden="1" customHeight="1" x14ac:dyDescent="0.3">
      <c r="A333" s="17">
        <v>332</v>
      </c>
      <c r="B333" s="18" t="s">
        <v>1508</v>
      </c>
      <c r="C333" s="19">
        <v>44642</v>
      </c>
      <c r="D333" s="20" t="s">
        <v>1509</v>
      </c>
      <c r="E333" s="18" t="s">
        <v>55</v>
      </c>
      <c r="F333" s="21" t="s">
        <v>147</v>
      </c>
      <c r="G333" s="22">
        <v>44644</v>
      </c>
      <c r="H333" s="22">
        <v>44648</v>
      </c>
      <c r="I333" s="18" t="s">
        <v>1510</v>
      </c>
      <c r="J333" s="22">
        <v>44656</v>
      </c>
      <c r="K333" s="22"/>
      <c r="L333" s="18">
        <f t="shared" si="38"/>
        <v>6</v>
      </c>
      <c r="M333" s="18">
        <f t="shared" si="39"/>
        <v>12</v>
      </c>
      <c r="N333" s="20" t="s">
        <v>130</v>
      </c>
      <c r="O333" s="20" t="s">
        <v>131</v>
      </c>
      <c r="P333" s="20" t="str">
        <f>VLOOKUP(Email_TaskV2[[#This Row],[PIC Dev]],[1]Organization!C:D,2,FALSE)</f>
        <v>BSM Prepaid</v>
      </c>
      <c r="Q333" s="20"/>
      <c r="R333" s="18">
        <v>176</v>
      </c>
      <c r="S333" s="18" t="s">
        <v>106</v>
      </c>
      <c r="T333" s="30" t="s">
        <v>1511</v>
      </c>
      <c r="U333" s="30"/>
      <c r="V333" s="30"/>
      <c r="W333" s="30"/>
      <c r="X333" s="30"/>
      <c r="Y333" s="30"/>
      <c r="Z333" s="18" t="s">
        <v>63</v>
      </c>
      <c r="AA333" s="18" t="s">
        <v>64</v>
      </c>
      <c r="AB333" s="18" t="s">
        <v>65</v>
      </c>
      <c r="AC333" s="18" t="s">
        <v>124</v>
      </c>
      <c r="AD333" s="23" t="s">
        <v>150</v>
      </c>
      <c r="AE333" s="23"/>
      <c r="AF333" s="23"/>
      <c r="AG333" s="18"/>
      <c r="AH333" s="49"/>
      <c r="AI333" s="31" t="s">
        <v>68</v>
      </c>
      <c r="AJ333" s="31" t="s">
        <v>152</v>
      </c>
      <c r="AK333" s="25"/>
      <c r="AL333" s="25"/>
      <c r="AM333" s="25"/>
      <c r="AN333" s="25"/>
      <c r="AO333" s="25"/>
      <c r="AP333" s="26">
        <f ca="1">IF(AND(Email_TaskV2[[#This Row],[Status]]="ON PROGRESS"),TODAY()-Email_TaskV2[[#This Row],[Tanggal nodin RFS/RFI]],0)</f>
        <v>0</v>
      </c>
      <c r="AQ333" s="26">
        <f ca="1">IF(AND(Email_TaskV2[[#This Row],[Status]]="ON PROGRESS",Email_TaskV2[[#This Row],[Type]]="RFI"),TODAY()-Email_TaskV2[[#This Row],[Tanggal nodin RFS/RFI]],0)</f>
        <v>0</v>
      </c>
      <c r="AR333" s="26" t="str">
        <f ca="1">IF(Email_TaskV2[[#This Row],[Aging]]&gt;7,"Warning","")</f>
        <v/>
      </c>
      <c r="AV333" s="16" t="str">
        <f>IF(AND(Email_TaskV2[[#This Row],[Status]]="ON PROGRESS",Email_TaskV2[[#This Row],[Type]]="RFS"),"YES","")</f>
        <v/>
      </c>
      <c r="AW333" s="16" t="str">
        <f>IF(AND(Email_TaskV2[[#This Row],[Status]]="ON PROGRESS",Email_TaskV2[[#This Row],[Type]]="RFI"),"YES","")</f>
        <v/>
      </c>
      <c r="AX333" s="16">
        <f>IF(Email_TaskV2[[#This Row],[Nomor Nodin RFS/RFI]]="","",DAY(Email_TaskV2[[#This Row],[Tanggal nodin RFS/RFI]]))</f>
        <v>22</v>
      </c>
      <c r="AY333" s="28" t="str">
        <f>IF(Email_TaskV2[[#This Row],[Nomor Nodin RFS/RFI]]="","",TEXT(Email_TaskV2[[#This Row],[Tanggal nodin RFS/RFI]],"mmm"))</f>
        <v>Mar</v>
      </c>
      <c r="AZ333" s="28" t="str">
        <f>IF(Email_TaskV2[[#This Row],[Nodin BO]]="","No","Yes")</f>
        <v>Yes</v>
      </c>
      <c r="BA333" s="36">
        <f>IF(Email_TaskV2[[#This Row],[Month]]="",13,MONTH(Email_TaskV2[[#This Row],[Tanggal nodin RFS/RFI]]))</f>
        <v>3</v>
      </c>
    </row>
    <row r="334" spans="1:53" ht="15" hidden="1" customHeight="1" x14ac:dyDescent="0.3">
      <c r="A334" s="17">
        <v>333</v>
      </c>
      <c r="B334" s="18" t="s">
        <v>1512</v>
      </c>
      <c r="C334" s="19">
        <v>44642</v>
      </c>
      <c r="D334" s="20" t="s">
        <v>1513</v>
      </c>
      <c r="E334" s="18" t="s">
        <v>55</v>
      </c>
      <c r="F334" s="21" t="s">
        <v>147</v>
      </c>
      <c r="G334" s="22">
        <v>44643</v>
      </c>
      <c r="H334" s="22">
        <v>44651</v>
      </c>
      <c r="I334" s="18" t="s">
        <v>1514</v>
      </c>
      <c r="J334" s="22">
        <v>44652</v>
      </c>
      <c r="K334" s="22"/>
      <c r="L334" s="18">
        <f t="shared" si="38"/>
        <v>9</v>
      </c>
      <c r="M334" s="18">
        <f t="shared" si="39"/>
        <v>9</v>
      </c>
      <c r="N334" s="20" t="s">
        <v>531</v>
      </c>
      <c r="O334" s="20" t="s">
        <v>532</v>
      </c>
      <c r="P334" s="20" t="str">
        <f>VLOOKUP(Email_TaskV2[[#This Row],[PIC Dev]],[1]Organization!C:D,2,FALSE)</f>
        <v>Business Architecture</v>
      </c>
      <c r="Q334" s="20"/>
      <c r="R334" s="18">
        <v>86</v>
      </c>
      <c r="S334" s="18" t="s">
        <v>106</v>
      </c>
      <c r="T334" s="18" t="s">
        <v>1515</v>
      </c>
      <c r="U334" s="18"/>
      <c r="V334" s="18"/>
      <c r="W334" s="18"/>
      <c r="X334" s="18"/>
      <c r="Y334" s="18"/>
      <c r="Z334" s="18" t="s">
        <v>63</v>
      </c>
      <c r="AA334" s="18" t="s">
        <v>64</v>
      </c>
      <c r="AB334" s="18" t="s">
        <v>534</v>
      </c>
      <c r="AC334" s="18" t="s">
        <v>98</v>
      </c>
      <c r="AD334" s="23" t="s">
        <v>151</v>
      </c>
      <c r="AE334" s="23"/>
      <c r="AF334" s="23"/>
      <c r="AG334" s="18"/>
      <c r="AH334" s="49"/>
      <c r="AI334" s="31" t="s">
        <v>68</v>
      </c>
      <c r="AJ334" s="31" t="s">
        <v>152</v>
      </c>
      <c r="AK334" s="25"/>
      <c r="AL334" s="25"/>
      <c r="AM334" s="25"/>
      <c r="AN334" s="25"/>
      <c r="AO334" s="25"/>
      <c r="AP334" s="26">
        <f ca="1">IF(AND(Email_TaskV2[[#This Row],[Status]]="ON PROGRESS"),TODAY()-Email_TaskV2[[#This Row],[Tanggal nodin RFS/RFI]],0)</f>
        <v>0</v>
      </c>
      <c r="AQ334" s="26">
        <f ca="1">IF(AND(Email_TaskV2[[#This Row],[Status]]="ON PROGRESS",Email_TaskV2[[#This Row],[Type]]="RFI"),TODAY()-Email_TaskV2[[#This Row],[Tanggal nodin RFS/RFI]],0)</f>
        <v>0</v>
      </c>
      <c r="AR334" s="26" t="str">
        <f ca="1">IF(Email_TaskV2[[#This Row],[Aging]]&gt;7,"Warning","")</f>
        <v/>
      </c>
      <c r="AV334" s="16" t="str">
        <f>IF(AND(Email_TaskV2[[#This Row],[Status]]="ON PROGRESS",Email_TaskV2[[#This Row],[Type]]="RFS"),"YES","")</f>
        <v/>
      </c>
      <c r="AW334" s="16" t="str">
        <f>IF(AND(Email_TaskV2[[#This Row],[Status]]="ON PROGRESS",Email_TaskV2[[#This Row],[Type]]="RFI"),"YES","")</f>
        <v/>
      </c>
      <c r="AX334" s="16">
        <f>IF(Email_TaskV2[[#This Row],[Nomor Nodin RFS/RFI]]="","",DAY(Email_TaskV2[[#This Row],[Tanggal nodin RFS/RFI]]))</f>
        <v>22</v>
      </c>
      <c r="AY334" s="28" t="str">
        <f>IF(Email_TaskV2[[#This Row],[Nomor Nodin RFS/RFI]]="","",TEXT(Email_TaskV2[[#This Row],[Tanggal nodin RFS/RFI]],"mmm"))</f>
        <v>Mar</v>
      </c>
      <c r="AZ334" s="28" t="str">
        <f>IF(Email_TaskV2[[#This Row],[Nodin BO]]="","No","Yes")</f>
        <v>Yes</v>
      </c>
      <c r="BA334" s="36">
        <f>IF(Email_TaskV2[[#This Row],[Month]]="",13,MONTH(Email_TaskV2[[#This Row],[Tanggal nodin RFS/RFI]]))</f>
        <v>3</v>
      </c>
    </row>
    <row r="335" spans="1:53" ht="15" hidden="1" customHeight="1" x14ac:dyDescent="0.3">
      <c r="A335" s="17">
        <v>334</v>
      </c>
      <c r="B335" s="18" t="s">
        <v>1516</v>
      </c>
      <c r="C335" s="19">
        <v>44642</v>
      </c>
      <c r="D335" s="20" t="s">
        <v>1517</v>
      </c>
      <c r="E335" s="18" t="s">
        <v>55</v>
      </c>
      <c r="F335" s="21" t="s">
        <v>112</v>
      </c>
      <c r="G335" s="22">
        <v>44644</v>
      </c>
      <c r="H335" s="22">
        <v>44648</v>
      </c>
      <c r="I335" s="18" t="s">
        <v>1518</v>
      </c>
      <c r="J335" s="22">
        <v>44649</v>
      </c>
      <c r="K335" s="22"/>
      <c r="L335" s="18">
        <f t="shared" si="38"/>
        <v>6</v>
      </c>
      <c r="M335" s="18">
        <f t="shared" si="39"/>
        <v>5</v>
      </c>
      <c r="N335" s="20" t="s">
        <v>120</v>
      </c>
      <c r="O335" s="20" t="s">
        <v>121</v>
      </c>
      <c r="P335" s="20" t="str">
        <f>VLOOKUP(Email_TaskV2[[#This Row],[PIC Dev]],[1]Organization!C:D,2,FALSE)</f>
        <v>Business Architecture</v>
      </c>
      <c r="Q335" s="20"/>
      <c r="R335" s="18">
        <v>139</v>
      </c>
      <c r="S335" s="18" t="s">
        <v>106</v>
      </c>
      <c r="T335" s="18" t="s">
        <v>1423</v>
      </c>
      <c r="U335" s="18"/>
      <c r="V335" s="18"/>
      <c r="W335" s="18"/>
      <c r="X335" s="18"/>
      <c r="Y335" s="18"/>
      <c r="Z335" s="18" t="s">
        <v>63</v>
      </c>
      <c r="AA335" s="18" t="s">
        <v>64</v>
      </c>
      <c r="AB335" s="18" t="s">
        <v>123</v>
      </c>
      <c r="AC335" s="18" t="s">
        <v>66</v>
      </c>
      <c r="AD335" s="23" t="s">
        <v>186</v>
      </c>
      <c r="AE335" s="23"/>
      <c r="AF335" s="23"/>
      <c r="AG335" s="18"/>
      <c r="AH335" s="49"/>
      <c r="AI335" s="31" t="s">
        <v>75</v>
      </c>
      <c r="AJ335" s="31"/>
      <c r="AK335" s="25"/>
      <c r="AL335" s="25"/>
      <c r="AM335" s="25"/>
      <c r="AN335" s="25"/>
      <c r="AO335" s="25"/>
      <c r="AP335" s="26">
        <f ca="1">IF(AND(Email_TaskV2[[#This Row],[Status]]="ON PROGRESS"),TODAY()-Email_TaskV2[[#This Row],[Tanggal nodin RFS/RFI]],0)</f>
        <v>0</v>
      </c>
      <c r="AQ335" s="26">
        <f ca="1">IF(AND(Email_TaskV2[[#This Row],[Status]]="ON PROGRESS",Email_TaskV2[[#This Row],[Type]]="RFI"),TODAY()-Email_TaskV2[[#This Row],[Tanggal nodin RFS/RFI]],0)</f>
        <v>0</v>
      </c>
      <c r="AR335" s="26" t="str">
        <f ca="1">IF(Email_TaskV2[[#This Row],[Aging]]&gt;7,"Warning","")</f>
        <v/>
      </c>
      <c r="AV335" s="16" t="str">
        <f>IF(AND(Email_TaskV2[[#This Row],[Status]]="ON PROGRESS",Email_TaskV2[[#This Row],[Type]]="RFS"),"YES","")</f>
        <v/>
      </c>
      <c r="AW335" s="16" t="str">
        <f>IF(AND(Email_TaskV2[[#This Row],[Status]]="ON PROGRESS",Email_TaskV2[[#This Row],[Type]]="RFI"),"YES","")</f>
        <v/>
      </c>
      <c r="AX335" s="16">
        <f>IF(Email_TaskV2[[#This Row],[Nomor Nodin RFS/RFI]]="","",DAY(Email_TaskV2[[#This Row],[Tanggal nodin RFS/RFI]]))</f>
        <v>22</v>
      </c>
      <c r="AY335" s="28" t="str">
        <f>IF(Email_TaskV2[[#This Row],[Nomor Nodin RFS/RFI]]="","",TEXT(Email_TaskV2[[#This Row],[Tanggal nodin RFS/RFI]],"mmm"))</f>
        <v>Mar</v>
      </c>
      <c r="AZ335" s="28" t="str">
        <f>IF(Email_TaskV2[[#This Row],[Nodin BO]]="","No","Yes")</f>
        <v>Yes</v>
      </c>
      <c r="BA335" s="36">
        <f>IF(Email_TaskV2[[#This Row],[Month]]="",13,MONTH(Email_TaskV2[[#This Row],[Tanggal nodin RFS/RFI]]))</f>
        <v>3</v>
      </c>
    </row>
    <row r="336" spans="1:53" ht="15" hidden="1" customHeight="1" x14ac:dyDescent="0.3">
      <c r="A336" s="17">
        <v>335</v>
      </c>
      <c r="B336" s="18" t="s">
        <v>1519</v>
      </c>
      <c r="C336" s="19">
        <v>44643</v>
      </c>
      <c r="D336" s="20" t="s">
        <v>1520</v>
      </c>
      <c r="E336" s="18" t="s">
        <v>55</v>
      </c>
      <c r="F336" s="21" t="s">
        <v>230</v>
      </c>
      <c r="G336" s="22">
        <v>44644</v>
      </c>
      <c r="H336" s="22">
        <v>44644</v>
      </c>
      <c r="I336" s="18" t="s">
        <v>1521</v>
      </c>
      <c r="J336" s="22">
        <v>44645</v>
      </c>
      <c r="K336" s="22"/>
      <c r="L336" s="18">
        <f t="shared" si="38"/>
        <v>1</v>
      </c>
      <c r="M336" s="18">
        <f t="shared" si="39"/>
        <v>1</v>
      </c>
      <c r="N336" s="20" t="s">
        <v>531</v>
      </c>
      <c r="O336" s="20" t="s">
        <v>532</v>
      </c>
      <c r="P336" s="20" t="str">
        <f>VLOOKUP(Email_TaskV2[[#This Row],[PIC Dev]],[1]Organization!C:D,2,FALSE)</f>
        <v>Business Architecture</v>
      </c>
      <c r="Q336" s="20" t="s">
        <v>1522</v>
      </c>
      <c r="R336" s="18">
        <v>84</v>
      </c>
      <c r="S336" s="18" t="s">
        <v>106</v>
      </c>
      <c r="T336" s="18" t="s">
        <v>533</v>
      </c>
      <c r="U336" s="18"/>
      <c r="V336" s="18"/>
      <c r="W336" s="18"/>
      <c r="X336" s="18"/>
      <c r="Y336" s="18"/>
      <c r="Z336" s="18" t="s">
        <v>63</v>
      </c>
      <c r="AA336" s="18" t="s">
        <v>64</v>
      </c>
      <c r="AB336" s="18" t="s">
        <v>534</v>
      </c>
      <c r="AC336" s="18" t="s">
        <v>98</v>
      </c>
      <c r="AD336" s="23" t="s">
        <v>275</v>
      </c>
      <c r="AE336" s="23"/>
      <c r="AF336" s="23"/>
      <c r="AG336" s="18"/>
      <c r="AH336" s="49"/>
      <c r="AI336" s="31" t="s">
        <v>276</v>
      </c>
      <c r="AJ336" s="31" t="s">
        <v>277</v>
      </c>
      <c r="AK336" s="25"/>
      <c r="AL336" s="25"/>
      <c r="AM336" s="25"/>
      <c r="AN336" s="25"/>
      <c r="AO336" s="25"/>
      <c r="AP336" s="26">
        <f ca="1">IF(AND(Email_TaskV2[[#This Row],[Status]]="ON PROGRESS"),TODAY()-Email_TaskV2[[#This Row],[Tanggal nodin RFS/RFI]],0)</f>
        <v>0</v>
      </c>
      <c r="AQ336" s="26">
        <f ca="1">IF(AND(Email_TaskV2[[#This Row],[Status]]="ON PROGRESS",Email_TaskV2[[#This Row],[Type]]="RFI"),TODAY()-Email_TaskV2[[#This Row],[Tanggal nodin RFS/RFI]],0)</f>
        <v>0</v>
      </c>
      <c r="AR336" s="26" t="str">
        <f ca="1">IF(Email_TaskV2[[#This Row],[Aging]]&gt;7,"Warning","")</f>
        <v/>
      </c>
      <c r="AV336" s="16" t="str">
        <f>IF(AND(Email_TaskV2[[#This Row],[Status]]="ON PROGRESS",Email_TaskV2[[#This Row],[Type]]="RFS"),"YES","")</f>
        <v/>
      </c>
      <c r="AW336" s="16" t="str">
        <f>IF(AND(Email_TaskV2[[#This Row],[Status]]="ON PROGRESS",Email_TaskV2[[#This Row],[Type]]="RFI"),"YES","")</f>
        <v/>
      </c>
      <c r="AX336" s="16">
        <f>IF(Email_TaskV2[[#This Row],[Nomor Nodin RFS/RFI]]="","",DAY(Email_TaskV2[[#This Row],[Tanggal nodin RFS/RFI]]))</f>
        <v>23</v>
      </c>
      <c r="AY336" s="28" t="str">
        <f>IF(Email_TaskV2[[#This Row],[Nomor Nodin RFS/RFI]]="","",TEXT(Email_TaskV2[[#This Row],[Tanggal nodin RFS/RFI]],"mmm"))</f>
        <v>Mar</v>
      </c>
      <c r="AZ336" s="28" t="str">
        <f>IF(Email_TaskV2[[#This Row],[Nodin BO]]="","No","Yes")</f>
        <v>Yes</v>
      </c>
      <c r="BA336" s="36">
        <f>IF(Email_TaskV2[[#This Row],[Month]]="",13,MONTH(Email_TaskV2[[#This Row],[Tanggal nodin RFS/RFI]]))</f>
        <v>3</v>
      </c>
    </row>
    <row r="337" spans="1:53" ht="15" hidden="1" customHeight="1" x14ac:dyDescent="0.3">
      <c r="A337" s="17">
        <v>336</v>
      </c>
      <c r="B337" s="18" t="s">
        <v>1523</v>
      </c>
      <c r="C337" s="19">
        <v>44643</v>
      </c>
      <c r="D337" s="20" t="s">
        <v>1524</v>
      </c>
      <c r="E337" s="18" t="s">
        <v>55</v>
      </c>
      <c r="F337" s="61" t="s">
        <v>136</v>
      </c>
      <c r="G337" s="22">
        <v>44643</v>
      </c>
      <c r="H337" s="22">
        <v>44658</v>
      </c>
      <c r="I337" s="18" t="s">
        <v>1525</v>
      </c>
      <c r="J337" s="22">
        <v>44659</v>
      </c>
      <c r="K337" s="22"/>
      <c r="L337" s="18">
        <f t="shared" si="38"/>
        <v>15</v>
      </c>
      <c r="M337" s="18">
        <f t="shared" si="39"/>
        <v>16</v>
      </c>
      <c r="N337" s="20" t="s">
        <v>171</v>
      </c>
      <c r="O337" s="20" t="s">
        <v>172</v>
      </c>
      <c r="P337" s="20" t="str">
        <f>VLOOKUP(Email_TaskV2[[#This Row],[PIC Dev]],[1]Organization!C:D,2,FALSE)</f>
        <v>Postpaid, Roaming, and Interconnect</v>
      </c>
      <c r="Q337" s="24" t="s">
        <v>1526</v>
      </c>
      <c r="R337" s="18">
        <v>250</v>
      </c>
      <c r="S337" s="18" t="s">
        <v>61</v>
      </c>
      <c r="T337" s="18"/>
      <c r="U337" s="18"/>
      <c r="V337" s="18"/>
      <c r="W337" s="18"/>
      <c r="X337" s="18"/>
      <c r="Y337" s="18"/>
      <c r="Z337" s="18" t="s">
        <v>63</v>
      </c>
      <c r="AA337" s="18" t="s">
        <v>64</v>
      </c>
      <c r="AB337" s="18" t="s">
        <v>123</v>
      </c>
      <c r="AC337" s="18" t="s">
        <v>124</v>
      </c>
      <c r="AD337" s="23" t="s">
        <v>99</v>
      </c>
      <c r="AE337" s="23" t="s">
        <v>125</v>
      </c>
      <c r="AF337" s="23"/>
      <c r="AG337" s="18"/>
      <c r="AH337" s="49"/>
      <c r="AI337" s="31" t="s">
        <v>68</v>
      </c>
      <c r="AJ337" s="31" t="s">
        <v>83</v>
      </c>
      <c r="AK337" s="25"/>
      <c r="AL337" s="25"/>
      <c r="AM337" s="25"/>
      <c r="AN337" s="25"/>
      <c r="AO337" s="25"/>
      <c r="AP337" s="26">
        <f ca="1">IF(AND(Email_TaskV2[[#This Row],[Status]]="ON PROGRESS"),TODAY()-Email_TaskV2[[#This Row],[Tanggal nodin RFS/RFI]],0)</f>
        <v>0</v>
      </c>
      <c r="AQ337" s="26">
        <f ca="1">IF(AND(Email_TaskV2[[#This Row],[Status]]="ON PROGRESS",Email_TaskV2[[#This Row],[Type]]="RFI"),TODAY()-Email_TaskV2[[#This Row],[Tanggal nodin RFS/RFI]],0)</f>
        <v>0</v>
      </c>
      <c r="AR337" s="26" t="str">
        <f ca="1">IF(Email_TaskV2[[#This Row],[Aging]]&gt;7,"Warning","")</f>
        <v/>
      </c>
      <c r="AV337" s="16" t="str">
        <f>IF(AND(Email_TaskV2[[#This Row],[Status]]="ON PROGRESS",Email_TaskV2[[#This Row],[Type]]="RFS"),"YES","")</f>
        <v/>
      </c>
      <c r="AW337" s="16" t="str">
        <f>IF(AND(Email_TaskV2[[#This Row],[Status]]="ON PROGRESS",Email_TaskV2[[#This Row],[Type]]="RFI"),"YES","")</f>
        <v/>
      </c>
      <c r="AX337" s="16">
        <f>IF(Email_TaskV2[[#This Row],[Nomor Nodin RFS/RFI]]="","",DAY(Email_TaskV2[[#This Row],[Tanggal nodin RFS/RFI]]))</f>
        <v>23</v>
      </c>
      <c r="AY337" s="28" t="str">
        <f>IF(Email_TaskV2[[#This Row],[Nomor Nodin RFS/RFI]]="","",TEXT(Email_TaskV2[[#This Row],[Tanggal nodin RFS/RFI]],"mmm"))</f>
        <v>Mar</v>
      </c>
      <c r="AZ337" s="28" t="str">
        <f>IF(Email_TaskV2[[#This Row],[Nodin BO]]="","No","Yes")</f>
        <v>No</v>
      </c>
      <c r="BA337" s="36">
        <f>IF(Email_TaskV2[[#This Row],[Month]]="",13,MONTH(Email_TaskV2[[#This Row],[Tanggal nodin RFS/RFI]]))</f>
        <v>3</v>
      </c>
    </row>
    <row r="338" spans="1:53" ht="15" hidden="1" customHeight="1" x14ac:dyDescent="0.3">
      <c r="A338" s="17">
        <v>337</v>
      </c>
      <c r="B338" s="18" t="s">
        <v>1527</v>
      </c>
      <c r="C338" s="19">
        <v>44643</v>
      </c>
      <c r="D338" s="20" t="s">
        <v>1528</v>
      </c>
      <c r="E338" s="18" t="s">
        <v>55</v>
      </c>
      <c r="F338" s="21" t="s">
        <v>230</v>
      </c>
      <c r="G338" s="22">
        <v>44645</v>
      </c>
      <c r="H338" s="22">
        <v>44664</v>
      </c>
      <c r="I338" s="18" t="s">
        <v>1529</v>
      </c>
      <c r="J338" s="22">
        <v>44666</v>
      </c>
      <c r="K338" s="22"/>
      <c r="L338" s="18">
        <f t="shared" si="38"/>
        <v>21</v>
      </c>
      <c r="M338" s="18">
        <f t="shared" si="39"/>
        <v>21</v>
      </c>
      <c r="N338" s="20" t="s">
        <v>58</v>
      </c>
      <c r="O338" s="20" t="s">
        <v>59</v>
      </c>
      <c r="P338" s="20" t="str">
        <f>VLOOKUP(Email_TaskV2[[#This Row],[PIC Dev]],[1]Organization!C:D,2,FALSE)</f>
        <v>BSM Prepaid</v>
      </c>
      <c r="Q338" s="24" t="s">
        <v>1530</v>
      </c>
      <c r="R338" s="18">
        <v>309</v>
      </c>
      <c r="S338" s="18" t="s">
        <v>106</v>
      </c>
      <c r="T338" s="18" t="s">
        <v>1531</v>
      </c>
      <c r="U338" s="18"/>
      <c r="V338" s="18"/>
      <c r="W338" s="18"/>
      <c r="X338" s="18"/>
      <c r="Y338" s="18"/>
      <c r="Z338" s="18" t="s">
        <v>63</v>
      </c>
      <c r="AA338" s="18" t="s">
        <v>64</v>
      </c>
      <c r="AB338" s="18" t="s">
        <v>65</v>
      </c>
      <c r="AC338" s="18" t="s">
        <v>66</v>
      </c>
      <c r="AD338" s="23" t="s">
        <v>816</v>
      </c>
      <c r="AE338" s="23"/>
      <c r="AF338" s="23"/>
      <c r="AG338" s="18"/>
      <c r="AH338" s="49"/>
      <c r="AI338" s="31" t="s">
        <v>75</v>
      </c>
      <c r="AJ338" s="31"/>
      <c r="AK338" s="25"/>
      <c r="AL338" s="25"/>
      <c r="AM338" s="25"/>
      <c r="AN338" s="25"/>
      <c r="AO338" s="25"/>
      <c r="AP338" s="26">
        <f ca="1">IF(AND(Email_TaskV2[[#This Row],[Status]]="ON PROGRESS"),TODAY()-Email_TaskV2[[#This Row],[Tanggal nodin RFS/RFI]],0)</f>
        <v>0</v>
      </c>
      <c r="AQ338" s="26">
        <f ca="1">IF(AND(Email_TaskV2[[#This Row],[Status]]="ON PROGRESS",Email_TaskV2[[#This Row],[Type]]="RFI"),TODAY()-Email_TaskV2[[#This Row],[Tanggal nodin RFS/RFI]],0)</f>
        <v>0</v>
      </c>
      <c r="AR338" s="26" t="str">
        <f ca="1">IF(Email_TaskV2[[#This Row],[Aging]]&gt;7,"Warning","")</f>
        <v/>
      </c>
      <c r="AV338" s="16" t="str">
        <f>IF(AND(Email_TaskV2[[#This Row],[Status]]="ON PROGRESS",Email_TaskV2[[#This Row],[Type]]="RFS"),"YES","")</f>
        <v/>
      </c>
      <c r="AW338" s="16" t="str">
        <f>IF(AND(Email_TaskV2[[#This Row],[Status]]="ON PROGRESS",Email_TaskV2[[#This Row],[Type]]="RFI"),"YES","")</f>
        <v/>
      </c>
      <c r="AX338" s="16">
        <f>IF(Email_TaskV2[[#This Row],[Nomor Nodin RFS/RFI]]="","",DAY(Email_TaskV2[[#This Row],[Tanggal nodin RFS/RFI]]))</f>
        <v>23</v>
      </c>
      <c r="AY338" s="28" t="str">
        <f>IF(Email_TaskV2[[#This Row],[Nomor Nodin RFS/RFI]]="","",TEXT(Email_TaskV2[[#This Row],[Tanggal nodin RFS/RFI]],"mmm"))</f>
        <v>Mar</v>
      </c>
      <c r="AZ338" s="28" t="str">
        <f>IF(Email_TaskV2[[#This Row],[Nodin BO]]="","No","Yes")</f>
        <v>Yes</v>
      </c>
      <c r="BA338" s="36">
        <f>IF(Email_TaskV2[[#This Row],[Month]]="",13,MONTH(Email_TaskV2[[#This Row],[Tanggal nodin RFS/RFI]]))</f>
        <v>3</v>
      </c>
    </row>
    <row r="339" spans="1:53" ht="15" hidden="1" customHeight="1" x14ac:dyDescent="0.3">
      <c r="A339" s="17">
        <v>338</v>
      </c>
      <c r="B339" s="18" t="s">
        <v>1532</v>
      </c>
      <c r="C339" s="19">
        <v>44643</v>
      </c>
      <c r="D339" s="20" t="s">
        <v>1533</v>
      </c>
      <c r="E339" s="18" t="s">
        <v>55</v>
      </c>
      <c r="F339" s="21" t="s">
        <v>147</v>
      </c>
      <c r="G339" s="22">
        <v>44645</v>
      </c>
      <c r="H339" s="22">
        <v>44648</v>
      </c>
      <c r="I339" s="18" t="s">
        <v>1534</v>
      </c>
      <c r="J339" s="22">
        <v>44648</v>
      </c>
      <c r="K339" s="22"/>
      <c r="L339" s="18">
        <f t="shared" si="38"/>
        <v>5</v>
      </c>
      <c r="M339" s="18">
        <f t="shared" si="39"/>
        <v>3</v>
      </c>
      <c r="N339" s="20" t="s">
        <v>130</v>
      </c>
      <c r="O339" s="20" t="s">
        <v>131</v>
      </c>
      <c r="P339" s="20" t="str">
        <f>VLOOKUP(Email_TaskV2[[#This Row],[PIC Dev]],[1]Organization!C:D,2,FALSE)</f>
        <v>BSM Prepaid</v>
      </c>
      <c r="Q339" s="20"/>
      <c r="R339" s="18">
        <v>84</v>
      </c>
      <c r="S339" s="18" t="s">
        <v>106</v>
      </c>
      <c r="T339" s="18" t="s">
        <v>1535</v>
      </c>
      <c r="U339" s="18"/>
      <c r="V339" s="18"/>
      <c r="W339" s="18"/>
      <c r="X339" s="18"/>
      <c r="Y339" s="18"/>
      <c r="Z339" s="18" t="s">
        <v>63</v>
      </c>
      <c r="AA339" s="18" t="s">
        <v>64</v>
      </c>
      <c r="AB339" s="18" t="s">
        <v>65</v>
      </c>
      <c r="AC339" s="18" t="s">
        <v>66</v>
      </c>
      <c r="AD339" s="23" t="s">
        <v>275</v>
      </c>
      <c r="AE339" s="23"/>
      <c r="AF339" s="23"/>
      <c r="AG339" s="18"/>
      <c r="AH339" s="49"/>
      <c r="AI339" s="31" t="s">
        <v>276</v>
      </c>
      <c r="AJ339" s="31" t="s">
        <v>277</v>
      </c>
      <c r="AK339" s="25"/>
      <c r="AL339" s="25"/>
      <c r="AM339" s="25"/>
      <c r="AN339" s="25"/>
      <c r="AO339" s="25"/>
      <c r="AP339" s="26">
        <f ca="1">IF(AND(Email_TaskV2[[#This Row],[Status]]="ON PROGRESS"),TODAY()-Email_TaskV2[[#This Row],[Tanggal nodin RFS/RFI]],0)</f>
        <v>0</v>
      </c>
      <c r="AQ339" s="26">
        <f ca="1">IF(AND(Email_TaskV2[[#This Row],[Status]]="ON PROGRESS",Email_TaskV2[[#This Row],[Type]]="RFI"),TODAY()-Email_TaskV2[[#This Row],[Tanggal nodin RFS/RFI]],0)</f>
        <v>0</v>
      </c>
      <c r="AR339" s="26" t="str">
        <f ca="1">IF(Email_TaskV2[[#This Row],[Aging]]&gt;7,"Warning","")</f>
        <v/>
      </c>
      <c r="AV339" s="16" t="str">
        <f>IF(AND(Email_TaskV2[[#This Row],[Status]]="ON PROGRESS",Email_TaskV2[[#This Row],[Type]]="RFS"),"YES","")</f>
        <v/>
      </c>
      <c r="AW339" s="16" t="str">
        <f>IF(AND(Email_TaskV2[[#This Row],[Status]]="ON PROGRESS",Email_TaskV2[[#This Row],[Type]]="RFI"),"YES","")</f>
        <v/>
      </c>
      <c r="AX339" s="16">
        <f>IF(Email_TaskV2[[#This Row],[Nomor Nodin RFS/RFI]]="","",DAY(Email_TaskV2[[#This Row],[Tanggal nodin RFS/RFI]]))</f>
        <v>23</v>
      </c>
      <c r="AY339" s="28" t="str">
        <f>IF(Email_TaskV2[[#This Row],[Nomor Nodin RFS/RFI]]="","",TEXT(Email_TaskV2[[#This Row],[Tanggal nodin RFS/RFI]],"mmm"))</f>
        <v>Mar</v>
      </c>
      <c r="AZ339" s="28" t="str">
        <f>IF(Email_TaskV2[[#This Row],[Nodin BO]]="","No","Yes")</f>
        <v>Yes</v>
      </c>
      <c r="BA339" s="36">
        <f>IF(Email_TaskV2[[#This Row],[Month]]="",13,MONTH(Email_TaskV2[[#This Row],[Tanggal nodin RFS/RFI]]))</f>
        <v>3</v>
      </c>
    </row>
    <row r="340" spans="1:53" ht="15" hidden="1" customHeight="1" x14ac:dyDescent="0.3">
      <c r="A340" s="17">
        <v>339</v>
      </c>
      <c r="B340" s="18" t="s">
        <v>1536</v>
      </c>
      <c r="C340" s="19">
        <v>44643</v>
      </c>
      <c r="D340" s="20" t="s">
        <v>1537</v>
      </c>
      <c r="E340" s="18" t="s">
        <v>55</v>
      </c>
      <c r="F340" s="21" t="s">
        <v>230</v>
      </c>
      <c r="G340" s="22">
        <v>44649</v>
      </c>
      <c r="H340" s="22">
        <v>44656</v>
      </c>
      <c r="I340" s="18" t="s">
        <v>1538</v>
      </c>
      <c r="J340" s="22">
        <v>44656</v>
      </c>
      <c r="K340" s="22"/>
      <c r="L340" s="18">
        <f t="shared" si="38"/>
        <v>13</v>
      </c>
      <c r="M340" s="18">
        <f t="shared" si="39"/>
        <v>7</v>
      </c>
      <c r="N340" s="23" t="s">
        <v>93</v>
      </c>
      <c r="O340" s="20" t="s">
        <v>94</v>
      </c>
      <c r="P340" s="20" t="str">
        <f>VLOOKUP(Email_TaskV2[[#This Row],[PIC Dev]],[1]Organization!C:D,2,FALSE)</f>
        <v>Digital and VAS</v>
      </c>
      <c r="Q340" s="24" t="s">
        <v>1539</v>
      </c>
      <c r="R340" s="18">
        <v>48</v>
      </c>
      <c r="S340" s="18" t="s">
        <v>106</v>
      </c>
      <c r="T340" s="18" t="s">
        <v>1540</v>
      </c>
      <c r="U340" s="18"/>
      <c r="V340" s="18"/>
      <c r="W340" s="18"/>
      <c r="X340" s="18"/>
      <c r="Y340" s="18"/>
      <c r="Z340" s="18" t="s">
        <v>63</v>
      </c>
      <c r="AA340" s="18" t="s">
        <v>64</v>
      </c>
      <c r="AB340" s="18" t="s">
        <v>201</v>
      </c>
      <c r="AC340" s="18" t="s">
        <v>98</v>
      </c>
      <c r="AD340" s="23" t="s">
        <v>82</v>
      </c>
      <c r="AE340" s="23"/>
      <c r="AF340" s="23"/>
      <c r="AG340" s="18"/>
      <c r="AH340" s="49"/>
      <c r="AI340" s="31" t="s">
        <v>75</v>
      </c>
      <c r="AJ340" s="31"/>
      <c r="AK340" s="25"/>
      <c r="AL340" s="25"/>
      <c r="AM340" s="25"/>
      <c r="AN340" s="25"/>
      <c r="AO340" s="25"/>
      <c r="AP340" s="26">
        <f ca="1">IF(AND(Email_TaskV2[[#This Row],[Status]]="ON PROGRESS"),TODAY()-Email_TaskV2[[#This Row],[Tanggal nodin RFS/RFI]],0)</f>
        <v>0</v>
      </c>
      <c r="AQ340" s="26">
        <f ca="1">IF(AND(Email_TaskV2[[#This Row],[Status]]="ON PROGRESS",Email_TaskV2[[#This Row],[Type]]="RFI"),TODAY()-Email_TaskV2[[#This Row],[Tanggal nodin RFS/RFI]],0)</f>
        <v>0</v>
      </c>
      <c r="AR340" s="26" t="str">
        <f ca="1">IF(Email_TaskV2[[#This Row],[Aging]]&gt;7,"Warning","")</f>
        <v/>
      </c>
      <c r="AV340" s="16" t="str">
        <f>IF(AND(Email_TaskV2[[#This Row],[Status]]="ON PROGRESS",Email_TaskV2[[#This Row],[Type]]="RFS"),"YES","")</f>
        <v/>
      </c>
      <c r="AW340" s="16" t="str">
        <f>IF(AND(Email_TaskV2[[#This Row],[Status]]="ON PROGRESS",Email_TaskV2[[#This Row],[Type]]="RFI"),"YES","")</f>
        <v/>
      </c>
      <c r="AX340" s="16">
        <f>IF(Email_TaskV2[[#This Row],[Nomor Nodin RFS/RFI]]="","",DAY(Email_TaskV2[[#This Row],[Tanggal nodin RFS/RFI]]))</f>
        <v>23</v>
      </c>
      <c r="AY340" s="28" t="str">
        <f>IF(Email_TaskV2[[#This Row],[Nomor Nodin RFS/RFI]]="","",TEXT(Email_TaskV2[[#This Row],[Tanggal nodin RFS/RFI]],"mmm"))</f>
        <v>Mar</v>
      </c>
      <c r="AZ340" s="28" t="str">
        <f>IF(Email_TaskV2[[#This Row],[Nodin BO]]="","No","Yes")</f>
        <v>Yes</v>
      </c>
      <c r="BA340" s="36">
        <f>IF(Email_TaskV2[[#This Row],[Month]]="",13,MONTH(Email_TaskV2[[#This Row],[Tanggal nodin RFS/RFI]]))</f>
        <v>3</v>
      </c>
    </row>
    <row r="341" spans="1:53" ht="15" hidden="1" customHeight="1" x14ac:dyDescent="0.3">
      <c r="A341" s="17">
        <v>340</v>
      </c>
      <c r="B341" s="18" t="s">
        <v>1541</v>
      </c>
      <c r="C341" s="19">
        <v>44644</v>
      </c>
      <c r="D341" s="20" t="s">
        <v>1542</v>
      </c>
      <c r="E341" s="32" t="s">
        <v>118</v>
      </c>
      <c r="F341" s="32" t="s">
        <v>119</v>
      </c>
      <c r="G341" s="18"/>
      <c r="H341" s="18"/>
      <c r="I341" s="18"/>
      <c r="J341" s="18"/>
      <c r="K341" s="18"/>
      <c r="L341" s="23"/>
      <c r="M341" s="20"/>
      <c r="N341" s="20" t="s">
        <v>120</v>
      </c>
      <c r="O341" s="20" t="s">
        <v>121</v>
      </c>
      <c r="P341" s="20" t="str">
        <f>VLOOKUP(Email_TaskV2[[#This Row],[PIC Dev]],[1]Organization!C:D,2,FALSE)</f>
        <v>Business Architecture</v>
      </c>
      <c r="Q341" s="20"/>
      <c r="R341" s="18"/>
      <c r="S341" s="18" t="s">
        <v>61</v>
      </c>
      <c r="T341" s="18" t="s">
        <v>1543</v>
      </c>
      <c r="U341" s="18"/>
      <c r="V341" s="18"/>
      <c r="W341" s="18"/>
      <c r="X341" s="18"/>
      <c r="Y341" s="18"/>
      <c r="Z341" s="18" t="s">
        <v>63</v>
      </c>
      <c r="AA341" s="18" t="s">
        <v>64</v>
      </c>
      <c r="AB341" s="18" t="s">
        <v>123</v>
      </c>
      <c r="AC341" s="18" t="s">
        <v>66</v>
      </c>
      <c r="AD341" s="23" t="s">
        <v>82</v>
      </c>
      <c r="AE341" s="23" t="s">
        <v>67</v>
      </c>
      <c r="AF341" s="23"/>
      <c r="AG341" s="18"/>
      <c r="AH341" s="49"/>
      <c r="AI341" s="48" t="s">
        <v>75</v>
      </c>
      <c r="AJ341" s="48"/>
      <c r="AK341" s="25"/>
      <c r="AL341" s="25"/>
      <c r="AM341" s="25"/>
      <c r="AN341" s="25"/>
      <c r="AO341" s="25"/>
      <c r="AP341" s="26">
        <f ca="1">IF(AND(Email_TaskV2[[#This Row],[Status]]="ON PROGRESS"),TODAY()-Email_TaskV2[[#This Row],[Tanggal nodin RFS/RFI]],0)</f>
        <v>0</v>
      </c>
      <c r="AQ341" s="26">
        <f ca="1">IF(AND(Email_TaskV2[[#This Row],[Status]]="ON PROGRESS",Email_TaskV2[[#This Row],[Type]]="RFI"),TODAY()-Email_TaskV2[[#This Row],[Tanggal nodin RFS/RFI]],0)</f>
        <v>0</v>
      </c>
      <c r="AR341" s="26" t="str">
        <f ca="1">IF(Email_TaskV2[[#This Row],[Aging]]&gt;7,"Warning","")</f>
        <v/>
      </c>
      <c r="AV341" s="16" t="str">
        <f>IF(AND(Email_TaskV2[[#This Row],[Status]]="ON PROGRESS",Email_TaskV2[[#This Row],[Type]]="RFS"),"YES","")</f>
        <v/>
      </c>
      <c r="AW341" s="16" t="str">
        <f>IF(AND(Email_TaskV2[[#This Row],[Status]]="ON PROGRESS",Email_TaskV2[[#This Row],[Type]]="RFI"),"YES","")</f>
        <v/>
      </c>
      <c r="AX341" s="16">
        <f>IF(Email_TaskV2[[#This Row],[Nomor Nodin RFS/RFI]]="","",DAY(Email_TaskV2[[#This Row],[Tanggal nodin RFS/RFI]]))</f>
        <v>24</v>
      </c>
      <c r="AY341" s="28" t="str">
        <f>IF(Email_TaskV2[[#This Row],[Nomor Nodin RFS/RFI]]="","",TEXT(Email_TaskV2[[#This Row],[Tanggal nodin RFS/RFI]],"mmm"))</f>
        <v>Mar</v>
      </c>
      <c r="AZ341" s="28" t="str">
        <f>IF(Email_TaskV2[[#This Row],[Nodin BO]]="","No","Yes")</f>
        <v>Yes</v>
      </c>
      <c r="BA341" s="36">
        <f>IF(Email_TaskV2[[#This Row],[Month]]="",13,MONTH(Email_TaskV2[[#This Row],[Tanggal nodin RFS/RFI]]))</f>
        <v>3</v>
      </c>
    </row>
    <row r="342" spans="1:53" ht="15" hidden="1" customHeight="1" x14ac:dyDescent="0.3">
      <c r="A342" s="17">
        <v>341</v>
      </c>
      <c r="B342" s="18" t="s">
        <v>1544</v>
      </c>
      <c r="C342" s="19">
        <v>44644</v>
      </c>
      <c r="D342" s="20" t="s">
        <v>1112</v>
      </c>
      <c r="E342" s="32" t="s">
        <v>118</v>
      </c>
      <c r="F342" s="32" t="s">
        <v>163</v>
      </c>
      <c r="G342" s="18"/>
      <c r="H342" s="18"/>
      <c r="I342" s="18"/>
      <c r="J342" s="18"/>
      <c r="K342" s="18"/>
      <c r="L342" s="23"/>
      <c r="M342" s="20"/>
      <c r="N342" s="20" t="s">
        <v>104</v>
      </c>
      <c r="O342" s="20" t="s">
        <v>105</v>
      </c>
      <c r="P342" s="20" t="str">
        <f>VLOOKUP(Email_TaskV2[[#This Row],[PIC Dev]],[1]Organization!C:D,2,FALSE)</f>
        <v>Digital and VAS</v>
      </c>
      <c r="Q342" s="20"/>
      <c r="R342" s="18"/>
      <c r="S342" s="18" t="s">
        <v>61</v>
      </c>
      <c r="T342" s="30" t="s">
        <v>1113</v>
      </c>
      <c r="U342" s="30"/>
      <c r="V342" s="30"/>
      <c r="W342" s="30"/>
      <c r="X342" s="30"/>
      <c r="Y342" s="30"/>
      <c r="Z342" s="18" t="s">
        <v>63</v>
      </c>
      <c r="AA342" s="18" t="s">
        <v>64</v>
      </c>
      <c r="AB342" s="18" t="s">
        <v>108</v>
      </c>
      <c r="AC342" s="18" t="s">
        <v>124</v>
      </c>
      <c r="AD342" s="23" t="s">
        <v>160</v>
      </c>
      <c r="AE342" s="23"/>
      <c r="AF342" s="23"/>
      <c r="AG342" s="18"/>
      <c r="AH342" s="49"/>
      <c r="AI342" s="48" t="s">
        <v>75</v>
      </c>
      <c r="AJ342" s="48"/>
      <c r="AK342" s="25"/>
      <c r="AL342" s="25"/>
      <c r="AM342" s="25"/>
      <c r="AN342" s="25"/>
      <c r="AO342" s="25"/>
      <c r="AP342" s="26">
        <f ca="1">IF(AND(Email_TaskV2[[#This Row],[Status]]="ON PROGRESS"),TODAY()-Email_TaskV2[[#This Row],[Tanggal nodin RFS/RFI]],0)</f>
        <v>0</v>
      </c>
      <c r="AQ342" s="26">
        <f ca="1">IF(AND(Email_TaskV2[[#This Row],[Status]]="ON PROGRESS",Email_TaskV2[[#This Row],[Type]]="RFI"),TODAY()-Email_TaskV2[[#This Row],[Tanggal nodin RFS/RFI]],0)</f>
        <v>0</v>
      </c>
      <c r="AR342" s="26" t="str">
        <f ca="1">IF(Email_TaskV2[[#This Row],[Aging]]&gt;7,"Warning","")</f>
        <v/>
      </c>
      <c r="AV342" s="16" t="str">
        <f>IF(AND(Email_TaskV2[[#This Row],[Status]]="ON PROGRESS",Email_TaskV2[[#This Row],[Type]]="RFS"),"YES","")</f>
        <v/>
      </c>
      <c r="AW342" s="16" t="str">
        <f>IF(AND(Email_TaskV2[[#This Row],[Status]]="ON PROGRESS",Email_TaskV2[[#This Row],[Type]]="RFI"),"YES","")</f>
        <v/>
      </c>
      <c r="AX342" s="16">
        <f>IF(Email_TaskV2[[#This Row],[Nomor Nodin RFS/RFI]]="","",DAY(Email_TaskV2[[#This Row],[Tanggal nodin RFS/RFI]]))</f>
        <v>24</v>
      </c>
      <c r="AY342" s="28" t="str">
        <f>IF(Email_TaskV2[[#This Row],[Nomor Nodin RFS/RFI]]="","",TEXT(Email_TaskV2[[#This Row],[Tanggal nodin RFS/RFI]],"mmm"))</f>
        <v>Mar</v>
      </c>
      <c r="AZ342" s="28" t="str">
        <f>IF(Email_TaskV2[[#This Row],[Nodin BO]]="","No","Yes")</f>
        <v>Yes</v>
      </c>
      <c r="BA342" s="36">
        <f>IF(Email_TaskV2[[#This Row],[Month]]="",13,MONTH(Email_TaskV2[[#This Row],[Tanggal nodin RFS/RFI]]))</f>
        <v>3</v>
      </c>
    </row>
    <row r="343" spans="1:53" ht="15" hidden="1" customHeight="1" x14ac:dyDescent="0.3">
      <c r="A343" s="17">
        <v>342</v>
      </c>
      <c r="B343" s="18" t="s">
        <v>1545</v>
      </c>
      <c r="C343" s="19">
        <v>44644</v>
      </c>
      <c r="D343" s="20" t="s">
        <v>1546</v>
      </c>
      <c r="E343" s="32" t="s">
        <v>118</v>
      </c>
      <c r="F343" s="32" t="s">
        <v>163</v>
      </c>
      <c r="G343" s="18"/>
      <c r="H343" s="18"/>
      <c r="I343" s="18"/>
      <c r="J343" s="18"/>
      <c r="K343" s="18"/>
      <c r="L343" s="23"/>
      <c r="M343" s="20"/>
      <c r="N343" s="20" t="s">
        <v>171</v>
      </c>
      <c r="O343" s="20" t="s">
        <v>172</v>
      </c>
      <c r="P343" s="20" t="str">
        <f>VLOOKUP(Email_TaskV2[[#This Row],[PIC Dev]],[1]Organization!C:D,2,FALSE)</f>
        <v>Postpaid, Roaming, and Interconnect</v>
      </c>
      <c r="Q343" s="20"/>
      <c r="R343" s="18"/>
      <c r="S343" s="18" t="s">
        <v>61</v>
      </c>
      <c r="T343" s="18" t="s">
        <v>742</v>
      </c>
      <c r="U343" s="18"/>
      <c r="V343" s="18"/>
      <c r="W343" s="18"/>
      <c r="X343" s="18"/>
      <c r="Y343" s="18"/>
      <c r="Z343" s="18" t="s">
        <v>63</v>
      </c>
      <c r="AA343" s="18" t="s">
        <v>64</v>
      </c>
      <c r="AB343" s="18" t="s">
        <v>65</v>
      </c>
      <c r="AC343" s="18" t="s">
        <v>124</v>
      </c>
      <c r="AD343" s="23" t="s">
        <v>99</v>
      </c>
      <c r="AE343" s="23" t="s">
        <v>125</v>
      </c>
      <c r="AF343" s="23"/>
      <c r="AG343" s="18"/>
      <c r="AH343" s="49"/>
      <c r="AI343" s="48" t="s">
        <v>75</v>
      </c>
      <c r="AJ343" s="48"/>
      <c r="AK343" s="25"/>
      <c r="AL343" s="25"/>
      <c r="AM343" s="25"/>
      <c r="AN343" s="25"/>
      <c r="AO343" s="25"/>
      <c r="AP343" s="26">
        <f ca="1">IF(AND(Email_TaskV2[[#This Row],[Status]]="ON PROGRESS"),TODAY()-Email_TaskV2[[#This Row],[Tanggal nodin RFS/RFI]],0)</f>
        <v>0</v>
      </c>
      <c r="AQ343" s="26">
        <f ca="1">IF(AND(Email_TaskV2[[#This Row],[Status]]="ON PROGRESS",Email_TaskV2[[#This Row],[Type]]="RFI"),TODAY()-Email_TaskV2[[#This Row],[Tanggal nodin RFS/RFI]],0)</f>
        <v>0</v>
      </c>
      <c r="AR343" s="26" t="str">
        <f ca="1">IF(Email_TaskV2[[#This Row],[Aging]]&gt;7,"Warning","")</f>
        <v/>
      </c>
      <c r="AV343" s="16" t="str">
        <f>IF(AND(Email_TaskV2[[#This Row],[Status]]="ON PROGRESS",Email_TaskV2[[#This Row],[Type]]="RFS"),"YES","")</f>
        <v/>
      </c>
      <c r="AW343" s="16" t="str">
        <f>IF(AND(Email_TaskV2[[#This Row],[Status]]="ON PROGRESS",Email_TaskV2[[#This Row],[Type]]="RFI"),"YES","")</f>
        <v/>
      </c>
      <c r="AX343" s="16">
        <f>IF(Email_TaskV2[[#This Row],[Nomor Nodin RFS/RFI]]="","",DAY(Email_TaskV2[[#This Row],[Tanggal nodin RFS/RFI]]))</f>
        <v>24</v>
      </c>
      <c r="AY343" s="28" t="str">
        <f>IF(Email_TaskV2[[#This Row],[Nomor Nodin RFS/RFI]]="","",TEXT(Email_TaskV2[[#This Row],[Tanggal nodin RFS/RFI]],"mmm"))</f>
        <v>Mar</v>
      </c>
      <c r="AZ343" s="28" t="str">
        <f>IF(Email_TaskV2[[#This Row],[Nodin BO]]="","No","Yes")</f>
        <v>Yes</v>
      </c>
      <c r="BA343" s="36">
        <f>IF(Email_TaskV2[[#This Row],[Month]]="",13,MONTH(Email_TaskV2[[#This Row],[Tanggal nodin RFS/RFI]]))</f>
        <v>3</v>
      </c>
    </row>
    <row r="344" spans="1:53" ht="15" hidden="1" customHeight="1" x14ac:dyDescent="0.3">
      <c r="A344" s="17">
        <v>343</v>
      </c>
      <c r="B344" s="18" t="s">
        <v>1547</v>
      </c>
      <c r="C344" s="19">
        <v>44644</v>
      </c>
      <c r="D344" s="20" t="s">
        <v>1548</v>
      </c>
      <c r="E344" s="18" t="s">
        <v>55</v>
      </c>
      <c r="F344" s="21" t="s">
        <v>136</v>
      </c>
      <c r="G344" s="22">
        <v>44645</v>
      </c>
      <c r="H344" s="22">
        <v>44649</v>
      </c>
      <c r="I344" s="18" t="s">
        <v>1549</v>
      </c>
      <c r="J344" s="22">
        <v>44649</v>
      </c>
      <c r="K344" s="22"/>
      <c r="L344" s="18">
        <f>H344-C344</f>
        <v>5</v>
      </c>
      <c r="M344" s="18">
        <f>J344-G344</f>
        <v>4</v>
      </c>
      <c r="N344" s="20" t="s">
        <v>120</v>
      </c>
      <c r="O344" s="20" t="s">
        <v>121</v>
      </c>
      <c r="P344" s="20" t="str">
        <f>VLOOKUP(Email_TaskV2[[#This Row],[PIC Dev]],[1]Organization!C:D,2,FALSE)</f>
        <v>Business Architecture</v>
      </c>
      <c r="Q344" s="24" t="s">
        <v>1550</v>
      </c>
      <c r="R344" s="18">
        <v>180</v>
      </c>
      <c r="S344" s="18" t="s">
        <v>61</v>
      </c>
      <c r="T344" s="18" t="s">
        <v>1423</v>
      </c>
      <c r="U344" s="18"/>
      <c r="V344" s="18"/>
      <c r="W344" s="18"/>
      <c r="X344" s="18"/>
      <c r="Y344" s="18"/>
      <c r="Z344" s="18" t="s">
        <v>63</v>
      </c>
      <c r="AA344" s="18" t="s">
        <v>64</v>
      </c>
      <c r="AB344" s="18" t="s">
        <v>123</v>
      </c>
      <c r="AC344" s="18" t="s">
        <v>66</v>
      </c>
      <c r="AD344" s="23" t="s">
        <v>139</v>
      </c>
      <c r="AE344" s="23" t="s">
        <v>89</v>
      </c>
      <c r="AF344" s="23"/>
      <c r="AG344" s="18"/>
      <c r="AH344" s="49"/>
      <c r="AI344" s="31" t="s">
        <v>75</v>
      </c>
      <c r="AJ344" s="31"/>
      <c r="AK344" s="25"/>
      <c r="AL344" s="25"/>
      <c r="AM344" s="25"/>
      <c r="AN344" s="25"/>
      <c r="AO344" s="25"/>
      <c r="AP344" s="26">
        <f ca="1">IF(AND(Email_TaskV2[[#This Row],[Status]]="ON PROGRESS"),TODAY()-Email_TaskV2[[#This Row],[Tanggal nodin RFS/RFI]],0)</f>
        <v>0</v>
      </c>
      <c r="AQ344" s="26">
        <f ca="1">IF(AND(Email_TaskV2[[#This Row],[Status]]="ON PROGRESS",Email_TaskV2[[#This Row],[Type]]="RFI"),TODAY()-Email_TaskV2[[#This Row],[Tanggal nodin RFS/RFI]],0)</f>
        <v>0</v>
      </c>
      <c r="AR344" s="26" t="str">
        <f ca="1">IF(Email_TaskV2[[#This Row],[Aging]]&gt;7,"Warning","")</f>
        <v/>
      </c>
      <c r="AV344" s="16" t="str">
        <f>IF(AND(Email_TaskV2[[#This Row],[Status]]="ON PROGRESS",Email_TaskV2[[#This Row],[Type]]="RFS"),"YES","")</f>
        <v/>
      </c>
      <c r="AW344" s="16" t="str">
        <f>IF(AND(Email_TaskV2[[#This Row],[Status]]="ON PROGRESS",Email_TaskV2[[#This Row],[Type]]="RFI"),"YES","")</f>
        <v/>
      </c>
      <c r="AX344" s="16">
        <f>IF(Email_TaskV2[[#This Row],[Nomor Nodin RFS/RFI]]="","",DAY(Email_TaskV2[[#This Row],[Tanggal nodin RFS/RFI]]))</f>
        <v>24</v>
      </c>
      <c r="AY344" s="28" t="str">
        <f>IF(Email_TaskV2[[#This Row],[Nomor Nodin RFS/RFI]]="","",TEXT(Email_TaskV2[[#This Row],[Tanggal nodin RFS/RFI]],"mmm"))</f>
        <v>Mar</v>
      </c>
      <c r="AZ344" s="28" t="str">
        <f>IF(Email_TaskV2[[#This Row],[Nodin BO]]="","No","Yes")</f>
        <v>Yes</v>
      </c>
      <c r="BA344" s="36">
        <f>IF(Email_TaskV2[[#This Row],[Month]]="",13,MONTH(Email_TaskV2[[#This Row],[Tanggal nodin RFS/RFI]]))</f>
        <v>3</v>
      </c>
    </row>
    <row r="345" spans="1:53" ht="15" hidden="1" customHeight="1" x14ac:dyDescent="0.3">
      <c r="A345" s="17">
        <v>344</v>
      </c>
      <c r="B345" s="18" t="s">
        <v>1551</v>
      </c>
      <c r="C345" s="19">
        <v>44644</v>
      </c>
      <c r="D345" s="20" t="s">
        <v>1552</v>
      </c>
      <c r="E345" s="18" t="s">
        <v>55</v>
      </c>
      <c r="F345" s="21" t="s">
        <v>230</v>
      </c>
      <c r="G345" s="22">
        <v>44647</v>
      </c>
      <c r="H345" s="22">
        <v>44663</v>
      </c>
      <c r="I345" s="18" t="s">
        <v>1553</v>
      </c>
      <c r="J345" s="22">
        <v>44664</v>
      </c>
      <c r="K345" s="22"/>
      <c r="L345" s="18">
        <f>H345-C345</f>
        <v>19</v>
      </c>
      <c r="M345" s="18">
        <f>J345-G345</f>
        <v>17</v>
      </c>
      <c r="N345" s="20" t="s">
        <v>120</v>
      </c>
      <c r="O345" s="20" t="s">
        <v>121</v>
      </c>
      <c r="P345" s="20" t="str">
        <f>VLOOKUP(Email_TaskV2[[#This Row],[PIC Dev]],[1]Organization!C:D,2,FALSE)</f>
        <v>Business Architecture</v>
      </c>
      <c r="Q345" s="24" t="s">
        <v>1554</v>
      </c>
      <c r="R345" s="18">
        <v>92</v>
      </c>
      <c r="S345" s="18" t="s">
        <v>106</v>
      </c>
      <c r="T345" s="18" t="s">
        <v>1423</v>
      </c>
      <c r="U345" s="18"/>
      <c r="V345" s="18"/>
      <c r="W345" s="18"/>
      <c r="X345" s="18"/>
      <c r="Y345" s="18"/>
      <c r="Z345" s="18" t="s">
        <v>63</v>
      </c>
      <c r="AA345" s="18" t="s">
        <v>64</v>
      </c>
      <c r="AB345" s="18" t="s">
        <v>123</v>
      </c>
      <c r="AC345" s="18" t="s">
        <v>66</v>
      </c>
      <c r="AD345" s="23" t="s">
        <v>151</v>
      </c>
      <c r="AE345" s="23"/>
      <c r="AF345" s="23"/>
      <c r="AG345" s="18"/>
      <c r="AH345" s="49"/>
      <c r="AI345" s="31" t="s">
        <v>68</v>
      </c>
      <c r="AJ345" s="31" t="s">
        <v>152</v>
      </c>
      <c r="AK345" s="25"/>
      <c r="AL345" s="25"/>
      <c r="AM345" s="25"/>
      <c r="AN345" s="25"/>
      <c r="AO345" s="25"/>
      <c r="AP345" s="26">
        <f ca="1">IF(AND(Email_TaskV2[[#This Row],[Status]]="ON PROGRESS"),TODAY()-Email_TaskV2[[#This Row],[Tanggal nodin RFS/RFI]],0)</f>
        <v>0</v>
      </c>
      <c r="AQ345" s="26">
        <f ca="1">IF(AND(Email_TaskV2[[#This Row],[Status]]="ON PROGRESS",Email_TaskV2[[#This Row],[Type]]="RFI"),TODAY()-Email_TaskV2[[#This Row],[Tanggal nodin RFS/RFI]],0)</f>
        <v>0</v>
      </c>
      <c r="AR345" s="26" t="str">
        <f ca="1">IF(Email_TaskV2[[#This Row],[Aging]]&gt;7,"Warning","")</f>
        <v/>
      </c>
      <c r="AV345" s="16" t="str">
        <f>IF(AND(Email_TaskV2[[#This Row],[Status]]="ON PROGRESS",Email_TaskV2[[#This Row],[Type]]="RFS"),"YES","")</f>
        <v/>
      </c>
      <c r="AW345" s="16" t="str">
        <f>IF(AND(Email_TaskV2[[#This Row],[Status]]="ON PROGRESS",Email_TaskV2[[#This Row],[Type]]="RFI"),"YES","")</f>
        <v/>
      </c>
      <c r="AX345" s="16">
        <f>IF(Email_TaskV2[[#This Row],[Nomor Nodin RFS/RFI]]="","",DAY(Email_TaskV2[[#This Row],[Tanggal nodin RFS/RFI]]))</f>
        <v>24</v>
      </c>
      <c r="AY345" s="28" t="str">
        <f>IF(Email_TaskV2[[#This Row],[Nomor Nodin RFS/RFI]]="","",TEXT(Email_TaskV2[[#This Row],[Tanggal nodin RFS/RFI]],"mmm"))</f>
        <v>Mar</v>
      </c>
      <c r="AZ345" s="28" t="str">
        <f>IF(Email_TaskV2[[#This Row],[Nodin BO]]="","No","Yes")</f>
        <v>Yes</v>
      </c>
      <c r="BA345" s="36">
        <f>IF(Email_TaskV2[[#This Row],[Month]]="",13,MONTH(Email_TaskV2[[#This Row],[Tanggal nodin RFS/RFI]]))</f>
        <v>3</v>
      </c>
    </row>
    <row r="346" spans="1:53" ht="15" hidden="1" customHeight="1" x14ac:dyDescent="0.3">
      <c r="A346" s="17">
        <v>345</v>
      </c>
      <c r="B346" s="18" t="s">
        <v>1555</v>
      </c>
      <c r="C346" s="19">
        <v>44644</v>
      </c>
      <c r="D346" s="20" t="s">
        <v>1556</v>
      </c>
      <c r="E346" s="18" t="s">
        <v>55</v>
      </c>
      <c r="F346" s="21" t="s">
        <v>112</v>
      </c>
      <c r="G346" s="22">
        <v>44649</v>
      </c>
      <c r="H346" s="22">
        <v>44649</v>
      </c>
      <c r="I346" s="18" t="s">
        <v>1557</v>
      </c>
      <c r="J346" s="22">
        <v>44649</v>
      </c>
      <c r="K346" s="22"/>
      <c r="L346" s="18">
        <f>H346-C346</f>
        <v>5</v>
      </c>
      <c r="M346" s="18">
        <f>J346-G346</f>
        <v>0</v>
      </c>
      <c r="N346" s="20" t="s">
        <v>58</v>
      </c>
      <c r="O346" s="20" t="s">
        <v>59</v>
      </c>
      <c r="P346" s="20" t="str">
        <f>VLOOKUP(Email_TaskV2[[#This Row],[PIC Dev]],[1]Organization!C:D,2,FALSE)</f>
        <v>BSM Prepaid</v>
      </c>
      <c r="Q346" s="20"/>
      <c r="R346" s="18">
        <v>40</v>
      </c>
      <c r="S346" s="18" t="s">
        <v>106</v>
      </c>
      <c r="T346" s="18" t="s">
        <v>1292</v>
      </c>
      <c r="U346" s="18"/>
      <c r="V346" s="18"/>
      <c r="W346" s="18"/>
      <c r="X346" s="18"/>
      <c r="Y346" s="18"/>
      <c r="Z346" s="18" t="s">
        <v>63</v>
      </c>
      <c r="AA346" s="18" t="s">
        <v>64</v>
      </c>
      <c r="AB346" s="18" t="s">
        <v>65</v>
      </c>
      <c r="AC346" s="18" t="s">
        <v>66</v>
      </c>
      <c r="AD346" s="23" t="s">
        <v>186</v>
      </c>
      <c r="AE346" s="23"/>
      <c r="AF346" s="23"/>
      <c r="AG346" s="18"/>
      <c r="AH346" s="49"/>
      <c r="AI346" s="31" t="s">
        <v>75</v>
      </c>
      <c r="AJ346" s="31"/>
      <c r="AK346" s="25"/>
      <c r="AL346" s="25"/>
      <c r="AM346" s="25"/>
      <c r="AN346" s="25"/>
      <c r="AO346" s="25"/>
      <c r="AP346" s="26">
        <f ca="1">IF(AND(Email_TaskV2[[#This Row],[Status]]="ON PROGRESS"),TODAY()-Email_TaskV2[[#This Row],[Tanggal nodin RFS/RFI]],0)</f>
        <v>0</v>
      </c>
      <c r="AQ346" s="26">
        <f ca="1">IF(AND(Email_TaskV2[[#This Row],[Status]]="ON PROGRESS",Email_TaskV2[[#This Row],[Type]]="RFI"),TODAY()-Email_TaskV2[[#This Row],[Tanggal nodin RFS/RFI]],0)</f>
        <v>0</v>
      </c>
      <c r="AR346" s="26" t="str">
        <f ca="1">IF(Email_TaskV2[[#This Row],[Aging]]&gt;7,"Warning","")</f>
        <v/>
      </c>
      <c r="AV346" s="16" t="str">
        <f>IF(AND(Email_TaskV2[[#This Row],[Status]]="ON PROGRESS",Email_TaskV2[[#This Row],[Type]]="RFS"),"YES","")</f>
        <v/>
      </c>
      <c r="AW346" s="16" t="str">
        <f>IF(AND(Email_TaskV2[[#This Row],[Status]]="ON PROGRESS",Email_TaskV2[[#This Row],[Type]]="RFI"),"YES","")</f>
        <v/>
      </c>
      <c r="AX346" s="16">
        <f>IF(Email_TaskV2[[#This Row],[Nomor Nodin RFS/RFI]]="","",DAY(Email_TaskV2[[#This Row],[Tanggal nodin RFS/RFI]]))</f>
        <v>24</v>
      </c>
      <c r="AY346" s="28" t="str">
        <f>IF(Email_TaskV2[[#This Row],[Nomor Nodin RFS/RFI]]="","",TEXT(Email_TaskV2[[#This Row],[Tanggal nodin RFS/RFI]],"mmm"))</f>
        <v>Mar</v>
      </c>
      <c r="AZ346" s="28" t="str">
        <f>IF(Email_TaskV2[[#This Row],[Nodin BO]]="","No","Yes")</f>
        <v>Yes</v>
      </c>
      <c r="BA346" s="36">
        <f>IF(Email_TaskV2[[#This Row],[Month]]="",13,MONTH(Email_TaskV2[[#This Row],[Tanggal nodin RFS/RFI]]))</f>
        <v>3</v>
      </c>
    </row>
    <row r="347" spans="1:53" ht="15" hidden="1" customHeight="1" x14ac:dyDescent="0.3">
      <c r="A347" s="17">
        <v>346</v>
      </c>
      <c r="B347" s="18" t="s">
        <v>1558</v>
      </c>
      <c r="C347" s="19">
        <v>44645</v>
      </c>
      <c r="D347" s="20" t="s">
        <v>1559</v>
      </c>
      <c r="E347" s="32" t="s">
        <v>118</v>
      </c>
      <c r="F347" s="32" t="s">
        <v>119</v>
      </c>
      <c r="G347" s="18"/>
      <c r="H347" s="18"/>
      <c r="I347" s="18"/>
      <c r="J347" s="18"/>
      <c r="K347" s="18"/>
      <c r="L347" s="23"/>
      <c r="M347" s="20"/>
      <c r="N347" s="20" t="s">
        <v>104</v>
      </c>
      <c r="O347" s="20" t="s">
        <v>105</v>
      </c>
      <c r="P347" s="20" t="str">
        <f>VLOOKUP(Email_TaskV2[[#This Row],[PIC Dev]],[1]Organization!C:D,2,FALSE)</f>
        <v>Digital and VAS</v>
      </c>
      <c r="Q347" s="20"/>
      <c r="R347" s="18"/>
      <c r="S347" s="18" t="s">
        <v>61</v>
      </c>
      <c r="T347" s="18" t="s">
        <v>1560</v>
      </c>
      <c r="U347" s="18"/>
      <c r="V347" s="18"/>
      <c r="W347" s="18"/>
      <c r="X347" s="18"/>
      <c r="Y347" s="18"/>
      <c r="Z347" s="18" t="s">
        <v>63</v>
      </c>
      <c r="AA347" s="18" t="s">
        <v>64</v>
      </c>
      <c r="AB347" s="18" t="s">
        <v>108</v>
      </c>
      <c r="AC347" s="18" t="s">
        <v>66</v>
      </c>
      <c r="AD347" s="23" t="s">
        <v>160</v>
      </c>
      <c r="AE347" s="23" t="s">
        <v>255</v>
      </c>
      <c r="AF347" s="23"/>
      <c r="AG347" s="18"/>
      <c r="AH347" s="49"/>
      <c r="AI347" s="48" t="s">
        <v>75</v>
      </c>
      <c r="AJ347" s="48"/>
      <c r="AK347" s="25"/>
      <c r="AL347" s="25"/>
      <c r="AM347" s="25"/>
      <c r="AN347" s="25"/>
      <c r="AO347" s="25"/>
      <c r="AP347" s="26">
        <f ca="1">IF(AND(Email_TaskV2[[#This Row],[Status]]="ON PROGRESS"),TODAY()-Email_TaskV2[[#This Row],[Tanggal nodin RFS/RFI]],0)</f>
        <v>0</v>
      </c>
      <c r="AQ347" s="26">
        <f ca="1">IF(AND(Email_TaskV2[[#This Row],[Status]]="ON PROGRESS",Email_TaskV2[[#This Row],[Type]]="RFI"),TODAY()-Email_TaskV2[[#This Row],[Tanggal nodin RFS/RFI]],0)</f>
        <v>0</v>
      </c>
      <c r="AR347" s="26" t="str">
        <f ca="1">IF(Email_TaskV2[[#This Row],[Aging]]&gt;7,"Warning","")</f>
        <v/>
      </c>
      <c r="AV347" s="16" t="str">
        <f>IF(AND(Email_TaskV2[[#This Row],[Status]]="ON PROGRESS",Email_TaskV2[[#This Row],[Type]]="RFS"),"YES","")</f>
        <v/>
      </c>
      <c r="AW347" s="16" t="str">
        <f>IF(AND(Email_TaskV2[[#This Row],[Status]]="ON PROGRESS",Email_TaskV2[[#This Row],[Type]]="RFI"),"YES","")</f>
        <v/>
      </c>
      <c r="AX347" s="16">
        <f>IF(Email_TaskV2[[#This Row],[Nomor Nodin RFS/RFI]]="","",DAY(Email_TaskV2[[#This Row],[Tanggal nodin RFS/RFI]]))</f>
        <v>25</v>
      </c>
      <c r="AY347" s="28" t="str">
        <f>IF(Email_TaskV2[[#This Row],[Nomor Nodin RFS/RFI]]="","",TEXT(Email_TaskV2[[#This Row],[Tanggal nodin RFS/RFI]],"mmm"))</f>
        <v>Mar</v>
      </c>
      <c r="AZ347" s="28" t="str">
        <f>IF(Email_TaskV2[[#This Row],[Nodin BO]]="","No","Yes")</f>
        <v>Yes</v>
      </c>
      <c r="BA347" s="36">
        <f>IF(Email_TaskV2[[#This Row],[Month]]="",13,MONTH(Email_TaskV2[[#This Row],[Tanggal nodin RFS/RFI]]))</f>
        <v>3</v>
      </c>
    </row>
    <row r="348" spans="1:53" ht="15" hidden="1" customHeight="1" x14ac:dyDescent="0.3">
      <c r="A348" s="17">
        <v>347</v>
      </c>
      <c r="B348" s="18" t="s">
        <v>1561</v>
      </c>
      <c r="C348" s="19">
        <v>44645</v>
      </c>
      <c r="D348" s="20" t="s">
        <v>1562</v>
      </c>
      <c r="E348" s="18" t="s">
        <v>55</v>
      </c>
      <c r="F348" s="21" t="s">
        <v>136</v>
      </c>
      <c r="G348" s="22">
        <v>44649</v>
      </c>
      <c r="H348" s="22">
        <v>44652</v>
      </c>
      <c r="I348" s="18" t="s">
        <v>1563</v>
      </c>
      <c r="J348" s="22">
        <v>44652</v>
      </c>
      <c r="K348" s="22"/>
      <c r="L348" s="18">
        <f>H348-C348</f>
        <v>7</v>
      </c>
      <c r="M348" s="18">
        <f>J348-G348</f>
        <v>3</v>
      </c>
      <c r="N348" s="20" t="s">
        <v>58</v>
      </c>
      <c r="O348" s="20" t="s">
        <v>59</v>
      </c>
      <c r="P348" s="20" t="str">
        <f>VLOOKUP(Email_TaskV2[[#This Row],[PIC Dev]],[1]Organization!C:D,2,FALSE)</f>
        <v>BSM Prepaid</v>
      </c>
      <c r="Q348" s="24" t="s">
        <v>1564</v>
      </c>
      <c r="R348" s="18">
        <v>50</v>
      </c>
      <c r="S348" s="18" t="s">
        <v>106</v>
      </c>
      <c r="T348" s="18" t="s">
        <v>1040</v>
      </c>
      <c r="U348" s="18"/>
      <c r="V348" s="18"/>
      <c r="W348" s="18"/>
      <c r="X348" s="18"/>
      <c r="Y348" s="18"/>
      <c r="Z348" s="18" t="s">
        <v>63</v>
      </c>
      <c r="AA348" s="18" t="s">
        <v>64</v>
      </c>
      <c r="AB348" s="18" t="s">
        <v>65</v>
      </c>
      <c r="AC348" s="18" t="s">
        <v>66</v>
      </c>
      <c r="AD348" s="23" t="s">
        <v>115</v>
      </c>
      <c r="AE348" s="23"/>
      <c r="AF348" s="23"/>
      <c r="AG348" s="18"/>
      <c r="AH348" s="49"/>
      <c r="AI348" s="31" t="s">
        <v>75</v>
      </c>
      <c r="AJ348" s="18"/>
      <c r="AK348" s="25"/>
      <c r="AL348" s="25"/>
      <c r="AM348" s="25"/>
      <c r="AN348" s="25"/>
      <c r="AO348" s="25"/>
      <c r="AP348" s="26">
        <f ca="1">IF(AND(Email_TaskV2[[#This Row],[Status]]="ON PROGRESS"),TODAY()-Email_TaskV2[[#This Row],[Tanggal nodin RFS/RFI]],0)</f>
        <v>0</v>
      </c>
      <c r="AQ348" s="26">
        <f ca="1">IF(AND(Email_TaskV2[[#This Row],[Status]]="ON PROGRESS",Email_TaskV2[[#This Row],[Type]]="RFI"),TODAY()-Email_TaskV2[[#This Row],[Tanggal nodin RFS/RFI]],0)</f>
        <v>0</v>
      </c>
      <c r="AR348" s="26" t="str">
        <f ca="1">IF(Email_TaskV2[[#This Row],[Aging]]&gt;7,"Warning","")</f>
        <v/>
      </c>
      <c r="AV348" s="16" t="str">
        <f>IF(AND(Email_TaskV2[[#This Row],[Status]]="ON PROGRESS",Email_TaskV2[[#This Row],[Type]]="RFS"),"YES","")</f>
        <v/>
      </c>
      <c r="AW348" s="16" t="str">
        <f>IF(AND(Email_TaskV2[[#This Row],[Status]]="ON PROGRESS",Email_TaskV2[[#This Row],[Type]]="RFI"),"YES","")</f>
        <v/>
      </c>
      <c r="AX348" s="16">
        <f>IF(Email_TaskV2[[#This Row],[Nomor Nodin RFS/RFI]]="","",DAY(Email_TaskV2[[#This Row],[Tanggal nodin RFS/RFI]]))</f>
        <v>25</v>
      </c>
      <c r="AY348" s="28" t="str">
        <f>IF(Email_TaskV2[[#This Row],[Nomor Nodin RFS/RFI]]="","",TEXT(Email_TaskV2[[#This Row],[Tanggal nodin RFS/RFI]],"mmm"))</f>
        <v>Mar</v>
      </c>
      <c r="AZ348" s="28" t="str">
        <f>IF(Email_TaskV2[[#This Row],[Nodin BO]]="","No","Yes")</f>
        <v>Yes</v>
      </c>
      <c r="BA348" s="36">
        <f>IF(Email_TaskV2[[#This Row],[Month]]="",13,MONTH(Email_TaskV2[[#This Row],[Tanggal nodin RFS/RFI]]))</f>
        <v>3</v>
      </c>
    </row>
    <row r="349" spans="1:53" ht="15" hidden="1" customHeight="1" x14ac:dyDescent="0.3">
      <c r="A349" s="17">
        <v>348</v>
      </c>
      <c r="B349" s="18" t="s">
        <v>1565</v>
      </c>
      <c r="C349" s="19">
        <v>44647</v>
      </c>
      <c r="D349" s="20" t="s">
        <v>1566</v>
      </c>
      <c r="E349" s="32" t="s">
        <v>118</v>
      </c>
      <c r="F349" s="32" t="s">
        <v>119</v>
      </c>
      <c r="G349" s="18"/>
      <c r="H349" s="18"/>
      <c r="I349" s="18"/>
      <c r="J349" s="18"/>
      <c r="K349" s="18"/>
      <c r="L349" s="23"/>
      <c r="M349" s="20"/>
      <c r="N349" s="20" t="s">
        <v>341</v>
      </c>
      <c r="O349" s="20" t="s">
        <v>342</v>
      </c>
      <c r="P349" s="20" t="str">
        <f>VLOOKUP(Email_TaskV2[[#This Row],[PIC Dev]],[1]Organization!C:D,2,FALSE)</f>
        <v>Digital and VAS</v>
      </c>
      <c r="Q349" s="20"/>
      <c r="R349" s="18"/>
      <c r="S349" s="18" t="s">
        <v>61</v>
      </c>
      <c r="T349" s="18" t="s">
        <v>1464</v>
      </c>
      <c r="U349" s="18"/>
      <c r="V349" s="18"/>
      <c r="W349" s="18"/>
      <c r="X349" s="18"/>
      <c r="Y349" s="18"/>
      <c r="Z349" s="18" t="s">
        <v>63</v>
      </c>
      <c r="AA349" s="18" t="s">
        <v>64</v>
      </c>
      <c r="AB349" s="18" t="s">
        <v>344</v>
      </c>
      <c r="AC349" s="18" t="s">
        <v>98</v>
      </c>
      <c r="AD349" s="23" t="s">
        <v>774</v>
      </c>
      <c r="AE349" s="23"/>
      <c r="AF349" s="23"/>
      <c r="AG349" s="18"/>
      <c r="AH349" s="49"/>
      <c r="AI349" s="48" t="s">
        <v>75</v>
      </c>
      <c r="AJ349" s="48"/>
      <c r="AK349" s="25"/>
      <c r="AL349" s="25"/>
      <c r="AM349" s="25"/>
      <c r="AN349" s="25"/>
      <c r="AO349" s="25"/>
      <c r="AP349" s="26">
        <f ca="1">IF(AND(Email_TaskV2[[#This Row],[Status]]="ON PROGRESS"),TODAY()-Email_TaskV2[[#This Row],[Tanggal nodin RFS/RFI]],0)</f>
        <v>0</v>
      </c>
      <c r="AQ349" s="26">
        <f ca="1">IF(AND(Email_TaskV2[[#This Row],[Status]]="ON PROGRESS",Email_TaskV2[[#This Row],[Type]]="RFI"),TODAY()-Email_TaskV2[[#This Row],[Tanggal nodin RFS/RFI]],0)</f>
        <v>0</v>
      </c>
      <c r="AR349" s="26" t="str">
        <f ca="1">IF(Email_TaskV2[[#This Row],[Aging]]&gt;7,"Warning","")</f>
        <v/>
      </c>
      <c r="AV349" s="16" t="str">
        <f>IF(AND(Email_TaskV2[[#This Row],[Status]]="ON PROGRESS",Email_TaskV2[[#This Row],[Type]]="RFS"),"YES","")</f>
        <v/>
      </c>
      <c r="AW349" s="16" t="str">
        <f>IF(AND(Email_TaskV2[[#This Row],[Status]]="ON PROGRESS",Email_TaskV2[[#This Row],[Type]]="RFI"),"YES","")</f>
        <v/>
      </c>
      <c r="AX349" s="16">
        <f>IF(Email_TaskV2[[#This Row],[Nomor Nodin RFS/RFI]]="","",DAY(Email_TaskV2[[#This Row],[Tanggal nodin RFS/RFI]]))</f>
        <v>27</v>
      </c>
      <c r="AY349" s="28" t="str">
        <f>IF(Email_TaskV2[[#This Row],[Nomor Nodin RFS/RFI]]="","",TEXT(Email_TaskV2[[#This Row],[Tanggal nodin RFS/RFI]],"mmm"))</f>
        <v>Mar</v>
      </c>
      <c r="AZ349" s="28" t="str">
        <f>IF(Email_TaskV2[[#This Row],[Nodin BO]]="","No","Yes")</f>
        <v>Yes</v>
      </c>
      <c r="BA349" s="36">
        <f>IF(Email_TaskV2[[#This Row],[Month]]="",13,MONTH(Email_TaskV2[[#This Row],[Tanggal nodin RFS/RFI]]))</f>
        <v>3</v>
      </c>
    </row>
    <row r="350" spans="1:53" ht="15" hidden="1" customHeight="1" x14ac:dyDescent="0.3">
      <c r="A350" s="17">
        <v>349</v>
      </c>
      <c r="B350" s="18" t="s">
        <v>1567</v>
      </c>
      <c r="C350" s="19">
        <v>44647</v>
      </c>
      <c r="D350" s="20" t="s">
        <v>1568</v>
      </c>
      <c r="E350" s="18" t="s">
        <v>55</v>
      </c>
      <c r="F350" s="21" t="s">
        <v>136</v>
      </c>
      <c r="G350" s="22">
        <v>44647</v>
      </c>
      <c r="H350" s="22">
        <v>44655</v>
      </c>
      <c r="I350" s="18" t="s">
        <v>1569</v>
      </c>
      <c r="J350" s="22">
        <v>44665</v>
      </c>
      <c r="K350" s="22"/>
      <c r="L350" s="18">
        <f>H350-C350</f>
        <v>8</v>
      </c>
      <c r="M350" s="18">
        <f>J350-G350</f>
        <v>18</v>
      </c>
      <c r="N350" s="20" t="s">
        <v>341</v>
      </c>
      <c r="O350" s="20" t="s">
        <v>342</v>
      </c>
      <c r="P350" s="20" t="str">
        <f>VLOOKUP(Email_TaskV2[[#This Row],[PIC Dev]],[1]Organization!C:D,2,FALSE)</f>
        <v>Digital and VAS</v>
      </c>
      <c r="Q350" s="24" t="s">
        <v>1570</v>
      </c>
      <c r="R350" s="18">
        <v>93</v>
      </c>
      <c r="S350" s="18" t="s">
        <v>61</v>
      </c>
      <c r="T350" s="18" t="s">
        <v>1265</v>
      </c>
      <c r="U350" s="18"/>
      <c r="V350" s="18"/>
      <c r="W350" s="18"/>
      <c r="X350" s="18"/>
      <c r="Y350" s="18"/>
      <c r="Z350" s="18" t="s">
        <v>63</v>
      </c>
      <c r="AA350" s="18" t="s">
        <v>64</v>
      </c>
      <c r="AB350" s="18" t="s">
        <v>344</v>
      </c>
      <c r="AC350" s="18" t="s">
        <v>124</v>
      </c>
      <c r="AD350" s="23" t="s">
        <v>490</v>
      </c>
      <c r="AE350" s="23" t="s">
        <v>126</v>
      </c>
      <c r="AF350" s="23"/>
      <c r="AG350" s="18"/>
      <c r="AH350" s="49"/>
      <c r="AI350" s="31" t="s">
        <v>75</v>
      </c>
      <c r="AJ350" s="31"/>
      <c r="AK350" s="25"/>
      <c r="AL350" s="25"/>
      <c r="AM350" s="25"/>
      <c r="AN350" s="25"/>
      <c r="AO350" s="25"/>
      <c r="AP350" s="26">
        <f ca="1">IF(AND(Email_TaskV2[[#This Row],[Status]]="ON PROGRESS"),TODAY()-Email_TaskV2[[#This Row],[Tanggal nodin RFS/RFI]],0)</f>
        <v>0</v>
      </c>
      <c r="AQ350" s="26">
        <f ca="1">IF(AND(Email_TaskV2[[#This Row],[Status]]="ON PROGRESS",Email_TaskV2[[#This Row],[Type]]="RFI"),TODAY()-Email_TaskV2[[#This Row],[Tanggal nodin RFS/RFI]],0)</f>
        <v>0</v>
      </c>
      <c r="AR350" s="26" t="str">
        <f ca="1">IF(Email_TaskV2[[#This Row],[Aging]]&gt;7,"Warning","")</f>
        <v/>
      </c>
      <c r="AV350" s="16" t="str">
        <f>IF(AND(Email_TaskV2[[#This Row],[Status]]="ON PROGRESS",Email_TaskV2[[#This Row],[Type]]="RFS"),"YES","")</f>
        <v/>
      </c>
      <c r="AW350" s="16" t="str">
        <f>IF(AND(Email_TaskV2[[#This Row],[Status]]="ON PROGRESS",Email_TaskV2[[#This Row],[Type]]="RFI"),"YES","")</f>
        <v/>
      </c>
      <c r="AX350" s="16">
        <f>IF(Email_TaskV2[[#This Row],[Nomor Nodin RFS/RFI]]="","",DAY(Email_TaskV2[[#This Row],[Tanggal nodin RFS/RFI]]))</f>
        <v>27</v>
      </c>
      <c r="AY350" s="28" t="str">
        <f>IF(Email_TaskV2[[#This Row],[Nomor Nodin RFS/RFI]]="","",TEXT(Email_TaskV2[[#This Row],[Tanggal nodin RFS/RFI]],"mmm"))</f>
        <v>Mar</v>
      </c>
      <c r="AZ350" s="28" t="str">
        <f>IF(Email_TaskV2[[#This Row],[Nodin BO]]="","No","Yes")</f>
        <v>Yes</v>
      </c>
      <c r="BA350" s="36">
        <f>IF(Email_TaskV2[[#This Row],[Month]]="",13,MONTH(Email_TaskV2[[#This Row],[Tanggal nodin RFS/RFI]]))</f>
        <v>3</v>
      </c>
    </row>
    <row r="351" spans="1:53" ht="15" hidden="1" customHeight="1" x14ac:dyDescent="0.3">
      <c r="A351" s="17">
        <v>350</v>
      </c>
      <c r="B351" s="18" t="s">
        <v>1571</v>
      </c>
      <c r="C351" s="19">
        <v>44648</v>
      </c>
      <c r="D351" s="20" t="s">
        <v>1572</v>
      </c>
      <c r="E351" s="32" t="s">
        <v>118</v>
      </c>
      <c r="F351" s="47" t="s">
        <v>119</v>
      </c>
      <c r="G351" s="18"/>
      <c r="H351" s="18"/>
      <c r="I351" s="18"/>
      <c r="J351" s="18"/>
      <c r="K351" s="18"/>
      <c r="L351" s="23"/>
      <c r="M351" s="20"/>
      <c r="N351" s="23" t="s">
        <v>93</v>
      </c>
      <c r="O351" s="20" t="s">
        <v>94</v>
      </c>
      <c r="P351" s="20" t="str">
        <f>VLOOKUP(Email_TaskV2[[#This Row],[PIC Dev]],[1]Organization!C:D,2,FALSE)</f>
        <v>Digital and VAS</v>
      </c>
      <c r="Q351" s="20"/>
      <c r="R351" s="18"/>
      <c r="S351" s="18" t="s">
        <v>61</v>
      </c>
      <c r="T351" s="18" t="s">
        <v>1573</v>
      </c>
      <c r="U351" s="18"/>
      <c r="V351" s="18"/>
      <c r="W351" s="18"/>
      <c r="X351" s="18"/>
      <c r="Y351" s="18"/>
      <c r="Z351" s="18" t="s">
        <v>63</v>
      </c>
      <c r="AA351" s="18" t="s">
        <v>64</v>
      </c>
      <c r="AB351" s="18" t="s">
        <v>201</v>
      </c>
      <c r="AC351" s="18" t="s">
        <v>98</v>
      </c>
      <c r="AD351" s="23" t="s">
        <v>126</v>
      </c>
      <c r="AE351" s="23" t="s">
        <v>255</v>
      </c>
      <c r="AF351" s="23"/>
      <c r="AG351" s="18"/>
      <c r="AH351" s="49"/>
      <c r="AI351" s="48" t="s">
        <v>75</v>
      </c>
      <c r="AJ351" s="32"/>
      <c r="AK351" s="25"/>
      <c r="AL351" s="25"/>
      <c r="AM351" s="25"/>
      <c r="AN351" s="25"/>
      <c r="AO351" s="25"/>
      <c r="AP351" s="26">
        <f ca="1">IF(AND(Email_TaskV2[[#This Row],[Status]]="ON PROGRESS"),TODAY()-Email_TaskV2[[#This Row],[Tanggal nodin RFS/RFI]],0)</f>
        <v>0</v>
      </c>
      <c r="AQ351" s="26">
        <f ca="1">IF(AND(Email_TaskV2[[#This Row],[Status]]="ON PROGRESS",Email_TaskV2[[#This Row],[Type]]="RFI"),TODAY()-Email_TaskV2[[#This Row],[Tanggal nodin RFS/RFI]],0)</f>
        <v>0</v>
      </c>
      <c r="AR351" s="26" t="str">
        <f ca="1">IF(Email_TaskV2[[#This Row],[Aging]]&gt;7,"Warning","")</f>
        <v/>
      </c>
      <c r="AV351" s="16" t="str">
        <f>IF(AND(Email_TaskV2[[#This Row],[Status]]="ON PROGRESS",Email_TaskV2[[#This Row],[Type]]="RFS"),"YES","")</f>
        <v/>
      </c>
      <c r="AW351" s="16" t="str">
        <f>IF(AND(Email_TaskV2[[#This Row],[Status]]="ON PROGRESS",Email_TaskV2[[#This Row],[Type]]="RFI"),"YES","")</f>
        <v/>
      </c>
      <c r="AX351" s="16">
        <f>IF(Email_TaskV2[[#This Row],[Nomor Nodin RFS/RFI]]="","",DAY(Email_TaskV2[[#This Row],[Tanggal nodin RFS/RFI]]))</f>
        <v>28</v>
      </c>
      <c r="AY351" s="28" t="str">
        <f>IF(Email_TaskV2[[#This Row],[Nomor Nodin RFS/RFI]]="","",TEXT(Email_TaskV2[[#This Row],[Tanggal nodin RFS/RFI]],"mmm"))</f>
        <v>Mar</v>
      </c>
      <c r="AZ351" s="28" t="str">
        <f>IF(Email_TaskV2[[#This Row],[Nodin BO]]="","No","Yes")</f>
        <v>Yes</v>
      </c>
      <c r="BA351" s="36">
        <f>IF(Email_TaskV2[[#This Row],[Month]]="",13,MONTH(Email_TaskV2[[#This Row],[Tanggal nodin RFS/RFI]]))</f>
        <v>3</v>
      </c>
    </row>
    <row r="352" spans="1:53" ht="15" hidden="1" customHeight="1" x14ac:dyDescent="0.3">
      <c r="A352" s="17">
        <v>351</v>
      </c>
      <c r="B352" s="18" t="s">
        <v>1574</v>
      </c>
      <c r="C352" s="19">
        <v>44648</v>
      </c>
      <c r="D352" s="20" t="s">
        <v>1575</v>
      </c>
      <c r="E352" s="18" t="s">
        <v>55</v>
      </c>
      <c r="F352" s="21" t="s">
        <v>230</v>
      </c>
      <c r="G352" s="22">
        <v>44650</v>
      </c>
      <c r="H352" s="22">
        <v>44659</v>
      </c>
      <c r="I352" s="18" t="s">
        <v>1576</v>
      </c>
      <c r="J352" s="22">
        <v>44659</v>
      </c>
      <c r="K352" s="22"/>
      <c r="L352" s="18">
        <f>H352-C352</f>
        <v>11</v>
      </c>
      <c r="M352" s="18">
        <f>J352-G352</f>
        <v>9</v>
      </c>
      <c r="N352" s="34" t="s">
        <v>220</v>
      </c>
      <c r="O352" s="20" t="s">
        <v>221</v>
      </c>
      <c r="P352" s="20" t="str">
        <f>VLOOKUP(Email_TaskV2[[#This Row],[PIC Dev]],[1]Organization!C:D,2,FALSE)</f>
        <v>Digital and VAS</v>
      </c>
      <c r="Q352" s="24" t="s">
        <v>1577</v>
      </c>
      <c r="R352" s="18">
        <v>158</v>
      </c>
      <c r="S352" s="18" t="s">
        <v>106</v>
      </c>
      <c r="T352" s="18" t="s">
        <v>1474</v>
      </c>
      <c r="U352" s="18"/>
      <c r="V352" s="18"/>
      <c r="W352" s="18"/>
      <c r="X352" s="18"/>
      <c r="Y352" s="18"/>
      <c r="Z352" s="18" t="s">
        <v>63</v>
      </c>
      <c r="AA352" s="18" t="s">
        <v>64</v>
      </c>
      <c r="AB352" s="18" t="s">
        <v>97</v>
      </c>
      <c r="AC352" s="18" t="s">
        <v>98</v>
      </c>
      <c r="AD352" s="23" t="s">
        <v>275</v>
      </c>
      <c r="AE352" s="23"/>
      <c r="AF352" s="23"/>
      <c r="AG352" s="18"/>
      <c r="AH352" s="49"/>
      <c r="AI352" s="31" t="s">
        <v>276</v>
      </c>
      <c r="AJ352" s="31" t="s">
        <v>277</v>
      </c>
      <c r="AK352" s="25"/>
      <c r="AL352" s="25"/>
      <c r="AM352" s="25"/>
      <c r="AN352" s="25"/>
      <c r="AO352" s="25"/>
      <c r="AP352" s="26">
        <f ca="1">IF(AND(Email_TaskV2[[#This Row],[Status]]="ON PROGRESS"),TODAY()-Email_TaskV2[[#This Row],[Tanggal nodin RFS/RFI]],0)</f>
        <v>0</v>
      </c>
      <c r="AQ352" s="26">
        <f ca="1">IF(AND(Email_TaskV2[[#This Row],[Status]]="ON PROGRESS",Email_TaskV2[[#This Row],[Type]]="RFI"),TODAY()-Email_TaskV2[[#This Row],[Tanggal nodin RFS/RFI]],0)</f>
        <v>0</v>
      </c>
      <c r="AR352" s="26" t="str">
        <f ca="1">IF(Email_TaskV2[[#This Row],[Aging]]&gt;7,"Warning","")</f>
        <v/>
      </c>
      <c r="AV352" s="16" t="str">
        <f>IF(AND(Email_TaskV2[[#This Row],[Status]]="ON PROGRESS",Email_TaskV2[[#This Row],[Type]]="RFS"),"YES","")</f>
        <v/>
      </c>
      <c r="AW352" s="16" t="str">
        <f>IF(AND(Email_TaskV2[[#This Row],[Status]]="ON PROGRESS",Email_TaskV2[[#This Row],[Type]]="RFI"),"YES","")</f>
        <v/>
      </c>
      <c r="AX352" s="16">
        <f>IF(Email_TaskV2[[#This Row],[Nomor Nodin RFS/RFI]]="","",DAY(Email_TaskV2[[#This Row],[Tanggal nodin RFS/RFI]]))</f>
        <v>28</v>
      </c>
      <c r="AY352" s="28" t="str">
        <f>IF(Email_TaskV2[[#This Row],[Nomor Nodin RFS/RFI]]="","",TEXT(Email_TaskV2[[#This Row],[Tanggal nodin RFS/RFI]],"mmm"))</f>
        <v>Mar</v>
      </c>
      <c r="AZ352" s="28" t="str">
        <f>IF(Email_TaskV2[[#This Row],[Nodin BO]]="","No","Yes")</f>
        <v>Yes</v>
      </c>
      <c r="BA352" s="36">
        <f>IF(Email_TaskV2[[#This Row],[Month]]="",13,MONTH(Email_TaskV2[[#This Row],[Tanggal nodin RFS/RFI]]))</f>
        <v>3</v>
      </c>
    </row>
    <row r="353" spans="1:53" ht="15" hidden="1" customHeight="1" x14ac:dyDescent="0.3">
      <c r="A353" s="17">
        <v>352</v>
      </c>
      <c r="B353" s="18" t="s">
        <v>1578</v>
      </c>
      <c r="C353" s="19">
        <v>44648</v>
      </c>
      <c r="D353" s="20" t="s">
        <v>1579</v>
      </c>
      <c r="E353" s="18" t="s">
        <v>55</v>
      </c>
      <c r="F353" s="21" t="s">
        <v>112</v>
      </c>
      <c r="G353" s="22">
        <v>44649</v>
      </c>
      <c r="H353" s="22">
        <v>44657</v>
      </c>
      <c r="I353" s="18" t="s">
        <v>1580</v>
      </c>
      <c r="J353" s="22">
        <v>44659</v>
      </c>
      <c r="K353" s="22"/>
      <c r="L353" s="18">
        <f>H353-C353</f>
        <v>9</v>
      </c>
      <c r="M353" s="18">
        <f>J353-G353</f>
        <v>10</v>
      </c>
      <c r="N353" s="20" t="s">
        <v>353</v>
      </c>
      <c r="O353" s="20" t="s">
        <v>354</v>
      </c>
      <c r="P353" s="20" t="str">
        <f>VLOOKUP(Email_TaskV2[[#This Row],[PIC Dev]],[1]Organization!C:D,2,FALSE)</f>
        <v>BSM Prepaid</v>
      </c>
      <c r="Q353" s="20"/>
      <c r="R353" s="18">
        <v>36</v>
      </c>
      <c r="S353" s="18" t="s">
        <v>106</v>
      </c>
      <c r="T353" s="18" t="s">
        <v>1581</v>
      </c>
      <c r="U353" s="18"/>
      <c r="V353" s="18"/>
      <c r="W353" s="18"/>
      <c r="X353" s="18"/>
      <c r="Y353" s="18"/>
      <c r="Z353" s="18" t="s">
        <v>63</v>
      </c>
      <c r="AA353" s="18" t="s">
        <v>64</v>
      </c>
      <c r="AB353" s="18" t="s">
        <v>65</v>
      </c>
      <c r="AC353" s="18" t="s">
        <v>98</v>
      </c>
      <c r="AD353" s="23" t="s">
        <v>186</v>
      </c>
      <c r="AE353" s="23"/>
      <c r="AF353" s="23"/>
      <c r="AG353" s="18"/>
      <c r="AH353" s="49"/>
      <c r="AI353" s="31" t="s">
        <v>75</v>
      </c>
      <c r="AJ353" s="31"/>
      <c r="AK353" s="25"/>
      <c r="AL353" s="25"/>
      <c r="AM353" s="25"/>
      <c r="AN353" s="25"/>
      <c r="AO353" s="25"/>
      <c r="AP353" s="26">
        <f ca="1">IF(AND(Email_TaskV2[[#This Row],[Status]]="ON PROGRESS"),TODAY()-Email_TaskV2[[#This Row],[Tanggal nodin RFS/RFI]],0)</f>
        <v>0</v>
      </c>
      <c r="AQ353" s="26">
        <f ca="1">IF(AND(Email_TaskV2[[#This Row],[Status]]="ON PROGRESS",Email_TaskV2[[#This Row],[Type]]="RFI"),TODAY()-Email_TaskV2[[#This Row],[Tanggal nodin RFS/RFI]],0)</f>
        <v>0</v>
      </c>
      <c r="AR353" s="26" t="str">
        <f ca="1">IF(Email_TaskV2[[#This Row],[Aging]]&gt;7,"Warning","")</f>
        <v/>
      </c>
      <c r="AV353" s="16" t="str">
        <f>IF(AND(Email_TaskV2[[#This Row],[Status]]="ON PROGRESS",Email_TaskV2[[#This Row],[Type]]="RFS"),"YES","")</f>
        <v/>
      </c>
      <c r="AW353" s="16" t="str">
        <f>IF(AND(Email_TaskV2[[#This Row],[Status]]="ON PROGRESS",Email_TaskV2[[#This Row],[Type]]="RFI"),"YES","")</f>
        <v/>
      </c>
      <c r="AX353" s="16">
        <f>IF(Email_TaskV2[[#This Row],[Nomor Nodin RFS/RFI]]="","",DAY(Email_TaskV2[[#This Row],[Tanggal nodin RFS/RFI]]))</f>
        <v>28</v>
      </c>
      <c r="AY353" s="28" t="str">
        <f>IF(Email_TaskV2[[#This Row],[Nomor Nodin RFS/RFI]]="","",TEXT(Email_TaskV2[[#This Row],[Tanggal nodin RFS/RFI]],"mmm"))</f>
        <v>Mar</v>
      </c>
      <c r="AZ353" s="28" t="str">
        <f>IF(Email_TaskV2[[#This Row],[Nodin BO]]="","No","Yes")</f>
        <v>Yes</v>
      </c>
      <c r="BA353" s="36">
        <f>IF(Email_TaskV2[[#This Row],[Month]]="",13,MONTH(Email_TaskV2[[#This Row],[Tanggal nodin RFS/RFI]]))</f>
        <v>3</v>
      </c>
    </row>
    <row r="354" spans="1:53" ht="15" hidden="1" customHeight="1" x14ac:dyDescent="0.3">
      <c r="A354" s="17">
        <v>353</v>
      </c>
      <c r="B354" s="18" t="s">
        <v>1582</v>
      </c>
      <c r="C354" s="19">
        <v>44648</v>
      </c>
      <c r="D354" s="20" t="s">
        <v>1583</v>
      </c>
      <c r="E354" s="18" t="s">
        <v>55</v>
      </c>
      <c r="F354" s="21" t="s">
        <v>147</v>
      </c>
      <c r="G354" s="22">
        <v>44649</v>
      </c>
      <c r="H354" s="22">
        <v>44658</v>
      </c>
      <c r="I354" s="18" t="s">
        <v>1584</v>
      </c>
      <c r="J354" s="22">
        <v>44659</v>
      </c>
      <c r="K354" s="22"/>
      <c r="L354" s="18">
        <f>H354-C354</f>
        <v>10</v>
      </c>
      <c r="M354" s="18">
        <f>J354-G354</f>
        <v>10</v>
      </c>
      <c r="N354" s="20" t="s">
        <v>353</v>
      </c>
      <c r="O354" s="20" t="s">
        <v>354</v>
      </c>
      <c r="P354" s="20" t="str">
        <f>VLOOKUP(Email_TaskV2[[#This Row],[PIC Dev]],[1]Organization!C:D,2,FALSE)</f>
        <v>BSM Prepaid</v>
      </c>
      <c r="Q354" s="20"/>
      <c r="R354" s="18">
        <v>150</v>
      </c>
      <c r="S354" s="18" t="s">
        <v>106</v>
      </c>
      <c r="T354" s="18" t="s">
        <v>1358</v>
      </c>
      <c r="U354" s="18"/>
      <c r="V354" s="18"/>
      <c r="W354" s="18"/>
      <c r="X354" s="18"/>
      <c r="Y354" s="18"/>
      <c r="Z354" s="18" t="s">
        <v>63</v>
      </c>
      <c r="AA354" s="18" t="s">
        <v>64</v>
      </c>
      <c r="AB354" s="18" t="s">
        <v>938</v>
      </c>
      <c r="AC354" s="18" t="s">
        <v>66</v>
      </c>
      <c r="AD354" s="23" t="s">
        <v>816</v>
      </c>
      <c r="AE354" s="23" t="s">
        <v>151</v>
      </c>
      <c r="AF354" s="23"/>
      <c r="AG354" s="18"/>
      <c r="AH354" s="49"/>
      <c r="AI354" s="31" t="s">
        <v>75</v>
      </c>
      <c r="AJ354" s="31"/>
      <c r="AK354" s="25"/>
      <c r="AL354" s="25"/>
      <c r="AM354" s="25"/>
      <c r="AN354" s="25"/>
      <c r="AO354" s="25"/>
      <c r="AP354" s="26">
        <f ca="1">IF(AND(Email_TaskV2[[#This Row],[Status]]="ON PROGRESS"),TODAY()-Email_TaskV2[[#This Row],[Tanggal nodin RFS/RFI]],0)</f>
        <v>0</v>
      </c>
      <c r="AQ354" s="26">
        <f ca="1">IF(AND(Email_TaskV2[[#This Row],[Status]]="ON PROGRESS",Email_TaskV2[[#This Row],[Type]]="RFI"),TODAY()-Email_TaskV2[[#This Row],[Tanggal nodin RFS/RFI]],0)</f>
        <v>0</v>
      </c>
      <c r="AR354" s="26" t="str">
        <f ca="1">IF(Email_TaskV2[[#This Row],[Aging]]&gt;7,"Warning","")</f>
        <v/>
      </c>
      <c r="AV354" s="16" t="str">
        <f>IF(AND(Email_TaskV2[[#This Row],[Status]]="ON PROGRESS",Email_TaskV2[[#This Row],[Type]]="RFS"),"YES","")</f>
        <v/>
      </c>
      <c r="AW354" s="16" t="str">
        <f>IF(AND(Email_TaskV2[[#This Row],[Status]]="ON PROGRESS",Email_TaskV2[[#This Row],[Type]]="RFI"),"YES","")</f>
        <v/>
      </c>
      <c r="AX354" s="16">
        <f>IF(Email_TaskV2[[#This Row],[Nomor Nodin RFS/RFI]]="","",DAY(Email_TaskV2[[#This Row],[Tanggal nodin RFS/RFI]]))</f>
        <v>28</v>
      </c>
      <c r="AY354" s="28" t="str">
        <f>IF(Email_TaskV2[[#This Row],[Nomor Nodin RFS/RFI]]="","",TEXT(Email_TaskV2[[#This Row],[Tanggal nodin RFS/RFI]],"mmm"))</f>
        <v>Mar</v>
      </c>
      <c r="AZ354" s="28" t="str">
        <f>IF(Email_TaskV2[[#This Row],[Nodin BO]]="","No","Yes")</f>
        <v>Yes</v>
      </c>
      <c r="BA354" s="36">
        <f>IF(Email_TaskV2[[#This Row],[Month]]="",13,MONTH(Email_TaskV2[[#This Row],[Tanggal nodin RFS/RFI]]))</f>
        <v>3</v>
      </c>
    </row>
    <row r="355" spans="1:53" ht="15" hidden="1" customHeight="1" x14ac:dyDescent="0.3">
      <c r="A355" s="17">
        <v>354</v>
      </c>
      <c r="B355" s="18" t="s">
        <v>1585</v>
      </c>
      <c r="C355" s="19">
        <v>44648</v>
      </c>
      <c r="D355" s="20" t="s">
        <v>1586</v>
      </c>
      <c r="E355" s="18" t="s">
        <v>55</v>
      </c>
      <c r="F355" s="21" t="s">
        <v>147</v>
      </c>
      <c r="G355" s="22">
        <v>44650</v>
      </c>
      <c r="H355" s="22">
        <v>44655</v>
      </c>
      <c r="I355" s="18" t="s">
        <v>1587</v>
      </c>
      <c r="J355" s="22">
        <v>44655</v>
      </c>
      <c r="K355" s="22"/>
      <c r="L355" s="18">
        <f>H355-C355</f>
        <v>7</v>
      </c>
      <c r="M355" s="18">
        <f>J355-G355</f>
        <v>5</v>
      </c>
      <c r="N355" s="20" t="s">
        <v>104</v>
      </c>
      <c r="O355" s="20" t="s">
        <v>105</v>
      </c>
      <c r="P355" s="20" t="str">
        <f>VLOOKUP(Email_TaskV2[[#This Row],[PIC Dev]],[1]Organization!C:D,2,FALSE)</f>
        <v>Digital and VAS</v>
      </c>
      <c r="Q355" s="20"/>
      <c r="R355" s="18">
        <v>86</v>
      </c>
      <c r="S355" s="18" t="s">
        <v>106</v>
      </c>
      <c r="T355" s="18" t="s">
        <v>1588</v>
      </c>
      <c r="U355" s="18"/>
      <c r="V355" s="18"/>
      <c r="W355" s="18"/>
      <c r="X355" s="18"/>
      <c r="Y355" s="18"/>
      <c r="Z355" s="18" t="s">
        <v>63</v>
      </c>
      <c r="AA355" s="18" t="s">
        <v>64</v>
      </c>
      <c r="AB355" s="18" t="s">
        <v>108</v>
      </c>
      <c r="AC355" s="18" t="s">
        <v>98</v>
      </c>
      <c r="AD355" s="23" t="s">
        <v>150</v>
      </c>
      <c r="AE355" s="23"/>
      <c r="AF355" s="23"/>
      <c r="AG355" s="18"/>
      <c r="AH355" s="49"/>
      <c r="AI355" s="31" t="s">
        <v>68</v>
      </c>
      <c r="AJ355" s="31" t="s">
        <v>152</v>
      </c>
      <c r="AK355" s="25"/>
      <c r="AL355" s="25"/>
      <c r="AM355" s="25"/>
      <c r="AN355" s="25"/>
      <c r="AO355" s="25"/>
      <c r="AP355" s="26">
        <f ca="1">IF(AND(Email_TaskV2[[#This Row],[Status]]="ON PROGRESS"),TODAY()-Email_TaskV2[[#This Row],[Tanggal nodin RFS/RFI]],0)</f>
        <v>0</v>
      </c>
      <c r="AQ355" s="26">
        <f ca="1">IF(AND(Email_TaskV2[[#This Row],[Status]]="ON PROGRESS",Email_TaskV2[[#This Row],[Type]]="RFI"),TODAY()-Email_TaskV2[[#This Row],[Tanggal nodin RFS/RFI]],0)</f>
        <v>0</v>
      </c>
      <c r="AR355" s="26" t="str">
        <f ca="1">IF(Email_TaskV2[[#This Row],[Aging]]&gt;7,"Warning","")</f>
        <v/>
      </c>
      <c r="AV355" s="16" t="str">
        <f>IF(AND(Email_TaskV2[[#This Row],[Status]]="ON PROGRESS",Email_TaskV2[[#This Row],[Type]]="RFS"),"YES","")</f>
        <v/>
      </c>
      <c r="AW355" s="16" t="str">
        <f>IF(AND(Email_TaskV2[[#This Row],[Status]]="ON PROGRESS",Email_TaskV2[[#This Row],[Type]]="RFI"),"YES","")</f>
        <v/>
      </c>
      <c r="AX355" s="16">
        <f>IF(Email_TaskV2[[#This Row],[Nomor Nodin RFS/RFI]]="","",DAY(Email_TaskV2[[#This Row],[Tanggal nodin RFS/RFI]]))</f>
        <v>28</v>
      </c>
      <c r="AY355" s="28" t="str">
        <f>IF(Email_TaskV2[[#This Row],[Nomor Nodin RFS/RFI]]="","",TEXT(Email_TaskV2[[#This Row],[Tanggal nodin RFS/RFI]],"mmm"))</f>
        <v>Mar</v>
      </c>
      <c r="AZ355" s="28" t="str">
        <f>IF(Email_TaskV2[[#This Row],[Nodin BO]]="","No","Yes")</f>
        <v>Yes</v>
      </c>
      <c r="BA355" s="36">
        <f>IF(Email_TaskV2[[#This Row],[Month]]="",13,MONTH(Email_TaskV2[[#This Row],[Tanggal nodin RFS/RFI]]))</f>
        <v>3</v>
      </c>
    </row>
    <row r="356" spans="1:53" ht="15" hidden="1" customHeight="1" x14ac:dyDescent="0.3">
      <c r="A356" s="17">
        <v>355</v>
      </c>
      <c r="B356" s="18" t="s">
        <v>1589</v>
      </c>
      <c r="C356" s="19">
        <v>44649</v>
      </c>
      <c r="D356" s="20" t="s">
        <v>1590</v>
      </c>
      <c r="E356" s="32" t="s">
        <v>118</v>
      </c>
      <c r="F356" s="32" t="s">
        <v>119</v>
      </c>
      <c r="G356" s="18"/>
      <c r="H356" s="18"/>
      <c r="I356" s="18"/>
      <c r="J356" s="18"/>
      <c r="K356" s="18"/>
      <c r="L356" s="23"/>
      <c r="M356" s="20"/>
      <c r="N356" s="34" t="s">
        <v>220</v>
      </c>
      <c r="O356" s="20" t="s">
        <v>221</v>
      </c>
      <c r="P356" s="20" t="str">
        <f>VLOOKUP(Email_TaskV2[[#This Row],[PIC Dev]],[1]Organization!C:D,2,FALSE)</f>
        <v>Digital and VAS</v>
      </c>
      <c r="Q356" s="20"/>
      <c r="R356" s="18"/>
      <c r="S356" s="18" t="s">
        <v>61</v>
      </c>
      <c r="T356" s="18" t="s">
        <v>1213</v>
      </c>
      <c r="U356" s="18"/>
      <c r="V356" s="18"/>
      <c r="W356" s="18"/>
      <c r="X356" s="18"/>
      <c r="Y356" s="18"/>
      <c r="Z356" s="18" t="s">
        <v>166</v>
      </c>
      <c r="AA356" s="18" t="s">
        <v>64</v>
      </c>
      <c r="AB356" s="18" t="s">
        <v>97</v>
      </c>
      <c r="AC356" s="18" t="s">
        <v>98</v>
      </c>
      <c r="AD356" s="23" t="s">
        <v>774</v>
      </c>
      <c r="AE356" s="23"/>
      <c r="AF356" s="23"/>
      <c r="AG356" s="18"/>
      <c r="AH356" s="49"/>
      <c r="AI356" s="48" t="s">
        <v>75</v>
      </c>
      <c r="AJ356" s="48"/>
      <c r="AK356" s="25"/>
      <c r="AL356" s="25"/>
      <c r="AM356" s="25"/>
      <c r="AN356" s="25"/>
      <c r="AO356" s="25"/>
      <c r="AP356" s="26">
        <f ca="1">IF(AND(Email_TaskV2[[#This Row],[Status]]="ON PROGRESS"),TODAY()-Email_TaskV2[[#This Row],[Tanggal nodin RFS/RFI]],0)</f>
        <v>0</v>
      </c>
      <c r="AQ356" s="26">
        <f ca="1">IF(AND(Email_TaskV2[[#This Row],[Status]]="ON PROGRESS",Email_TaskV2[[#This Row],[Type]]="RFI"),TODAY()-Email_TaskV2[[#This Row],[Tanggal nodin RFS/RFI]],0)</f>
        <v>0</v>
      </c>
      <c r="AR356" s="26" t="str">
        <f ca="1">IF(Email_TaskV2[[#This Row],[Aging]]&gt;7,"Warning","")</f>
        <v/>
      </c>
      <c r="AV356" s="16" t="str">
        <f>IF(AND(Email_TaskV2[[#This Row],[Status]]="ON PROGRESS",Email_TaskV2[[#This Row],[Type]]="RFS"),"YES","")</f>
        <v/>
      </c>
      <c r="AW356" s="16" t="str">
        <f>IF(AND(Email_TaskV2[[#This Row],[Status]]="ON PROGRESS",Email_TaskV2[[#This Row],[Type]]="RFI"),"YES","")</f>
        <v/>
      </c>
      <c r="AX356" s="16">
        <f>IF(Email_TaskV2[[#This Row],[Nomor Nodin RFS/RFI]]="","",DAY(Email_TaskV2[[#This Row],[Tanggal nodin RFS/RFI]]))</f>
        <v>29</v>
      </c>
      <c r="AY356" s="28" t="str">
        <f>IF(Email_TaskV2[[#This Row],[Nomor Nodin RFS/RFI]]="","",TEXT(Email_TaskV2[[#This Row],[Tanggal nodin RFS/RFI]],"mmm"))</f>
        <v>Mar</v>
      </c>
      <c r="AZ356" s="28" t="str">
        <f>IF(Email_TaskV2[[#This Row],[Nodin BO]]="","No","Yes")</f>
        <v>Yes</v>
      </c>
      <c r="BA356" s="36">
        <f>IF(Email_TaskV2[[#This Row],[Month]]="",13,MONTH(Email_TaskV2[[#This Row],[Tanggal nodin RFS/RFI]]))</f>
        <v>3</v>
      </c>
    </row>
    <row r="357" spans="1:53" ht="15" hidden="1" customHeight="1" x14ac:dyDescent="0.3">
      <c r="A357" s="17">
        <v>356</v>
      </c>
      <c r="B357" s="18" t="s">
        <v>1591</v>
      </c>
      <c r="C357" s="19">
        <v>44649</v>
      </c>
      <c r="D357" s="20" t="s">
        <v>1592</v>
      </c>
      <c r="E357" s="18" t="s">
        <v>55</v>
      </c>
      <c r="F357" s="21" t="s">
        <v>86</v>
      </c>
      <c r="G357" s="22">
        <v>44650</v>
      </c>
      <c r="H357" s="22">
        <v>44655</v>
      </c>
      <c r="I357" s="18" t="s">
        <v>1593</v>
      </c>
      <c r="J357" s="22">
        <v>44655</v>
      </c>
      <c r="K357" s="22"/>
      <c r="L357" s="18">
        <f t="shared" ref="L357:L363" si="40">H357-C357</f>
        <v>6</v>
      </c>
      <c r="M357" s="18">
        <f t="shared" ref="M357:M363" si="41">J357-G357</f>
        <v>5</v>
      </c>
      <c r="N357" s="20" t="s">
        <v>130</v>
      </c>
      <c r="O357" s="20" t="s">
        <v>131</v>
      </c>
      <c r="P357" s="20" t="str">
        <f>VLOOKUP(Email_TaskV2[[#This Row],[PIC Dev]],[1]Organization!C:D,2,FALSE)</f>
        <v>BSM Prepaid</v>
      </c>
      <c r="Q357" s="24" t="s">
        <v>1594</v>
      </c>
      <c r="R357" s="18">
        <v>104</v>
      </c>
      <c r="S357" s="18" t="s">
        <v>61</v>
      </c>
      <c r="T357" s="18" t="s">
        <v>1595</v>
      </c>
      <c r="U357" s="18"/>
      <c r="V357" s="18"/>
      <c r="W357" s="18"/>
      <c r="X357" s="18"/>
      <c r="Y357" s="18"/>
      <c r="Z357" s="18" t="s">
        <v>63</v>
      </c>
      <c r="AA357" s="18" t="s">
        <v>64</v>
      </c>
      <c r="AB357" s="18" t="s">
        <v>65</v>
      </c>
      <c r="AC357" s="18" t="s">
        <v>66</v>
      </c>
      <c r="AD357" s="23" t="s">
        <v>67</v>
      </c>
      <c r="AE357" s="23" t="s">
        <v>74</v>
      </c>
      <c r="AF357" s="23"/>
      <c r="AG357" s="18"/>
      <c r="AH357" s="49"/>
      <c r="AI357" s="31" t="s">
        <v>68</v>
      </c>
      <c r="AJ357" s="31" t="s">
        <v>83</v>
      </c>
      <c r="AK357" s="25"/>
      <c r="AL357" s="25"/>
      <c r="AM357" s="25"/>
      <c r="AN357" s="25"/>
      <c r="AO357" s="25"/>
      <c r="AP357" s="26">
        <f ca="1">IF(AND(Email_TaskV2[[#This Row],[Status]]="ON PROGRESS"),TODAY()-Email_TaskV2[[#This Row],[Tanggal nodin RFS/RFI]],0)</f>
        <v>0</v>
      </c>
      <c r="AQ357" s="26">
        <f ca="1">IF(AND(Email_TaskV2[[#This Row],[Status]]="ON PROGRESS",Email_TaskV2[[#This Row],[Type]]="RFI"),TODAY()-Email_TaskV2[[#This Row],[Tanggal nodin RFS/RFI]],0)</f>
        <v>0</v>
      </c>
      <c r="AR357" s="26" t="str">
        <f ca="1">IF(Email_TaskV2[[#This Row],[Aging]]&gt;7,"Warning","")</f>
        <v/>
      </c>
      <c r="AV357" s="16" t="str">
        <f>IF(AND(Email_TaskV2[[#This Row],[Status]]="ON PROGRESS",Email_TaskV2[[#This Row],[Type]]="RFS"),"YES","")</f>
        <v/>
      </c>
      <c r="AW357" s="16" t="str">
        <f>IF(AND(Email_TaskV2[[#This Row],[Status]]="ON PROGRESS",Email_TaskV2[[#This Row],[Type]]="RFI"),"YES","")</f>
        <v/>
      </c>
      <c r="AX357" s="16">
        <f>IF(Email_TaskV2[[#This Row],[Nomor Nodin RFS/RFI]]="","",DAY(Email_TaskV2[[#This Row],[Tanggal nodin RFS/RFI]]))</f>
        <v>29</v>
      </c>
      <c r="AY357" s="28" t="str">
        <f>IF(Email_TaskV2[[#This Row],[Nomor Nodin RFS/RFI]]="","",TEXT(Email_TaskV2[[#This Row],[Tanggal nodin RFS/RFI]],"mmm"))</f>
        <v>Mar</v>
      </c>
      <c r="AZ357" s="28" t="str">
        <f>IF(Email_TaskV2[[#This Row],[Nodin BO]]="","No","Yes")</f>
        <v>Yes</v>
      </c>
      <c r="BA357" s="36">
        <f>IF(Email_TaskV2[[#This Row],[Month]]="",13,MONTH(Email_TaskV2[[#This Row],[Tanggal nodin RFS/RFI]]))</f>
        <v>3</v>
      </c>
    </row>
    <row r="358" spans="1:53" ht="15" hidden="1" customHeight="1" x14ac:dyDescent="0.3">
      <c r="A358" s="17">
        <v>357</v>
      </c>
      <c r="B358" s="18" t="s">
        <v>1596</v>
      </c>
      <c r="C358" s="19">
        <v>44649</v>
      </c>
      <c r="D358" s="20" t="s">
        <v>1597</v>
      </c>
      <c r="E358" s="18" t="s">
        <v>55</v>
      </c>
      <c r="F358" s="21" t="s">
        <v>136</v>
      </c>
      <c r="G358" s="22">
        <v>44650</v>
      </c>
      <c r="H358" s="22">
        <v>44652</v>
      </c>
      <c r="I358" s="18" t="s">
        <v>1598</v>
      </c>
      <c r="J358" s="22">
        <v>44652</v>
      </c>
      <c r="K358" s="22"/>
      <c r="L358" s="18">
        <f t="shared" si="40"/>
        <v>3</v>
      </c>
      <c r="M358" s="18">
        <f t="shared" si="41"/>
        <v>2</v>
      </c>
      <c r="N358" s="20" t="s">
        <v>130</v>
      </c>
      <c r="O358" s="20" t="s">
        <v>131</v>
      </c>
      <c r="P358" s="20" t="str">
        <f>VLOOKUP(Email_TaskV2[[#This Row],[PIC Dev]],[1]Organization!C:D,2,FALSE)</f>
        <v>BSM Prepaid</v>
      </c>
      <c r="Q358" s="24" t="s">
        <v>1599</v>
      </c>
      <c r="R358" s="18">
        <v>423</v>
      </c>
      <c r="S358" s="18" t="s">
        <v>61</v>
      </c>
      <c r="T358" s="18" t="s">
        <v>1600</v>
      </c>
      <c r="U358" s="18"/>
      <c r="V358" s="18"/>
      <c r="W358" s="18"/>
      <c r="X358" s="18"/>
      <c r="Y358" s="18"/>
      <c r="Z358" s="18" t="s">
        <v>63</v>
      </c>
      <c r="AA358" s="18" t="s">
        <v>64</v>
      </c>
      <c r="AB358" s="18" t="s">
        <v>65</v>
      </c>
      <c r="AC358" s="18" t="s">
        <v>66</v>
      </c>
      <c r="AD358" s="23" t="s">
        <v>82</v>
      </c>
      <c r="AE358" s="23" t="s">
        <v>89</v>
      </c>
      <c r="AF358" s="23" t="s">
        <v>139</v>
      </c>
      <c r="AG358" s="18" t="s">
        <v>266</v>
      </c>
      <c r="AH358" s="49"/>
      <c r="AI358" s="31" t="s">
        <v>68</v>
      </c>
      <c r="AJ358" s="31" t="s">
        <v>1254</v>
      </c>
      <c r="AK358" s="25"/>
      <c r="AL358" s="25"/>
      <c r="AM358" s="25"/>
      <c r="AN358" s="25"/>
      <c r="AO358" s="25"/>
      <c r="AP358" s="26">
        <f ca="1">IF(AND(Email_TaskV2[[#This Row],[Status]]="ON PROGRESS"),TODAY()-Email_TaskV2[[#This Row],[Tanggal nodin RFS/RFI]],0)</f>
        <v>0</v>
      </c>
      <c r="AQ358" s="26">
        <f ca="1">IF(AND(Email_TaskV2[[#This Row],[Status]]="ON PROGRESS",Email_TaskV2[[#This Row],[Type]]="RFI"),TODAY()-Email_TaskV2[[#This Row],[Tanggal nodin RFS/RFI]],0)</f>
        <v>0</v>
      </c>
      <c r="AR358" s="26" t="str">
        <f ca="1">IF(Email_TaskV2[[#This Row],[Aging]]&gt;7,"Warning","")</f>
        <v/>
      </c>
      <c r="AV358" s="16" t="str">
        <f>IF(AND(Email_TaskV2[[#This Row],[Status]]="ON PROGRESS",Email_TaskV2[[#This Row],[Type]]="RFS"),"YES","")</f>
        <v/>
      </c>
      <c r="AW358" s="16" t="str">
        <f>IF(AND(Email_TaskV2[[#This Row],[Status]]="ON PROGRESS",Email_TaskV2[[#This Row],[Type]]="RFI"),"YES","")</f>
        <v/>
      </c>
      <c r="AX358" s="16">
        <f>IF(Email_TaskV2[[#This Row],[Nomor Nodin RFS/RFI]]="","",DAY(Email_TaskV2[[#This Row],[Tanggal nodin RFS/RFI]]))</f>
        <v>29</v>
      </c>
      <c r="AY358" s="28" t="str">
        <f>IF(Email_TaskV2[[#This Row],[Nomor Nodin RFS/RFI]]="","",TEXT(Email_TaskV2[[#This Row],[Tanggal nodin RFS/RFI]],"mmm"))</f>
        <v>Mar</v>
      </c>
      <c r="AZ358" s="28" t="str">
        <f>IF(Email_TaskV2[[#This Row],[Nodin BO]]="","No","Yes")</f>
        <v>Yes</v>
      </c>
      <c r="BA358" s="36">
        <f>IF(Email_TaskV2[[#This Row],[Month]]="",13,MONTH(Email_TaskV2[[#This Row],[Tanggal nodin RFS/RFI]]))</f>
        <v>3</v>
      </c>
    </row>
    <row r="359" spans="1:53" ht="15" hidden="1" customHeight="1" x14ac:dyDescent="0.3">
      <c r="A359" s="17">
        <v>358</v>
      </c>
      <c r="B359" s="18" t="s">
        <v>1601</v>
      </c>
      <c r="C359" s="19">
        <v>44649</v>
      </c>
      <c r="D359" s="20" t="s">
        <v>1602</v>
      </c>
      <c r="E359" s="18" t="s">
        <v>55</v>
      </c>
      <c r="F359" s="18" t="s">
        <v>147</v>
      </c>
      <c r="G359" s="22">
        <v>44649</v>
      </c>
      <c r="H359" s="22">
        <v>44650</v>
      </c>
      <c r="I359" s="18" t="s">
        <v>1603</v>
      </c>
      <c r="J359" s="22">
        <v>44650</v>
      </c>
      <c r="K359" s="22"/>
      <c r="L359" s="18">
        <f t="shared" si="40"/>
        <v>1</v>
      </c>
      <c r="M359" s="18">
        <f t="shared" si="41"/>
        <v>1</v>
      </c>
      <c r="N359" s="20" t="s">
        <v>104</v>
      </c>
      <c r="O359" s="20" t="s">
        <v>105</v>
      </c>
      <c r="P359" s="20" t="str">
        <f>VLOOKUP(Email_TaskV2[[#This Row],[PIC Dev]],[1]Organization!C:D,2,FALSE)</f>
        <v>Digital and VAS</v>
      </c>
      <c r="Q359" s="20"/>
      <c r="R359" s="18">
        <v>106</v>
      </c>
      <c r="S359" s="18" t="s">
        <v>106</v>
      </c>
      <c r="T359" s="18" t="s">
        <v>1604</v>
      </c>
      <c r="U359" s="18"/>
      <c r="V359" s="18"/>
      <c r="W359" s="18"/>
      <c r="X359" s="18"/>
      <c r="Y359" s="18"/>
      <c r="Z359" s="18" t="s">
        <v>63</v>
      </c>
      <c r="AA359" s="18" t="s">
        <v>64</v>
      </c>
      <c r="AB359" s="18" t="s">
        <v>108</v>
      </c>
      <c r="AC359" s="18" t="s">
        <v>98</v>
      </c>
      <c r="AD359" s="23" t="s">
        <v>816</v>
      </c>
      <c r="AE359" s="23"/>
      <c r="AF359" s="23"/>
      <c r="AG359" s="18"/>
      <c r="AH359" s="49"/>
      <c r="AI359" s="31" t="s">
        <v>75</v>
      </c>
      <c r="AJ359" s="31"/>
      <c r="AK359" s="25"/>
      <c r="AL359" s="25"/>
      <c r="AM359" s="25"/>
      <c r="AN359" s="25"/>
      <c r="AO359" s="25"/>
      <c r="AP359" s="26">
        <f ca="1">IF(AND(Email_TaskV2[[#This Row],[Status]]="ON PROGRESS"),TODAY()-Email_TaskV2[[#This Row],[Tanggal nodin RFS/RFI]],0)</f>
        <v>0</v>
      </c>
      <c r="AQ359" s="26">
        <f ca="1">IF(AND(Email_TaskV2[[#This Row],[Status]]="ON PROGRESS",Email_TaskV2[[#This Row],[Type]]="RFI"),TODAY()-Email_TaskV2[[#This Row],[Tanggal nodin RFS/RFI]],0)</f>
        <v>0</v>
      </c>
      <c r="AR359" s="26" t="str">
        <f ca="1">IF(Email_TaskV2[[#This Row],[Aging]]&gt;7,"Warning","")</f>
        <v/>
      </c>
      <c r="AV359" s="16" t="str">
        <f>IF(AND(Email_TaskV2[[#This Row],[Status]]="ON PROGRESS",Email_TaskV2[[#This Row],[Type]]="RFS"),"YES","")</f>
        <v/>
      </c>
      <c r="AW359" s="16" t="str">
        <f>IF(AND(Email_TaskV2[[#This Row],[Status]]="ON PROGRESS",Email_TaskV2[[#This Row],[Type]]="RFI"),"YES","")</f>
        <v/>
      </c>
      <c r="AX359" s="16">
        <f>IF(Email_TaskV2[[#This Row],[Nomor Nodin RFS/RFI]]="","",DAY(Email_TaskV2[[#This Row],[Tanggal nodin RFS/RFI]]))</f>
        <v>29</v>
      </c>
      <c r="AY359" s="28" t="str">
        <f>IF(Email_TaskV2[[#This Row],[Nomor Nodin RFS/RFI]]="","",TEXT(Email_TaskV2[[#This Row],[Tanggal nodin RFS/RFI]],"mmm"))</f>
        <v>Mar</v>
      </c>
      <c r="AZ359" s="28" t="str">
        <f>IF(Email_TaskV2[[#This Row],[Nodin BO]]="","No","Yes")</f>
        <v>Yes</v>
      </c>
      <c r="BA359" s="36">
        <f>IF(Email_TaskV2[[#This Row],[Month]]="",13,MONTH(Email_TaskV2[[#This Row],[Tanggal nodin RFS/RFI]]))</f>
        <v>3</v>
      </c>
    </row>
    <row r="360" spans="1:53" ht="15" hidden="1" customHeight="1" x14ac:dyDescent="0.3">
      <c r="A360" s="17">
        <v>359</v>
      </c>
      <c r="B360" s="18" t="s">
        <v>1605</v>
      </c>
      <c r="C360" s="19">
        <v>44649</v>
      </c>
      <c r="D360" s="20" t="s">
        <v>1606</v>
      </c>
      <c r="E360" s="18" t="s">
        <v>55</v>
      </c>
      <c r="F360" s="21" t="s">
        <v>112</v>
      </c>
      <c r="G360" s="22">
        <v>44651</v>
      </c>
      <c r="H360" s="22">
        <v>44651</v>
      </c>
      <c r="I360" s="18" t="s">
        <v>1607</v>
      </c>
      <c r="J360" s="22">
        <v>44652</v>
      </c>
      <c r="K360" s="22"/>
      <c r="L360" s="18">
        <f t="shared" si="40"/>
        <v>2</v>
      </c>
      <c r="M360" s="18">
        <f t="shared" si="41"/>
        <v>1</v>
      </c>
      <c r="N360" s="20" t="s">
        <v>104</v>
      </c>
      <c r="O360" s="20" t="s">
        <v>105</v>
      </c>
      <c r="P360" s="20" t="str">
        <f>VLOOKUP(Email_TaskV2[[#This Row],[PIC Dev]],[1]Organization!C:D,2,FALSE)</f>
        <v>Digital and VAS</v>
      </c>
      <c r="Q360" s="20"/>
      <c r="R360" s="18">
        <v>41</v>
      </c>
      <c r="S360" s="18" t="s">
        <v>106</v>
      </c>
      <c r="T360" s="18" t="s">
        <v>1608</v>
      </c>
      <c r="U360" s="18"/>
      <c r="V360" s="18"/>
      <c r="W360" s="18"/>
      <c r="X360" s="18"/>
      <c r="Y360" s="18"/>
      <c r="Z360" s="18" t="s">
        <v>63</v>
      </c>
      <c r="AA360" s="18" t="s">
        <v>64</v>
      </c>
      <c r="AB360" s="18" t="s">
        <v>108</v>
      </c>
      <c r="AC360" s="18" t="s">
        <v>98</v>
      </c>
      <c r="AD360" s="23" t="s">
        <v>186</v>
      </c>
      <c r="AE360" s="23"/>
      <c r="AF360" s="23"/>
      <c r="AG360" s="18"/>
      <c r="AH360" s="49"/>
      <c r="AI360" s="31" t="s">
        <v>75</v>
      </c>
      <c r="AJ360" s="31"/>
      <c r="AK360" s="25"/>
      <c r="AL360" s="25"/>
      <c r="AM360" s="25"/>
      <c r="AN360" s="25"/>
      <c r="AO360" s="25"/>
      <c r="AP360" s="26">
        <f ca="1">IF(AND(Email_TaskV2[[#This Row],[Status]]="ON PROGRESS"),TODAY()-Email_TaskV2[[#This Row],[Tanggal nodin RFS/RFI]],0)</f>
        <v>0</v>
      </c>
      <c r="AQ360" s="26">
        <f ca="1">IF(AND(Email_TaskV2[[#This Row],[Status]]="ON PROGRESS",Email_TaskV2[[#This Row],[Type]]="RFI"),TODAY()-Email_TaskV2[[#This Row],[Tanggal nodin RFS/RFI]],0)</f>
        <v>0</v>
      </c>
      <c r="AR360" s="26" t="str">
        <f ca="1">IF(Email_TaskV2[[#This Row],[Aging]]&gt;7,"Warning","")</f>
        <v/>
      </c>
      <c r="AV360" s="16" t="str">
        <f>IF(AND(Email_TaskV2[[#This Row],[Status]]="ON PROGRESS",Email_TaskV2[[#This Row],[Type]]="RFS"),"YES","")</f>
        <v/>
      </c>
      <c r="AW360" s="16" t="str">
        <f>IF(AND(Email_TaskV2[[#This Row],[Status]]="ON PROGRESS",Email_TaskV2[[#This Row],[Type]]="RFI"),"YES","")</f>
        <v/>
      </c>
      <c r="AX360" s="16">
        <f>IF(Email_TaskV2[[#This Row],[Nomor Nodin RFS/RFI]]="","",DAY(Email_TaskV2[[#This Row],[Tanggal nodin RFS/RFI]]))</f>
        <v>29</v>
      </c>
      <c r="AY360" s="28" t="str">
        <f>IF(Email_TaskV2[[#This Row],[Nomor Nodin RFS/RFI]]="","",TEXT(Email_TaskV2[[#This Row],[Tanggal nodin RFS/RFI]],"mmm"))</f>
        <v>Mar</v>
      </c>
      <c r="AZ360" s="28" t="str">
        <f>IF(Email_TaskV2[[#This Row],[Nodin BO]]="","No","Yes")</f>
        <v>Yes</v>
      </c>
      <c r="BA360" s="36">
        <f>IF(Email_TaskV2[[#This Row],[Month]]="",13,MONTH(Email_TaskV2[[#This Row],[Tanggal nodin RFS/RFI]]))</f>
        <v>3</v>
      </c>
    </row>
    <row r="361" spans="1:53" ht="15" hidden="1" customHeight="1" x14ac:dyDescent="0.3">
      <c r="A361" s="17">
        <v>360</v>
      </c>
      <c r="B361" s="18" t="s">
        <v>1609</v>
      </c>
      <c r="C361" s="19">
        <v>44649</v>
      </c>
      <c r="D361" s="20" t="s">
        <v>1610</v>
      </c>
      <c r="E361" s="18" t="s">
        <v>55</v>
      </c>
      <c r="F361" s="21" t="s">
        <v>136</v>
      </c>
      <c r="G361" s="22">
        <v>44651</v>
      </c>
      <c r="H361" s="22">
        <v>44655</v>
      </c>
      <c r="I361" s="18" t="s">
        <v>1611</v>
      </c>
      <c r="J361" s="22">
        <v>44655</v>
      </c>
      <c r="K361" s="22"/>
      <c r="L361" s="18">
        <f t="shared" si="40"/>
        <v>6</v>
      </c>
      <c r="M361" s="18">
        <f t="shared" si="41"/>
        <v>4</v>
      </c>
      <c r="N361" s="20" t="s">
        <v>120</v>
      </c>
      <c r="O361" s="20" t="s">
        <v>121</v>
      </c>
      <c r="P361" s="20" t="str">
        <f>VLOOKUP(Email_TaskV2[[#This Row],[PIC Dev]],[1]Organization!C:D,2,FALSE)</f>
        <v>Business Architecture</v>
      </c>
      <c r="Q361" s="24" t="s">
        <v>1612</v>
      </c>
      <c r="R361" s="18">
        <v>250</v>
      </c>
      <c r="S361" s="18" t="s">
        <v>61</v>
      </c>
      <c r="T361" s="18" t="s">
        <v>1613</v>
      </c>
      <c r="U361" s="18"/>
      <c r="V361" s="18"/>
      <c r="W361" s="18"/>
      <c r="X361" s="18"/>
      <c r="Y361" s="18"/>
      <c r="Z361" s="18" t="s">
        <v>63</v>
      </c>
      <c r="AA361" s="18" t="s">
        <v>64</v>
      </c>
      <c r="AB361" s="18" t="s">
        <v>123</v>
      </c>
      <c r="AC361" s="18" t="s">
        <v>66</v>
      </c>
      <c r="AD361" s="23" t="s">
        <v>139</v>
      </c>
      <c r="AE361" s="23" t="s">
        <v>89</v>
      </c>
      <c r="AF361" s="23"/>
      <c r="AG361" s="18"/>
      <c r="AH361" s="49"/>
      <c r="AI361" s="31" t="s">
        <v>75</v>
      </c>
      <c r="AJ361" s="31"/>
      <c r="AK361" s="25"/>
      <c r="AL361" s="25"/>
      <c r="AM361" s="25"/>
      <c r="AN361" s="25"/>
      <c r="AO361" s="25"/>
      <c r="AP361" s="26">
        <f ca="1">IF(AND(Email_TaskV2[[#This Row],[Status]]="ON PROGRESS"),TODAY()-Email_TaskV2[[#This Row],[Tanggal nodin RFS/RFI]],0)</f>
        <v>0</v>
      </c>
      <c r="AQ361" s="26">
        <f ca="1">IF(AND(Email_TaskV2[[#This Row],[Status]]="ON PROGRESS",Email_TaskV2[[#This Row],[Type]]="RFI"),TODAY()-Email_TaskV2[[#This Row],[Tanggal nodin RFS/RFI]],0)</f>
        <v>0</v>
      </c>
      <c r="AR361" s="26" t="str">
        <f ca="1">IF(Email_TaskV2[[#This Row],[Aging]]&gt;7,"Warning","")</f>
        <v/>
      </c>
      <c r="AV361" s="16" t="str">
        <f>IF(AND(Email_TaskV2[[#This Row],[Status]]="ON PROGRESS",Email_TaskV2[[#This Row],[Type]]="RFS"),"YES","")</f>
        <v/>
      </c>
      <c r="AW361" s="16" t="str">
        <f>IF(AND(Email_TaskV2[[#This Row],[Status]]="ON PROGRESS",Email_TaskV2[[#This Row],[Type]]="RFI"),"YES","")</f>
        <v/>
      </c>
      <c r="AX361" s="16">
        <f>IF(Email_TaskV2[[#This Row],[Nomor Nodin RFS/RFI]]="","",DAY(Email_TaskV2[[#This Row],[Tanggal nodin RFS/RFI]]))</f>
        <v>29</v>
      </c>
      <c r="AY361" s="28" t="str">
        <f>IF(Email_TaskV2[[#This Row],[Nomor Nodin RFS/RFI]]="","",TEXT(Email_TaskV2[[#This Row],[Tanggal nodin RFS/RFI]],"mmm"))</f>
        <v>Mar</v>
      </c>
      <c r="AZ361" s="28" t="str">
        <f>IF(Email_TaskV2[[#This Row],[Nodin BO]]="","No","Yes")</f>
        <v>Yes</v>
      </c>
      <c r="BA361" s="36">
        <f>IF(Email_TaskV2[[#This Row],[Month]]="",13,MONTH(Email_TaskV2[[#This Row],[Tanggal nodin RFS/RFI]]))</f>
        <v>3</v>
      </c>
    </row>
    <row r="362" spans="1:53" ht="15" hidden="1" customHeight="1" x14ac:dyDescent="0.3">
      <c r="A362" s="17">
        <v>361</v>
      </c>
      <c r="B362" s="18" t="s">
        <v>1614</v>
      </c>
      <c r="C362" s="19">
        <v>44649</v>
      </c>
      <c r="D362" s="20" t="s">
        <v>1615</v>
      </c>
      <c r="E362" s="18" t="s">
        <v>55</v>
      </c>
      <c r="F362" s="18" t="s">
        <v>147</v>
      </c>
      <c r="G362" s="22">
        <v>44651</v>
      </c>
      <c r="H362" s="22">
        <v>44665</v>
      </c>
      <c r="I362" s="18" t="s">
        <v>1616</v>
      </c>
      <c r="J362" s="22">
        <v>44665</v>
      </c>
      <c r="K362" s="22"/>
      <c r="L362" s="18">
        <f t="shared" si="40"/>
        <v>16</v>
      </c>
      <c r="M362" s="18">
        <f t="shared" si="41"/>
        <v>14</v>
      </c>
      <c r="N362" s="20" t="s">
        <v>745</v>
      </c>
      <c r="O362" s="20" t="s">
        <v>746</v>
      </c>
      <c r="P362" s="20" t="str">
        <f>VLOOKUP(Email_TaskV2[[#This Row],[PIC Dev]],[1]Organization!C:D,2,FALSE)</f>
        <v>BSM Prepaid</v>
      </c>
      <c r="Q362" s="20"/>
      <c r="R362" s="18">
        <v>85</v>
      </c>
      <c r="S362" s="18" t="s">
        <v>106</v>
      </c>
      <c r="T362" s="18" t="s">
        <v>1617</v>
      </c>
      <c r="U362" s="18"/>
      <c r="V362" s="18"/>
      <c r="W362" s="18"/>
      <c r="X362" s="18"/>
      <c r="Y362" s="18"/>
      <c r="Z362" s="18" t="s">
        <v>63</v>
      </c>
      <c r="AA362" s="18" t="s">
        <v>64</v>
      </c>
      <c r="AB362" s="18" t="s">
        <v>65</v>
      </c>
      <c r="AC362" s="18" t="s">
        <v>66</v>
      </c>
      <c r="AD362" s="23" t="s">
        <v>109</v>
      </c>
      <c r="AE362" s="23"/>
      <c r="AF362" s="23"/>
      <c r="AG362" s="18"/>
      <c r="AH362" s="49"/>
      <c r="AI362" s="31" t="s">
        <v>68</v>
      </c>
      <c r="AJ362" s="31" t="s">
        <v>83</v>
      </c>
      <c r="AK362" s="25"/>
      <c r="AL362" s="25"/>
      <c r="AM362" s="25"/>
      <c r="AN362" s="25"/>
      <c r="AO362" s="25"/>
      <c r="AP362" s="26">
        <f ca="1">IF(AND(Email_TaskV2[[#This Row],[Status]]="ON PROGRESS"),TODAY()-Email_TaskV2[[#This Row],[Tanggal nodin RFS/RFI]],0)</f>
        <v>0</v>
      </c>
      <c r="AQ362" s="26">
        <f ca="1">IF(AND(Email_TaskV2[[#This Row],[Status]]="ON PROGRESS",Email_TaskV2[[#This Row],[Type]]="RFI"),TODAY()-Email_TaskV2[[#This Row],[Tanggal nodin RFS/RFI]],0)</f>
        <v>0</v>
      </c>
      <c r="AR362" s="26" t="str">
        <f ca="1">IF(Email_TaskV2[[#This Row],[Aging]]&gt;7,"Warning","")</f>
        <v/>
      </c>
      <c r="AV362" s="16" t="str">
        <f>IF(AND(Email_TaskV2[[#This Row],[Status]]="ON PROGRESS",Email_TaskV2[[#This Row],[Type]]="RFS"),"YES","")</f>
        <v/>
      </c>
      <c r="AW362" s="16" t="str">
        <f>IF(AND(Email_TaskV2[[#This Row],[Status]]="ON PROGRESS",Email_TaskV2[[#This Row],[Type]]="RFI"),"YES","")</f>
        <v/>
      </c>
      <c r="AX362" s="16">
        <f>IF(Email_TaskV2[[#This Row],[Nomor Nodin RFS/RFI]]="","",DAY(Email_TaskV2[[#This Row],[Tanggal nodin RFS/RFI]]))</f>
        <v>29</v>
      </c>
      <c r="AY362" s="28" t="str">
        <f>IF(Email_TaskV2[[#This Row],[Nomor Nodin RFS/RFI]]="","",TEXT(Email_TaskV2[[#This Row],[Tanggal nodin RFS/RFI]],"mmm"))</f>
        <v>Mar</v>
      </c>
      <c r="AZ362" s="28" t="str">
        <f>IF(Email_TaskV2[[#This Row],[Nodin BO]]="","No","Yes")</f>
        <v>Yes</v>
      </c>
      <c r="BA362" s="36">
        <f>IF(Email_TaskV2[[#This Row],[Month]]="",13,MONTH(Email_TaskV2[[#This Row],[Tanggal nodin RFS/RFI]]))</f>
        <v>3</v>
      </c>
    </row>
    <row r="363" spans="1:53" ht="15" hidden="1" customHeight="1" x14ac:dyDescent="0.3">
      <c r="A363" s="17">
        <v>362</v>
      </c>
      <c r="B363" s="18" t="s">
        <v>1618</v>
      </c>
      <c r="C363" s="19">
        <v>44649</v>
      </c>
      <c r="D363" s="20" t="s">
        <v>1619</v>
      </c>
      <c r="E363" s="18" t="s">
        <v>55</v>
      </c>
      <c r="F363" s="21" t="s">
        <v>136</v>
      </c>
      <c r="G363" s="22">
        <v>44655</v>
      </c>
      <c r="H363" s="22">
        <v>44659</v>
      </c>
      <c r="I363" s="18" t="s">
        <v>1620</v>
      </c>
      <c r="J363" s="22">
        <v>44659</v>
      </c>
      <c r="K363" s="22"/>
      <c r="L363" s="18">
        <f t="shared" si="40"/>
        <v>10</v>
      </c>
      <c r="M363" s="18">
        <f t="shared" si="41"/>
        <v>4</v>
      </c>
      <c r="N363" s="20" t="s">
        <v>130</v>
      </c>
      <c r="O363" s="20" t="s">
        <v>131</v>
      </c>
      <c r="P363" s="20" t="str">
        <f>VLOOKUP(Email_TaskV2[[#This Row],[PIC Dev]],[1]Organization!C:D,2,FALSE)</f>
        <v>BSM Prepaid</v>
      </c>
      <c r="Q363" s="24" t="s">
        <v>1621</v>
      </c>
      <c r="R363" s="18">
        <v>152</v>
      </c>
      <c r="S363" s="18" t="s">
        <v>61</v>
      </c>
      <c r="T363" s="30" t="s">
        <v>1622</v>
      </c>
      <c r="U363" s="30"/>
      <c r="V363" s="30"/>
      <c r="W363" s="30"/>
      <c r="X363" s="30"/>
      <c r="Y363" s="30"/>
      <c r="Z363" s="18" t="s">
        <v>63</v>
      </c>
      <c r="AA363" s="18" t="s">
        <v>64</v>
      </c>
      <c r="AB363" s="18" t="s">
        <v>65</v>
      </c>
      <c r="AC363" s="18" t="s">
        <v>66</v>
      </c>
      <c r="AD363" s="23" t="s">
        <v>82</v>
      </c>
      <c r="AE363" s="23"/>
      <c r="AF363" s="23"/>
      <c r="AG363" s="18"/>
      <c r="AH363" s="49"/>
      <c r="AI363" s="31" t="s">
        <v>68</v>
      </c>
      <c r="AJ363" s="31" t="s">
        <v>83</v>
      </c>
      <c r="AK363" s="25"/>
      <c r="AL363" s="25"/>
      <c r="AM363" s="25"/>
      <c r="AN363" s="25"/>
      <c r="AO363" s="25"/>
      <c r="AP363" s="26">
        <f ca="1">IF(AND(Email_TaskV2[[#This Row],[Status]]="ON PROGRESS"),TODAY()-Email_TaskV2[[#This Row],[Tanggal nodin RFS/RFI]],0)</f>
        <v>0</v>
      </c>
      <c r="AQ363" s="26">
        <f ca="1">IF(AND(Email_TaskV2[[#This Row],[Status]]="ON PROGRESS",Email_TaskV2[[#This Row],[Type]]="RFI"),TODAY()-Email_TaskV2[[#This Row],[Tanggal nodin RFS/RFI]],0)</f>
        <v>0</v>
      </c>
      <c r="AR363" s="26" t="str">
        <f ca="1">IF(Email_TaskV2[[#This Row],[Aging]]&gt;7,"Warning","")</f>
        <v/>
      </c>
      <c r="AV363" s="16" t="str">
        <f>IF(AND(Email_TaskV2[[#This Row],[Status]]="ON PROGRESS",Email_TaskV2[[#This Row],[Type]]="RFS"),"YES","")</f>
        <v/>
      </c>
      <c r="AW363" s="16" t="str">
        <f>IF(AND(Email_TaskV2[[#This Row],[Status]]="ON PROGRESS",Email_TaskV2[[#This Row],[Type]]="RFI"),"YES","")</f>
        <v/>
      </c>
      <c r="AX363" s="16">
        <f>IF(Email_TaskV2[[#This Row],[Nomor Nodin RFS/RFI]]="","",DAY(Email_TaskV2[[#This Row],[Tanggal nodin RFS/RFI]]))</f>
        <v>29</v>
      </c>
      <c r="AY363" s="28" t="str">
        <f>IF(Email_TaskV2[[#This Row],[Nomor Nodin RFS/RFI]]="","",TEXT(Email_TaskV2[[#This Row],[Tanggal nodin RFS/RFI]],"mmm"))</f>
        <v>Mar</v>
      </c>
      <c r="AZ363" s="28" t="str">
        <f>IF(Email_TaskV2[[#This Row],[Nodin BO]]="","No","Yes")</f>
        <v>Yes</v>
      </c>
      <c r="BA363" s="36">
        <f>IF(Email_TaskV2[[#This Row],[Month]]="",13,MONTH(Email_TaskV2[[#This Row],[Tanggal nodin RFS/RFI]]))</f>
        <v>3</v>
      </c>
    </row>
    <row r="364" spans="1:53" ht="15" hidden="1" customHeight="1" x14ac:dyDescent="0.3">
      <c r="A364" s="17">
        <v>363</v>
      </c>
      <c r="B364" s="18" t="s">
        <v>1623</v>
      </c>
      <c r="C364" s="19">
        <v>44650</v>
      </c>
      <c r="D364" s="20" t="s">
        <v>1624</v>
      </c>
      <c r="E364" s="32" t="s">
        <v>118</v>
      </c>
      <c r="F364" s="32" t="s">
        <v>119</v>
      </c>
      <c r="G364" s="18"/>
      <c r="H364" s="18"/>
      <c r="I364" s="18"/>
      <c r="J364" s="18"/>
      <c r="K364" s="18"/>
      <c r="L364" s="23"/>
      <c r="M364" s="20"/>
      <c r="N364" s="20" t="s">
        <v>58</v>
      </c>
      <c r="O364" s="20" t="s">
        <v>59</v>
      </c>
      <c r="P364" s="20" t="str">
        <f>VLOOKUP(Email_TaskV2[[#This Row],[PIC Dev]],[1]Organization!C:D,2,FALSE)</f>
        <v>BSM Prepaid</v>
      </c>
      <c r="Q364" s="20"/>
      <c r="R364" s="18"/>
      <c r="S364" s="18" t="s">
        <v>61</v>
      </c>
      <c r="T364" s="18" t="s">
        <v>1625</v>
      </c>
      <c r="U364" s="18"/>
      <c r="V364" s="18"/>
      <c r="W364" s="18"/>
      <c r="X364" s="18"/>
      <c r="Y364" s="18"/>
      <c r="Z364" s="18" t="s">
        <v>63</v>
      </c>
      <c r="AA364" s="18" t="s">
        <v>64</v>
      </c>
      <c r="AB364" s="18" t="s">
        <v>65</v>
      </c>
      <c r="AC364" s="18" t="s">
        <v>66</v>
      </c>
      <c r="AD364" s="23" t="s">
        <v>82</v>
      </c>
      <c r="AE364" s="23" t="s">
        <v>139</v>
      </c>
      <c r="AF364" s="23" t="s">
        <v>74</v>
      </c>
      <c r="AG364" s="18" t="s">
        <v>266</v>
      </c>
      <c r="AH364" s="49"/>
      <c r="AI364" s="48" t="s">
        <v>276</v>
      </c>
      <c r="AJ364" s="48"/>
      <c r="AK364" s="25"/>
      <c r="AL364" s="25"/>
      <c r="AM364" s="25"/>
      <c r="AN364" s="25"/>
      <c r="AO364" s="25"/>
      <c r="AP364" s="26">
        <f ca="1">IF(AND(Email_TaskV2[[#This Row],[Status]]="ON PROGRESS"),TODAY()-Email_TaskV2[[#This Row],[Tanggal nodin RFS/RFI]],0)</f>
        <v>0</v>
      </c>
      <c r="AQ364" s="26">
        <f ca="1">IF(AND(Email_TaskV2[[#This Row],[Status]]="ON PROGRESS",Email_TaskV2[[#This Row],[Type]]="RFI"),TODAY()-Email_TaskV2[[#This Row],[Tanggal nodin RFS/RFI]],0)</f>
        <v>0</v>
      </c>
      <c r="AR364" s="26" t="str">
        <f ca="1">IF(Email_TaskV2[[#This Row],[Aging]]&gt;7,"Warning","")</f>
        <v/>
      </c>
      <c r="AV364" s="16" t="str">
        <f>IF(AND(Email_TaskV2[[#This Row],[Status]]="ON PROGRESS",Email_TaskV2[[#This Row],[Type]]="RFS"),"YES","")</f>
        <v/>
      </c>
      <c r="AW364" s="16" t="str">
        <f>IF(AND(Email_TaskV2[[#This Row],[Status]]="ON PROGRESS",Email_TaskV2[[#This Row],[Type]]="RFI"),"YES","")</f>
        <v/>
      </c>
      <c r="AX364" s="16">
        <f>IF(Email_TaskV2[[#This Row],[Nomor Nodin RFS/RFI]]="","",DAY(Email_TaskV2[[#This Row],[Tanggal nodin RFS/RFI]]))</f>
        <v>30</v>
      </c>
      <c r="AY364" s="28" t="str">
        <f>IF(Email_TaskV2[[#This Row],[Nomor Nodin RFS/RFI]]="","",TEXT(Email_TaskV2[[#This Row],[Tanggal nodin RFS/RFI]],"mmm"))</f>
        <v>Mar</v>
      </c>
      <c r="AZ364" s="28" t="str">
        <f>IF(Email_TaskV2[[#This Row],[Nodin BO]]="","No","Yes")</f>
        <v>Yes</v>
      </c>
      <c r="BA364" s="36">
        <f>IF(Email_TaskV2[[#This Row],[Month]]="",13,MONTH(Email_TaskV2[[#This Row],[Tanggal nodin RFS/RFI]]))</f>
        <v>3</v>
      </c>
    </row>
    <row r="365" spans="1:53" ht="15" hidden="1" customHeight="1" x14ac:dyDescent="0.3">
      <c r="A365" s="17">
        <v>364</v>
      </c>
      <c r="B365" s="18" t="s">
        <v>1626</v>
      </c>
      <c r="C365" s="19">
        <v>44650</v>
      </c>
      <c r="D365" s="20" t="s">
        <v>1627</v>
      </c>
      <c r="E365" s="18" t="s">
        <v>55</v>
      </c>
      <c r="F365" s="21" t="s">
        <v>86</v>
      </c>
      <c r="G365" s="22">
        <v>44651</v>
      </c>
      <c r="H365" s="22">
        <v>44655</v>
      </c>
      <c r="I365" s="18" t="s">
        <v>1628</v>
      </c>
      <c r="J365" s="22">
        <v>44656</v>
      </c>
      <c r="K365" s="22"/>
      <c r="L365" s="18">
        <f t="shared" ref="L365:L376" si="42">H365-C365</f>
        <v>5</v>
      </c>
      <c r="M365" s="18">
        <f t="shared" ref="M365:M376" si="43">J365-G365</f>
        <v>5</v>
      </c>
      <c r="N365" s="23" t="s">
        <v>93</v>
      </c>
      <c r="O365" s="20" t="s">
        <v>94</v>
      </c>
      <c r="P365" s="20" t="str">
        <f>VLOOKUP(Email_TaskV2[[#This Row],[PIC Dev]],[1]Organization!C:D,2,FALSE)</f>
        <v>Digital and VAS</v>
      </c>
      <c r="Q365" s="24" t="s">
        <v>1629</v>
      </c>
      <c r="R365" s="18">
        <v>105</v>
      </c>
      <c r="S365" s="18" t="s">
        <v>61</v>
      </c>
      <c r="T365" s="18" t="s">
        <v>1630</v>
      </c>
      <c r="U365" s="18"/>
      <c r="V365" s="18"/>
      <c r="W365" s="18"/>
      <c r="X365" s="18"/>
      <c r="Y365" s="18"/>
      <c r="Z365" s="18" t="s">
        <v>63</v>
      </c>
      <c r="AA365" s="18" t="s">
        <v>64</v>
      </c>
      <c r="AB365" s="18" t="s">
        <v>201</v>
      </c>
      <c r="AC365" s="18" t="s">
        <v>98</v>
      </c>
      <c r="AD365" s="23" t="s">
        <v>125</v>
      </c>
      <c r="AE365" s="23" t="s">
        <v>99</v>
      </c>
      <c r="AF365" s="23"/>
      <c r="AG365" s="18"/>
      <c r="AH365" s="49"/>
      <c r="AI365" s="31" t="s">
        <v>75</v>
      </c>
      <c r="AJ365" s="31"/>
      <c r="AK365" s="25"/>
      <c r="AL365" s="25"/>
      <c r="AM365" s="25"/>
      <c r="AN365" s="25"/>
      <c r="AO365" s="25"/>
      <c r="AP365" s="26">
        <f ca="1">IF(AND(Email_TaskV2[[#This Row],[Status]]="ON PROGRESS"),TODAY()-Email_TaskV2[[#This Row],[Tanggal nodin RFS/RFI]],0)</f>
        <v>0</v>
      </c>
      <c r="AQ365" s="26">
        <f ca="1">IF(AND(Email_TaskV2[[#This Row],[Status]]="ON PROGRESS",Email_TaskV2[[#This Row],[Type]]="RFI"),TODAY()-Email_TaskV2[[#This Row],[Tanggal nodin RFS/RFI]],0)</f>
        <v>0</v>
      </c>
      <c r="AR365" s="26" t="str">
        <f ca="1">IF(Email_TaskV2[[#This Row],[Aging]]&gt;7,"Warning","")</f>
        <v/>
      </c>
      <c r="AV365" s="16" t="str">
        <f>IF(AND(Email_TaskV2[[#This Row],[Status]]="ON PROGRESS",Email_TaskV2[[#This Row],[Type]]="RFS"),"YES","")</f>
        <v/>
      </c>
      <c r="AW365" s="16" t="str">
        <f>IF(AND(Email_TaskV2[[#This Row],[Status]]="ON PROGRESS",Email_TaskV2[[#This Row],[Type]]="RFI"),"YES","")</f>
        <v/>
      </c>
      <c r="AX365" s="16">
        <f>IF(Email_TaskV2[[#This Row],[Nomor Nodin RFS/RFI]]="","",DAY(Email_TaskV2[[#This Row],[Tanggal nodin RFS/RFI]]))</f>
        <v>30</v>
      </c>
      <c r="AY365" s="28" t="str">
        <f>IF(Email_TaskV2[[#This Row],[Nomor Nodin RFS/RFI]]="","",TEXT(Email_TaskV2[[#This Row],[Tanggal nodin RFS/RFI]],"mmm"))</f>
        <v>Mar</v>
      </c>
      <c r="AZ365" s="28" t="str">
        <f>IF(Email_TaskV2[[#This Row],[Nodin BO]]="","No","Yes")</f>
        <v>Yes</v>
      </c>
      <c r="BA365" s="36">
        <f>IF(Email_TaskV2[[#This Row],[Month]]="",13,MONTH(Email_TaskV2[[#This Row],[Tanggal nodin RFS/RFI]]))</f>
        <v>3</v>
      </c>
    </row>
    <row r="366" spans="1:53" ht="15" hidden="1" customHeight="1" x14ac:dyDescent="0.3">
      <c r="A366" s="17">
        <v>365</v>
      </c>
      <c r="B366" s="18" t="s">
        <v>1631</v>
      </c>
      <c r="C366" s="19">
        <v>44650</v>
      </c>
      <c r="D366" s="20" t="s">
        <v>1632</v>
      </c>
      <c r="E366" s="18" t="s">
        <v>55</v>
      </c>
      <c r="F366" s="21" t="s">
        <v>147</v>
      </c>
      <c r="G366" s="22">
        <v>44652</v>
      </c>
      <c r="H366" s="22">
        <v>44652</v>
      </c>
      <c r="I366" s="18" t="s">
        <v>1633</v>
      </c>
      <c r="J366" s="22">
        <v>44652</v>
      </c>
      <c r="K366" s="22"/>
      <c r="L366" s="18">
        <f t="shared" si="42"/>
        <v>2</v>
      </c>
      <c r="M366" s="18">
        <f t="shared" si="43"/>
        <v>0</v>
      </c>
      <c r="N366" s="20" t="s">
        <v>531</v>
      </c>
      <c r="O366" s="20" t="s">
        <v>532</v>
      </c>
      <c r="P366" s="20" t="str">
        <f>VLOOKUP(Email_TaskV2[[#This Row],[PIC Dev]],[1]Organization!C:D,2,FALSE)</f>
        <v>Business Architecture</v>
      </c>
      <c r="Q366" s="20"/>
      <c r="R366" s="18">
        <v>96</v>
      </c>
      <c r="S366" s="18" t="s">
        <v>106</v>
      </c>
      <c r="T366" s="18" t="s">
        <v>904</v>
      </c>
      <c r="U366" s="18"/>
      <c r="V366" s="18"/>
      <c r="W366" s="18"/>
      <c r="X366" s="18"/>
      <c r="Y366" s="18"/>
      <c r="Z366" s="18" t="s">
        <v>63</v>
      </c>
      <c r="AA366" s="18" t="s">
        <v>64</v>
      </c>
      <c r="AB366" s="18" t="s">
        <v>534</v>
      </c>
      <c r="AC366" s="18" t="s">
        <v>98</v>
      </c>
      <c r="AD366" s="23" t="s">
        <v>275</v>
      </c>
      <c r="AE366" s="23"/>
      <c r="AF366" s="23"/>
      <c r="AG366" s="18"/>
      <c r="AH366" s="49"/>
      <c r="AI366" s="31" t="s">
        <v>276</v>
      </c>
      <c r="AJ366" s="31" t="s">
        <v>277</v>
      </c>
      <c r="AK366" s="25"/>
      <c r="AL366" s="25"/>
      <c r="AM366" s="25"/>
      <c r="AN366" s="25"/>
      <c r="AO366" s="25"/>
      <c r="AP366" s="26">
        <f ca="1">IF(AND(Email_TaskV2[[#This Row],[Status]]="ON PROGRESS"),TODAY()-Email_TaskV2[[#This Row],[Tanggal nodin RFS/RFI]],0)</f>
        <v>0</v>
      </c>
      <c r="AQ366" s="26">
        <f ca="1">IF(AND(Email_TaskV2[[#This Row],[Status]]="ON PROGRESS",Email_TaskV2[[#This Row],[Type]]="RFI"),TODAY()-Email_TaskV2[[#This Row],[Tanggal nodin RFS/RFI]],0)</f>
        <v>0</v>
      </c>
      <c r="AR366" s="26" t="str">
        <f ca="1">IF(Email_TaskV2[[#This Row],[Aging]]&gt;7,"Warning","")</f>
        <v/>
      </c>
      <c r="AV366" s="16" t="str">
        <f>IF(AND(Email_TaskV2[[#This Row],[Status]]="ON PROGRESS",Email_TaskV2[[#This Row],[Type]]="RFS"),"YES","")</f>
        <v/>
      </c>
      <c r="AW366" s="16" t="str">
        <f>IF(AND(Email_TaskV2[[#This Row],[Status]]="ON PROGRESS",Email_TaskV2[[#This Row],[Type]]="RFI"),"YES","")</f>
        <v/>
      </c>
      <c r="AX366" s="16">
        <f>IF(Email_TaskV2[[#This Row],[Nomor Nodin RFS/RFI]]="","",DAY(Email_TaskV2[[#This Row],[Tanggal nodin RFS/RFI]]))</f>
        <v>30</v>
      </c>
      <c r="AY366" s="28" t="str">
        <f>IF(Email_TaskV2[[#This Row],[Nomor Nodin RFS/RFI]]="","",TEXT(Email_TaskV2[[#This Row],[Tanggal nodin RFS/RFI]],"mmm"))</f>
        <v>Mar</v>
      </c>
      <c r="AZ366" s="28" t="str">
        <f>IF(Email_TaskV2[[#This Row],[Nodin BO]]="","No","Yes")</f>
        <v>Yes</v>
      </c>
      <c r="BA366" s="36">
        <f>IF(Email_TaskV2[[#This Row],[Month]]="",13,MONTH(Email_TaskV2[[#This Row],[Tanggal nodin RFS/RFI]]))</f>
        <v>3</v>
      </c>
    </row>
    <row r="367" spans="1:53" ht="15" hidden="1" customHeight="1" x14ac:dyDescent="0.3">
      <c r="A367" s="17">
        <v>366</v>
      </c>
      <c r="B367" s="18" t="s">
        <v>1634</v>
      </c>
      <c r="C367" s="19">
        <v>44650</v>
      </c>
      <c r="D367" s="20" t="s">
        <v>1635</v>
      </c>
      <c r="E367" s="18" t="s">
        <v>55</v>
      </c>
      <c r="F367" s="21" t="s">
        <v>112</v>
      </c>
      <c r="G367" s="22">
        <v>44656</v>
      </c>
      <c r="H367" s="22">
        <v>44669</v>
      </c>
      <c r="I367" s="18" t="s">
        <v>1636</v>
      </c>
      <c r="J367" s="22">
        <v>44670</v>
      </c>
      <c r="K367" s="22"/>
      <c r="L367" s="18">
        <f t="shared" si="42"/>
        <v>19</v>
      </c>
      <c r="M367" s="18">
        <f t="shared" si="43"/>
        <v>14</v>
      </c>
      <c r="N367" s="20" t="s">
        <v>120</v>
      </c>
      <c r="O367" s="20" t="s">
        <v>121</v>
      </c>
      <c r="P367" s="20" t="str">
        <f>VLOOKUP(Email_TaskV2[[#This Row],[PIC Dev]],[1]Organization!C:D,2,FALSE)</f>
        <v>Business Architecture</v>
      </c>
      <c r="Q367" s="20"/>
      <c r="R367" s="18">
        <v>30</v>
      </c>
      <c r="S367" s="18" t="s">
        <v>106</v>
      </c>
      <c r="T367" s="18" t="s">
        <v>1423</v>
      </c>
      <c r="U367" s="18"/>
      <c r="V367" s="18"/>
      <c r="W367" s="18"/>
      <c r="X367" s="18"/>
      <c r="Y367" s="18"/>
      <c r="Z367" s="18" t="s">
        <v>63</v>
      </c>
      <c r="AA367" s="18" t="s">
        <v>64</v>
      </c>
      <c r="AB367" s="18" t="s">
        <v>123</v>
      </c>
      <c r="AC367" s="18" t="s">
        <v>66</v>
      </c>
      <c r="AD367" s="23" t="s">
        <v>115</v>
      </c>
      <c r="AE367" s="23"/>
      <c r="AF367" s="23"/>
      <c r="AG367" s="18"/>
      <c r="AH367" s="49"/>
      <c r="AI367" s="31" t="s">
        <v>68</v>
      </c>
      <c r="AJ367" s="31" t="s">
        <v>83</v>
      </c>
      <c r="AK367" s="25"/>
      <c r="AL367" s="25"/>
      <c r="AM367" s="25"/>
      <c r="AN367" s="25"/>
      <c r="AO367" s="25"/>
      <c r="AP367" s="26">
        <f ca="1">IF(AND(Email_TaskV2[[#This Row],[Status]]="ON PROGRESS"),TODAY()-Email_TaskV2[[#This Row],[Tanggal nodin RFS/RFI]],0)</f>
        <v>0</v>
      </c>
      <c r="AQ367" s="26">
        <f ca="1">IF(AND(Email_TaskV2[[#This Row],[Status]]="ON PROGRESS",Email_TaskV2[[#This Row],[Type]]="RFI"),TODAY()-Email_TaskV2[[#This Row],[Tanggal nodin RFS/RFI]],0)</f>
        <v>0</v>
      </c>
      <c r="AR367" s="26" t="str">
        <f ca="1">IF(Email_TaskV2[[#This Row],[Aging]]&gt;7,"Warning","")</f>
        <v/>
      </c>
      <c r="AV367" s="16" t="str">
        <f>IF(AND(Email_TaskV2[[#This Row],[Status]]="ON PROGRESS",Email_TaskV2[[#This Row],[Type]]="RFS"),"YES","")</f>
        <v/>
      </c>
      <c r="AW367" s="16" t="str">
        <f>IF(AND(Email_TaskV2[[#This Row],[Status]]="ON PROGRESS",Email_TaskV2[[#This Row],[Type]]="RFI"),"YES","")</f>
        <v/>
      </c>
      <c r="AX367" s="16">
        <f>IF(Email_TaskV2[[#This Row],[Nomor Nodin RFS/RFI]]="","",DAY(Email_TaskV2[[#This Row],[Tanggal nodin RFS/RFI]]))</f>
        <v>30</v>
      </c>
      <c r="AY367" s="28" t="str">
        <f>IF(Email_TaskV2[[#This Row],[Nomor Nodin RFS/RFI]]="","",TEXT(Email_TaskV2[[#This Row],[Tanggal nodin RFS/RFI]],"mmm"))</f>
        <v>Mar</v>
      </c>
      <c r="AZ367" s="28" t="str">
        <f>IF(Email_TaskV2[[#This Row],[Nodin BO]]="","No","Yes")</f>
        <v>Yes</v>
      </c>
      <c r="BA367" s="36">
        <f>IF(Email_TaskV2[[#This Row],[Month]]="",13,MONTH(Email_TaskV2[[#This Row],[Tanggal nodin RFS/RFI]]))</f>
        <v>3</v>
      </c>
    </row>
    <row r="368" spans="1:53" ht="15" hidden="1" customHeight="1" x14ac:dyDescent="0.3">
      <c r="A368" s="17">
        <v>367</v>
      </c>
      <c r="B368" s="18" t="s">
        <v>1637</v>
      </c>
      <c r="C368" s="19">
        <v>44650</v>
      </c>
      <c r="D368" s="20" t="s">
        <v>1638</v>
      </c>
      <c r="E368" s="18" t="s">
        <v>55</v>
      </c>
      <c r="F368" s="21" t="s">
        <v>147</v>
      </c>
      <c r="G368" s="22">
        <v>44662</v>
      </c>
      <c r="H368" s="22">
        <v>44677</v>
      </c>
      <c r="I368" s="18" t="s">
        <v>1639</v>
      </c>
      <c r="J368" s="22">
        <v>44677</v>
      </c>
      <c r="K368" s="22"/>
      <c r="L368" s="18">
        <f t="shared" si="42"/>
        <v>27</v>
      </c>
      <c r="M368" s="18">
        <f t="shared" si="43"/>
        <v>15</v>
      </c>
      <c r="N368" s="20" t="s">
        <v>193</v>
      </c>
      <c r="O368" s="20" t="s">
        <v>194</v>
      </c>
      <c r="P368" s="20" t="str">
        <f>VLOOKUP(Email_TaskV2[[#This Row],[PIC Dev]],[1]Organization!C:D,2,FALSE)</f>
        <v>Postpaid, Roaming, and Interconnect</v>
      </c>
      <c r="Q368" s="20"/>
      <c r="R368" s="18">
        <v>105</v>
      </c>
      <c r="S368" s="18" t="s">
        <v>106</v>
      </c>
      <c r="T368" s="18" t="s">
        <v>1640</v>
      </c>
      <c r="U368" s="18"/>
      <c r="V368" s="18"/>
      <c r="W368" s="18"/>
      <c r="X368" s="18"/>
      <c r="Y368" s="18"/>
      <c r="Z368" s="18" t="s">
        <v>63</v>
      </c>
      <c r="AA368" s="18" t="s">
        <v>64</v>
      </c>
      <c r="AB368" s="18" t="s">
        <v>123</v>
      </c>
      <c r="AC368" s="18" t="s">
        <v>66</v>
      </c>
      <c r="AD368" s="23" t="s">
        <v>150</v>
      </c>
      <c r="AE368" s="23"/>
      <c r="AF368" s="23"/>
      <c r="AG368" s="18"/>
      <c r="AH368" s="49"/>
      <c r="AI368" s="31" t="s">
        <v>68</v>
      </c>
      <c r="AJ368" s="31" t="s">
        <v>152</v>
      </c>
      <c r="AK368" s="25"/>
      <c r="AL368" s="25"/>
      <c r="AM368" s="25"/>
      <c r="AN368" s="25"/>
      <c r="AO368" s="25"/>
      <c r="AP368" s="26">
        <f ca="1">IF(AND(Email_TaskV2[[#This Row],[Status]]="ON PROGRESS"),TODAY()-Email_TaskV2[[#This Row],[Tanggal nodin RFS/RFI]],0)</f>
        <v>0</v>
      </c>
      <c r="AQ368" s="26">
        <f ca="1">IF(AND(Email_TaskV2[[#This Row],[Status]]="ON PROGRESS",Email_TaskV2[[#This Row],[Type]]="RFI"),TODAY()-Email_TaskV2[[#This Row],[Tanggal nodin RFS/RFI]],0)</f>
        <v>0</v>
      </c>
      <c r="AR368" s="26" t="str">
        <f ca="1">IF(Email_TaskV2[[#This Row],[Aging]]&gt;7,"Warning","")</f>
        <v/>
      </c>
      <c r="AV368" s="16" t="str">
        <f>IF(AND(Email_TaskV2[[#This Row],[Status]]="ON PROGRESS",Email_TaskV2[[#This Row],[Type]]="RFS"),"YES","")</f>
        <v/>
      </c>
      <c r="AW368" s="16" t="str">
        <f>IF(AND(Email_TaskV2[[#This Row],[Status]]="ON PROGRESS",Email_TaskV2[[#This Row],[Type]]="RFI"),"YES","")</f>
        <v/>
      </c>
      <c r="AX368" s="16">
        <f>IF(Email_TaskV2[[#This Row],[Nomor Nodin RFS/RFI]]="","",DAY(Email_TaskV2[[#This Row],[Tanggal nodin RFS/RFI]]))</f>
        <v>30</v>
      </c>
      <c r="AY368" s="28" t="str">
        <f>IF(Email_TaskV2[[#This Row],[Nomor Nodin RFS/RFI]]="","",TEXT(Email_TaskV2[[#This Row],[Tanggal nodin RFS/RFI]],"mmm"))</f>
        <v>Mar</v>
      </c>
      <c r="AZ368" s="28" t="str">
        <f>IF(Email_TaskV2[[#This Row],[Nodin BO]]="","No","Yes")</f>
        <v>Yes</v>
      </c>
      <c r="BA368" s="36">
        <f>IF(Email_TaskV2[[#This Row],[Month]]="",13,MONTH(Email_TaskV2[[#This Row],[Tanggal nodin RFS/RFI]]))</f>
        <v>3</v>
      </c>
    </row>
    <row r="369" spans="1:53" ht="15" hidden="1" customHeight="1" x14ac:dyDescent="0.3">
      <c r="A369" s="17">
        <v>368</v>
      </c>
      <c r="B369" s="18" t="s">
        <v>1641</v>
      </c>
      <c r="C369" s="19">
        <v>44650</v>
      </c>
      <c r="D369" s="20" t="s">
        <v>1642</v>
      </c>
      <c r="E369" s="18" t="s">
        <v>55</v>
      </c>
      <c r="F369" s="21" t="s">
        <v>86</v>
      </c>
      <c r="G369" s="22">
        <v>44650</v>
      </c>
      <c r="H369" s="22">
        <v>44664</v>
      </c>
      <c r="I369" s="18" t="s">
        <v>1643</v>
      </c>
      <c r="J369" s="22">
        <v>44666</v>
      </c>
      <c r="K369" s="22"/>
      <c r="L369" s="18">
        <f t="shared" si="42"/>
        <v>14</v>
      </c>
      <c r="M369" s="18">
        <f t="shared" si="43"/>
        <v>16</v>
      </c>
      <c r="N369" s="23" t="s">
        <v>93</v>
      </c>
      <c r="O369" s="20" t="s">
        <v>94</v>
      </c>
      <c r="P369" s="20" t="str">
        <f>VLOOKUP(Email_TaskV2[[#This Row],[PIC Dev]],[1]Organization!C:D,2,FALSE)</f>
        <v>Digital and VAS</v>
      </c>
      <c r="Q369" s="24" t="s">
        <v>1644</v>
      </c>
      <c r="R369" s="18">
        <v>125</v>
      </c>
      <c r="S369" s="18" t="s">
        <v>61</v>
      </c>
      <c r="T369" s="18" t="s">
        <v>1645</v>
      </c>
      <c r="U369" s="18"/>
      <c r="V369" s="18"/>
      <c r="W369" s="18"/>
      <c r="X369" s="18"/>
      <c r="Y369" s="18"/>
      <c r="Z369" s="18" t="s">
        <v>63</v>
      </c>
      <c r="AA369" s="18" t="s">
        <v>64</v>
      </c>
      <c r="AB369" s="18" t="s">
        <v>97</v>
      </c>
      <c r="AC369" s="18" t="s">
        <v>98</v>
      </c>
      <c r="AD369" s="23" t="s">
        <v>490</v>
      </c>
      <c r="AE369" s="23"/>
      <c r="AF369" s="23"/>
      <c r="AG369" s="18"/>
      <c r="AH369" s="49"/>
      <c r="AI369" s="31" t="s">
        <v>75</v>
      </c>
      <c r="AJ369" s="18"/>
      <c r="AK369" s="25"/>
      <c r="AL369" s="25"/>
      <c r="AM369" s="25"/>
      <c r="AN369" s="25"/>
      <c r="AO369" s="25"/>
      <c r="AP369" s="26">
        <f ca="1">IF(AND(Email_TaskV2[[#This Row],[Status]]="ON PROGRESS"),TODAY()-Email_TaskV2[[#This Row],[Tanggal nodin RFS/RFI]],0)</f>
        <v>0</v>
      </c>
      <c r="AQ369" s="26">
        <f ca="1">IF(AND(Email_TaskV2[[#This Row],[Status]]="ON PROGRESS",Email_TaskV2[[#This Row],[Type]]="RFI"),TODAY()-Email_TaskV2[[#This Row],[Tanggal nodin RFS/RFI]],0)</f>
        <v>0</v>
      </c>
      <c r="AR369" s="26" t="str">
        <f ca="1">IF(Email_TaskV2[[#This Row],[Aging]]&gt;7,"Warning","")</f>
        <v/>
      </c>
      <c r="AV369" s="16" t="str">
        <f>IF(AND(Email_TaskV2[[#This Row],[Status]]="ON PROGRESS",Email_TaskV2[[#This Row],[Type]]="RFS"),"YES","")</f>
        <v/>
      </c>
      <c r="AW369" s="16" t="str">
        <f>IF(AND(Email_TaskV2[[#This Row],[Status]]="ON PROGRESS",Email_TaskV2[[#This Row],[Type]]="RFI"),"YES","")</f>
        <v/>
      </c>
      <c r="AX369" s="16">
        <f>IF(Email_TaskV2[[#This Row],[Nomor Nodin RFS/RFI]]="","",DAY(Email_TaskV2[[#This Row],[Tanggal nodin RFS/RFI]]))</f>
        <v>30</v>
      </c>
      <c r="AY369" s="28" t="str">
        <f>IF(Email_TaskV2[[#This Row],[Nomor Nodin RFS/RFI]]="","",TEXT(Email_TaskV2[[#This Row],[Tanggal nodin RFS/RFI]],"mmm"))</f>
        <v>Mar</v>
      </c>
      <c r="AZ369" s="28" t="str">
        <f>IF(Email_TaskV2[[#This Row],[Nodin BO]]="","No","Yes")</f>
        <v>Yes</v>
      </c>
      <c r="BA369" s="36">
        <f>IF(Email_TaskV2[[#This Row],[Month]]="",13,MONTH(Email_TaskV2[[#This Row],[Tanggal nodin RFS/RFI]]))</f>
        <v>3</v>
      </c>
    </row>
    <row r="370" spans="1:53" ht="15" hidden="1" customHeight="1" x14ac:dyDescent="0.3">
      <c r="A370" s="17">
        <v>369</v>
      </c>
      <c r="B370" s="18" t="s">
        <v>1646</v>
      </c>
      <c r="C370" s="19">
        <v>44650</v>
      </c>
      <c r="D370" s="20" t="s">
        <v>1647</v>
      </c>
      <c r="E370" s="18" t="s">
        <v>55</v>
      </c>
      <c r="F370" s="21" t="s">
        <v>136</v>
      </c>
      <c r="G370" s="22">
        <v>44656</v>
      </c>
      <c r="H370" s="22">
        <v>44662</v>
      </c>
      <c r="I370" s="18" t="s">
        <v>1648</v>
      </c>
      <c r="J370" s="22">
        <v>44663</v>
      </c>
      <c r="K370" s="22"/>
      <c r="L370" s="18">
        <f t="shared" si="42"/>
        <v>12</v>
      </c>
      <c r="M370" s="18">
        <f t="shared" si="43"/>
        <v>7</v>
      </c>
      <c r="N370" s="23" t="s">
        <v>93</v>
      </c>
      <c r="O370" s="20" t="s">
        <v>94</v>
      </c>
      <c r="P370" s="20" t="str">
        <f>VLOOKUP(Email_TaskV2[[#This Row],[PIC Dev]],[1]Organization!C:D,2,FALSE)</f>
        <v>Digital and VAS</v>
      </c>
      <c r="Q370" s="24" t="s">
        <v>1649</v>
      </c>
      <c r="R370" s="18">
        <v>150</v>
      </c>
      <c r="S370" s="18" t="s">
        <v>61</v>
      </c>
      <c r="T370" s="18" t="s">
        <v>1645</v>
      </c>
      <c r="U370" s="18"/>
      <c r="V370" s="18"/>
      <c r="W370" s="18"/>
      <c r="X370" s="18"/>
      <c r="Y370" s="18"/>
      <c r="Z370" s="18" t="s">
        <v>63</v>
      </c>
      <c r="AA370" s="18" t="s">
        <v>64</v>
      </c>
      <c r="AB370" s="18" t="s">
        <v>97</v>
      </c>
      <c r="AC370" s="18" t="s">
        <v>98</v>
      </c>
      <c r="AD370" s="23" t="s">
        <v>126</v>
      </c>
      <c r="AE370" s="23"/>
      <c r="AF370" s="23"/>
      <c r="AG370" s="18"/>
      <c r="AH370" s="49"/>
      <c r="AI370" s="31" t="s">
        <v>75</v>
      </c>
      <c r="AJ370" s="31"/>
      <c r="AK370" s="25"/>
      <c r="AL370" s="25"/>
      <c r="AM370" s="25"/>
      <c r="AN370" s="25"/>
      <c r="AO370" s="25"/>
      <c r="AP370" s="26">
        <f ca="1">IF(AND(Email_TaskV2[[#This Row],[Status]]="ON PROGRESS"),TODAY()-Email_TaskV2[[#This Row],[Tanggal nodin RFS/RFI]],0)</f>
        <v>0</v>
      </c>
      <c r="AQ370" s="26">
        <f ca="1">IF(AND(Email_TaskV2[[#This Row],[Status]]="ON PROGRESS",Email_TaskV2[[#This Row],[Type]]="RFI"),TODAY()-Email_TaskV2[[#This Row],[Tanggal nodin RFS/RFI]],0)</f>
        <v>0</v>
      </c>
      <c r="AR370" s="26" t="str">
        <f ca="1">IF(Email_TaskV2[[#This Row],[Aging]]&gt;7,"Warning","")</f>
        <v/>
      </c>
      <c r="AV370" s="16" t="str">
        <f>IF(AND(Email_TaskV2[[#This Row],[Status]]="ON PROGRESS",Email_TaskV2[[#This Row],[Type]]="RFS"),"YES","")</f>
        <v/>
      </c>
      <c r="AW370" s="16" t="str">
        <f>IF(AND(Email_TaskV2[[#This Row],[Status]]="ON PROGRESS",Email_TaskV2[[#This Row],[Type]]="RFI"),"YES","")</f>
        <v/>
      </c>
      <c r="AX370" s="16">
        <f>IF(Email_TaskV2[[#This Row],[Nomor Nodin RFS/RFI]]="","",DAY(Email_TaskV2[[#This Row],[Tanggal nodin RFS/RFI]]))</f>
        <v>30</v>
      </c>
      <c r="AY370" s="28" t="str">
        <f>IF(Email_TaskV2[[#This Row],[Nomor Nodin RFS/RFI]]="","",TEXT(Email_TaskV2[[#This Row],[Tanggal nodin RFS/RFI]],"mmm"))</f>
        <v>Mar</v>
      </c>
      <c r="AZ370" s="28" t="str">
        <f>IF(Email_TaskV2[[#This Row],[Nodin BO]]="","No","Yes")</f>
        <v>Yes</v>
      </c>
      <c r="BA370" s="36">
        <f>IF(Email_TaskV2[[#This Row],[Month]]="",13,MONTH(Email_TaskV2[[#This Row],[Tanggal nodin RFS/RFI]]))</f>
        <v>3</v>
      </c>
    </row>
    <row r="371" spans="1:53" ht="15" hidden="1" customHeight="1" x14ac:dyDescent="0.3">
      <c r="A371" s="17">
        <v>370</v>
      </c>
      <c r="B371" s="18" t="s">
        <v>1650</v>
      </c>
      <c r="C371" s="19">
        <v>44650</v>
      </c>
      <c r="D371" s="20" t="s">
        <v>1651</v>
      </c>
      <c r="E371" s="18" t="s">
        <v>55</v>
      </c>
      <c r="F371" s="21" t="s">
        <v>112</v>
      </c>
      <c r="G371" s="22">
        <v>44651</v>
      </c>
      <c r="H371" s="22">
        <v>44663</v>
      </c>
      <c r="I371" s="18" t="s">
        <v>1652</v>
      </c>
      <c r="J371" s="22">
        <v>44662</v>
      </c>
      <c r="K371" s="22"/>
      <c r="L371" s="18">
        <f t="shared" si="42"/>
        <v>13</v>
      </c>
      <c r="M371" s="18">
        <f t="shared" si="43"/>
        <v>11</v>
      </c>
      <c r="N371" s="23" t="s">
        <v>93</v>
      </c>
      <c r="O371" s="20" t="s">
        <v>94</v>
      </c>
      <c r="P371" s="20" t="str">
        <f>VLOOKUP(Email_TaskV2[[#This Row],[PIC Dev]],[1]Organization!C:D,2,FALSE)</f>
        <v>Digital and VAS</v>
      </c>
      <c r="Q371" s="20"/>
      <c r="R371" s="18">
        <v>100</v>
      </c>
      <c r="S371" s="18" t="s">
        <v>61</v>
      </c>
      <c r="T371" s="18" t="s">
        <v>1645</v>
      </c>
      <c r="U371" s="18"/>
      <c r="V371" s="18"/>
      <c r="W371" s="18"/>
      <c r="X371" s="18"/>
      <c r="Y371" s="18"/>
      <c r="Z371" s="18" t="s">
        <v>63</v>
      </c>
      <c r="AA371" s="18" t="s">
        <v>64</v>
      </c>
      <c r="AB371" s="18" t="s">
        <v>1498</v>
      </c>
      <c r="AC371" s="18" t="s">
        <v>98</v>
      </c>
      <c r="AD371" s="23" t="s">
        <v>160</v>
      </c>
      <c r="AE371" s="23"/>
      <c r="AF371" s="23"/>
      <c r="AG371" s="18"/>
      <c r="AH371" s="49"/>
      <c r="AI371" s="31" t="s">
        <v>75</v>
      </c>
      <c r="AJ371" s="31"/>
      <c r="AK371" s="25"/>
      <c r="AL371" s="25"/>
      <c r="AM371" s="25"/>
      <c r="AN371" s="25"/>
      <c r="AO371" s="25"/>
      <c r="AP371" s="26">
        <f ca="1">IF(AND(Email_TaskV2[[#This Row],[Status]]="ON PROGRESS"),TODAY()-Email_TaskV2[[#This Row],[Tanggal nodin RFS/RFI]],0)</f>
        <v>0</v>
      </c>
      <c r="AQ371" s="26">
        <f ca="1">IF(AND(Email_TaskV2[[#This Row],[Status]]="ON PROGRESS",Email_TaskV2[[#This Row],[Type]]="RFI"),TODAY()-Email_TaskV2[[#This Row],[Tanggal nodin RFS/RFI]],0)</f>
        <v>0</v>
      </c>
      <c r="AR371" s="26" t="str">
        <f ca="1">IF(Email_TaskV2[[#This Row],[Aging]]&gt;7,"Warning","")</f>
        <v/>
      </c>
      <c r="AV371" s="16" t="str">
        <f>IF(AND(Email_TaskV2[[#This Row],[Status]]="ON PROGRESS",Email_TaskV2[[#This Row],[Type]]="RFS"),"YES","")</f>
        <v/>
      </c>
      <c r="AW371" s="16" t="str">
        <f>IF(AND(Email_TaskV2[[#This Row],[Status]]="ON PROGRESS",Email_TaskV2[[#This Row],[Type]]="RFI"),"YES","")</f>
        <v/>
      </c>
      <c r="AX371" s="16">
        <f>IF(Email_TaskV2[[#This Row],[Nomor Nodin RFS/RFI]]="","",DAY(Email_TaskV2[[#This Row],[Tanggal nodin RFS/RFI]]))</f>
        <v>30</v>
      </c>
      <c r="AY371" s="28" t="str">
        <f>IF(Email_TaskV2[[#This Row],[Nomor Nodin RFS/RFI]]="","",TEXT(Email_TaskV2[[#This Row],[Tanggal nodin RFS/RFI]],"mmm"))</f>
        <v>Mar</v>
      </c>
      <c r="AZ371" s="28" t="str">
        <f>IF(Email_TaskV2[[#This Row],[Nodin BO]]="","No","Yes")</f>
        <v>Yes</v>
      </c>
      <c r="BA371" s="36">
        <f>IF(Email_TaskV2[[#This Row],[Month]]="",13,MONTH(Email_TaskV2[[#This Row],[Tanggal nodin RFS/RFI]]))</f>
        <v>3</v>
      </c>
    </row>
    <row r="372" spans="1:53" ht="15" hidden="1" customHeight="1" x14ac:dyDescent="0.3">
      <c r="A372" s="17">
        <v>371</v>
      </c>
      <c r="B372" s="18" t="s">
        <v>1653</v>
      </c>
      <c r="C372" s="19">
        <v>44651</v>
      </c>
      <c r="D372" s="20" t="s">
        <v>1654</v>
      </c>
      <c r="E372" s="18" t="s">
        <v>55</v>
      </c>
      <c r="F372" s="21" t="s">
        <v>136</v>
      </c>
      <c r="G372" s="22">
        <v>44655</v>
      </c>
      <c r="H372" s="22">
        <v>44664</v>
      </c>
      <c r="I372" s="18" t="s">
        <v>1655</v>
      </c>
      <c r="J372" s="22">
        <v>44665</v>
      </c>
      <c r="K372" s="22"/>
      <c r="L372" s="18">
        <f t="shared" si="42"/>
        <v>13</v>
      </c>
      <c r="M372" s="18">
        <f t="shared" si="43"/>
        <v>10</v>
      </c>
      <c r="N372" s="20" t="s">
        <v>130</v>
      </c>
      <c r="O372" s="20" t="s">
        <v>131</v>
      </c>
      <c r="P372" s="20" t="str">
        <f>VLOOKUP(Email_TaskV2[[#This Row],[PIC Dev]],[1]Organization!C:D,2,FALSE)</f>
        <v>BSM Prepaid</v>
      </c>
      <c r="Q372" s="24" t="s">
        <v>1656</v>
      </c>
      <c r="R372" s="18">
        <v>213</v>
      </c>
      <c r="S372" s="18" t="s">
        <v>61</v>
      </c>
      <c r="T372" s="18" t="s">
        <v>826</v>
      </c>
      <c r="U372" s="18"/>
      <c r="V372" s="18"/>
      <c r="W372" s="18"/>
      <c r="X372" s="18"/>
      <c r="Y372" s="18"/>
      <c r="Z372" s="18" t="s">
        <v>63</v>
      </c>
      <c r="AA372" s="18" t="s">
        <v>64</v>
      </c>
      <c r="AB372" s="18" t="s">
        <v>447</v>
      </c>
      <c r="AC372" s="18" t="s">
        <v>66</v>
      </c>
      <c r="AD372" s="23" t="s">
        <v>266</v>
      </c>
      <c r="AE372" s="23" t="s">
        <v>139</v>
      </c>
      <c r="AF372" s="23" t="s">
        <v>67</v>
      </c>
      <c r="AG372" s="18" t="s">
        <v>74</v>
      </c>
      <c r="AH372" s="49" t="s">
        <v>89</v>
      </c>
      <c r="AI372" s="31" t="s">
        <v>75</v>
      </c>
      <c r="AJ372" s="31"/>
      <c r="AK372" s="25"/>
      <c r="AL372" s="25"/>
      <c r="AM372" s="25"/>
      <c r="AN372" s="25"/>
      <c r="AO372" s="25"/>
      <c r="AP372" s="26">
        <f ca="1">IF(AND(Email_TaskV2[[#This Row],[Status]]="ON PROGRESS"),TODAY()-Email_TaskV2[[#This Row],[Tanggal nodin RFS/RFI]],0)</f>
        <v>0</v>
      </c>
      <c r="AQ372" s="26">
        <f ca="1">IF(AND(Email_TaskV2[[#This Row],[Status]]="ON PROGRESS",Email_TaskV2[[#This Row],[Type]]="RFI"),TODAY()-Email_TaskV2[[#This Row],[Tanggal nodin RFS/RFI]],0)</f>
        <v>0</v>
      </c>
      <c r="AR372" s="26" t="str">
        <f ca="1">IF(Email_TaskV2[[#This Row],[Aging]]&gt;7,"Warning","")</f>
        <v/>
      </c>
      <c r="AV372" s="16" t="str">
        <f>IF(AND(Email_TaskV2[[#This Row],[Status]]="ON PROGRESS",Email_TaskV2[[#This Row],[Type]]="RFS"),"YES","")</f>
        <v/>
      </c>
      <c r="AW372" s="16" t="str">
        <f>IF(AND(Email_TaskV2[[#This Row],[Status]]="ON PROGRESS",Email_TaskV2[[#This Row],[Type]]="RFI"),"YES","")</f>
        <v/>
      </c>
      <c r="AX372" s="16">
        <f>IF(Email_TaskV2[[#This Row],[Nomor Nodin RFS/RFI]]="","",DAY(Email_TaskV2[[#This Row],[Tanggal nodin RFS/RFI]]))</f>
        <v>31</v>
      </c>
      <c r="AY372" s="28" t="str">
        <f>IF(Email_TaskV2[[#This Row],[Nomor Nodin RFS/RFI]]="","",TEXT(Email_TaskV2[[#This Row],[Tanggal nodin RFS/RFI]],"mmm"))</f>
        <v>Mar</v>
      </c>
      <c r="AZ372" s="28" t="str">
        <f>IF(Email_TaskV2[[#This Row],[Nodin BO]]="","No","Yes")</f>
        <v>Yes</v>
      </c>
      <c r="BA372" s="36">
        <f>IF(Email_TaskV2[[#This Row],[Month]]="",13,MONTH(Email_TaskV2[[#This Row],[Tanggal nodin RFS/RFI]]))</f>
        <v>3</v>
      </c>
    </row>
    <row r="373" spans="1:53" ht="15" hidden="1" customHeight="1" x14ac:dyDescent="0.3">
      <c r="A373" s="17">
        <v>372</v>
      </c>
      <c r="B373" s="18" t="s">
        <v>1657</v>
      </c>
      <c r="C373" s="19">
        <v>44651</v>
      </c>
      <c r="D373" s="20" t="s">
        <v>1400</v>
      </c>
      <c r="E373" s="18" t="s">
        <v>55</v>
      </c>
      <c r="F373" s="21" t="s">
        <v>86</v>
      </c>
      <c r="G373" s="22">
        <v>44655</v>
      </c>
      <c r="H373" s="22">
        <v>44656</v>
      </c>
      <c r="I373" s="18" t="s">
        <v>1658</v>
      </c>
      <c r="J373" s="22">
        <v>44656</v>
      </c>
      <c r="K373" s="22"/>
      <c r="L373" s="18">
        <f t="shared" si="42"/>
        <v>5</v>
      </c>
      <c r="M373" s="18">
        <f t="shared" si="43"/>
        <v>1</v>
      </c>
      <c r="N373" s="20" t="s">
        <v>130</v>
      </c>
      <c r="O373" s="20" t="s">
        <v>131</v>
      </c>
      <c r="P373" s="20" t="str">
        <f>VLOOKUP(Email_TaskV2[[#This Row],[PIC Dev]],[1]Organization!C:D,2,FALSE)</f>
        <v>BSM Prepaid</v>
      </c>
      <c r="Q373" s="20" t="s">
        <v>1659</v>
      </c>
      <c r="R373" s="18">
        <v>42</v>
      </c>
      <c r="S373" s="18" t="s">
        <v>61</v>
      </c>
      <c r="T373" s="18" t="s">
        <v>826</v>
      </c>
      <c r="U373" s="18"/>
      <c r="V373" s="18"/>
      <c r="W373" s="18"/>
      <c r="X373" s="18"/>
      <c r="Y373" s="18"/>
      <c r="Z373" s="18" t="s">
        <v>63</v>
      </c>
      <c r="AA373" s="18" t="s">
        <v>64</v>
      </c>
      <c r="AB373" s="18" t="s">
        <v>938</v>
      </c>
      <c r="AC373" s="18" t="s">
        <v>66</v>
      </c>
      <c r="AD373" s="23" t="s">
        <v>67</v>
      </c>
      <c r="AE373" s="23"/>
      <c r="AF373" s="23"/>
      <c r="AG373" s="18"/>
      <c r="AH373" s="49"/>
      <c r="AI373" s="31" t="s">
        <v>75</v>
      </c>
      <c r="AJ373" s="18"/>
      <c r="AK373" s="25"/>
      <c r="AL373" s="25"/>
      <c r="AM373" s="25"/>
      <c r="AN373" s="25"/>
      <c r="AO373" s="25"/>
      <c r="AP373" s="26">
        <f ca="1">IF(AND(Email_TaskV2[[#This Row],[Status]]="ON PROGRESS"),TODAY()-Email_TaskV2[[#This Row],[Tanggal nodin RFS/RFI]],0)</f>
        <v>0</v>
      </c>
      <c r="AQ373" s="26">
        <f ca="1">IF(AND(Email_TaskV2[[#This Row],[Status]]="ON PROGRESS",Email_TaskV2[[#This Row],[Type]]="RFI"),TODAY()-Email_TaskV2[[#This Row],[Tanggal nodin RFS/RFI]],0)</f>
        <v>0</v>
      </c>
      <c r="AR373" s="26" t="str">
        <f ca="1">IF(Email_TaskV2[[#This Row],[Aging]]&gt;7,"Warning","")</f>
        <v/>
      </c>
      <c r="AV373" s="16" t="str">
        <f>IF(AND(Email_TaskV2[[#This Row],[Status]]="ON PROGRESS",Email_TaskV2[[#This Row],[Type]]="RFS"),"YES","")</f>
        <v/>
      </c>
      <c r="AW373" s="16" t="str">
        <f>IF(AND(Email_TaskV2[[#This Row],[Status]]="ON PROGRESS",Email_TaskV2[[#This Row],[Type]]="RFI"),"YES","")</f>
        <v/>
      </c>
      <c r="AX373" s="16">
        <f>IF(Email_TaskV2[[#This Row],[Nomor Nodin RFS/RFI]]="","",DAY(Email_TaskV2[[#This Row],[Tanggal nodin RFS/RFI]]))</f>
        <v>31</v>
      </c>
      <c r="AY373" s="28" t="str">
        <f>IF(Email_TaskV2[[#This Row],[Nomor Nodin RFS/RFI]]="","",TEXT(Email_TaskV2[[#This Row],[Tanggal nodin RFS/RFI]],"mmm"))</f>
        <v>Mar</v>
      </c>
      <c r="AZ373" s="28" t="str">
        <f>IF(Email_TaskV2[[#This Row],[Nodin BO]]="","No","Yes")</f>
        <v>Yes</v>
      </c>
      <c r="BA373" s="36">
        <f>IF(Email_TaskV2[[#This Row],[Month]]="",13,MONTH(Email_TaskV2[[#This Row],[Tanggal nodin RFS/RFI]]))</f>
        <v>3</v>
      </c>
    </row>
    <row r="374" spans="1:53" ht="15" hidden="1" customHeight="1" x14ac:dyDescent="0.3">
      <c r="A374" s="17">
        <v>373</v>
      </c>
      <c r="B374" s="18" t="s">
        <v>1660</v>
      </c>
      <c r="C374" s="19">
        <v>44651</v>
      </c>
      <c r="D374" s="20" t="s">
        <v>1661</v>
      </c>
      <c r="E374" s="18" t="s">
        <v>55</v>
      </c>
      <c r="F374" s="21" t="s">
        <v>136</v>
      </c>
      <c r="G374" s="22">
        <v>44655</v>
      </c>
      <c r="H374" s="22">
        <v>44662</v>
      </c>
      <c r="I374" s="18" t="s">
        <v>1662</v>
      </c>
      <c r="J374" s="22">
        <v>44662</v>
      </c>
      <c r="K374" s="22"/>
      <c r="L374" s="18">
        <f t="shared" si="42"/>
        <v>11</v>
      </c>
      <c r="M374" s="18">
        <f t="shared" si="43"/>
        <v>7</v>
      </c>
      <c r="N374" s="20" t="s">
        <v>341</v>
      </c>
      <c r="O374" s="20" t="s">
        <v>342</v>
      </c>
      <c r="P374" s="20" t="str">
        <f>VLOOKUP(Email_TaskV2[[#This Row],[PIC Dev]],[1]Organization!C:D,2,FALSE)</f>
        <v>Digital and VAS</v>
      </c>
      <c r="Q374" s="24" t="s">
        <v>1663</v>
      </c>
      <c r="R374" s="18">
        <v>54</v>
      </c>
      <c r="S374" s="18" t="s">
        <v>61</v>
      </c>
      <c r="T374" s="18" t="s">
        <v>1664</v>
      </c>
      <c r="U374" s="18"/>
      <c r="V374" s="18"/>
      <c r="W374" s="18"/>
      <c r="X374" s="18"/>
      <c r="Y374" s="18"/>
      <c r="Z374" s="18" t="s">
        <v>63</v>
      </c>
      <c r="AA374" s="18" t="s">
        <v>64</v>
      </c>
      <c r="AB374" s="18" t="s">
        <v>344</v>
      </c>
      <c r="AC374" s="18" t="s">
        <v>124</v>
      </c>
      <c r="AD374" s="23" t="s">
        <v>125</v>
      </c>
      <c r="AE374" s="23" t="s">
        <v>99</v>
      </c>
      <c r="AF374" s="23"/>
      <c r="AG374" s="18"/>
      <c r="AH374" s="49"/>
      <c r="AI374" s="31" t="s">
        <v>75</v>
      </c>
      <c r="AJ374" s="31"/>
      <c r="AK374" s="25"/>
      <c r="AL374" s="25"/>
      <c r="AM374" s="25"/>
      <c r="AN374" s="25"/>
      <c r="AO374" s="25"/>
      <c r="AP374" s="26">
        <f ca="1">IF(AND(Email_TaskV2[[#This Row],[Status]]="ON PROGRESS"),TODAY()-Email_TaskV2[[#This Row],[Tanggal nodin RFS/RFI]],0)</f>
        <v>0</v>
      </c>
      <c r="AQ374" s="26">
        <f ca="1">IF(AND(Email_TaskV2[[#This Row],[Status]]="ON PROGRESS",Email_TaskV2[[#This Row],[Type]]="RFI"),TODAY()-Email_TaskV2[[#This Row],[Tanggal nodin RFS/RFI]],0)</f>
        <v>0</v>
      </c>
      <c r="AR374" s="26" t="str">
        <f ca="1">IF(Email_TaskV2[[#This Row],[Aging]]&gt;7,"Warning","")</f>
        <v/>
      </c>
      <c r="AV374" s="16" t="str">
        <f>IF(AND(Email_TaskV2[[#This Row],[Status]]="ON PROGRESS",Email_TaskV2[[#This Row],[Type]]="RFS"),"YES","")</f>
        <v/>
      </c>
      <c r="AW374" s="16" t="str">
        <f>IF(AND(Email_TaskV2[[#This Row],[Status]]="ON PROGRESS",Email_TaskV2[[#This Row],[Type]]="RFI"),"YES","")</f>
        <v/>
      </c>
      <c r="AX374" s="16">
        <f>IF(Email_TaskV2[[#This Row],[Nomor Nodin RFS/RFI]]="","",DAY(Email_TaskV2[[#This Row],[Tanggal nodin RFS/RFI]]))</f>
        <v>31</v>
      </c>
      <c r="AY374" s="28" t="str">
        <f>IF(Email_TaskV2[[#This Row],[Nomor Nodin RFS/RFI]]="","",TEXT(Email_TaskV2[[#This Row],[Tanggal nodin RFS/RFI]],"mmm"))</f>
        <v>Mar</v>
      </c>
      <c r="AZ374" s="28" t="str">
        <f>IF(Email_TaskV2[[#This Row],[Nodin BO]]="","No","Yes")</f>
        <v>Yes</v>
      </c>
      <c r="BA374" s="36">
        <f>IF(Email_TaskV2[[#This Row],[Month]]="",13,MONTH(Email_TaskV2[[#This Row],[Tanggal nodin RFS/RFI]]))</f>
        <v>3</v>
      </c>
    </row>
    <row r="375" spans="1:53" ht="15" hidden="1" customHeight="1" x14ac:dyDescent="0.3">
      <c r="A375" s="17">
        <v>374</v>
      </c>
      <c r="B375" s="18" t="s">
        <v>1665</v>
      </c>
      <c r="C375" s="19">
        <v>44651</v>
      </c>
      <c r="D375" s="20" t="s">
        <v>1666</v>
      </c>
      <c r="E375" s="18" t="s">
        <v>55</v>
      </c>
      <c r="F375" s="21" t="s">
        <v>86</v>
      </c>
      <c r="G375" s="22">
        <v>44651</v>
      </c>
      <c r="H375" s="22">
        <v>44655</v>
      </c>
      <c r="I375" s="18" t="s">
        <v>1667</v>
      </c>
      <c r="J375" s="22">
        <v>44656</v>
      </c>
      <c r="K375" s="22"/>
      <c r="L375" s="18">
        <f t="shared" si="42"/>
        <v>4</v>
      </c>
      <c r="M375" s="18">
        <f t="shared" si="43"/>
        <v>5</v>
      </c>
      <c r="N375" s="20" t="s">
        <v>341</v>
      </c>
      <c r="O375" s="20" t="s">
        <v>342</v>
      </c>
      <c r="P375" s="20" t="str">
        <f>VLOOKUP(Email_TaskV2[[#This Row],[PIC Dev]],[1]Organization!C:D,2,FALSE)</f>
        <v>Digital and VAS</v>
      </c>
      <c r="Q375" s="24" t="s">
        <v>1668</v>
      </c>
      <c r="R375" s="18">
        <v>38</v>
      </c>
      <c r="S375" s="18" t="s">
        <v>61</v>
      </c>
      <c r="T375" s="18" t="s">
        <v>1664</v>
      </c>
      <c r="U375" s="18"/>
      <c r="V375" s="18"/>
      <c r="W375" s="18"/>
      <c r="X375" s="18"/>
      <c r="Y375" s="18"/>
      <c r="Z375" s="18" t="s">
        <v>63</v>
      </c>
      <c r="AA375" s="18" t="s">
        <v>64</v>
      </c>
      <c r="AB375" s="18" t="s">
        <v>344</v>
      </c>
      <c r="AC375" s="18" t="s">
        <v>66</v>
      </c>
      <c r="AD375" s="23" t="s">
        <v>160</v>
      </c>
      <c r="AE375" s="23"/>
      <c r="AF375" s="23"/>
      <c r="AG375" s="18"/>
      <c r="AH375" s="49"/>
      <c r="AI375" s="31" t="s">
        <v>75</v>
      </c>
      <c r="AJ375" s="31"/>
      <c r="AK375" s="25"/>
      <c r="AL375" s="25"/>
      <c r="AM375" s="25"/>
      <c r="AN375" s="25"/>
      <c r="AO375" s="25"/>
      <c r="AP375" s="26">
        <f ca="1">IF(AND(Email_TaskV2[[#This Row],[Status]]="ON PROGRESS"),TODAY()-Email_TaskV2[[#This Row],[Tanggal nodin RFS/RFI]],0)</f>
        <v>0</v>
      </c>
      <c r="AQ375" s="26">
        <f ca="1">IF(AND(Email_TaskV2[[#This Row],[Status]]="ON PROGRESS",Email_TaskV2[[#This Row],[Type]]="RFI"),TODAY()-Email_TaskV2[[#This Row],[Tanggal nodin RFS/RFI]],0)</f>
        <v>0</v>
      </c>
      <c r="AR375" s="26" t="str">
        <f ca="1">IF(Email_TaskV2[[#This Row],[Aging]]&gt;7,"Warning","")</f>
        <v/>
      </c>
      <c r="AV375" s="16" t="str">
        <f>IF(AND(Email_TaskV2[[#This Row],[Status]]="ON PROGRESS",Email_TaskV2[[#This Row],[Type]]="RFS"),"YES","")</f>
        <v/>
      </c>
      <c r="AW375" s="16" t="str">
        <f>IF(AND(Email_TaskV2[[#This Row],[Status]]="ON PROGRESS",Email_TaskV2[[#This Row],[Type]]="RFI"),"YES","")</f>
        <v/>
      </c>
      <c r="AX375" s="16">
        <f>IF(Email_TaskV2[[#This Row],[Nomor Nodin RFS/RFI]]="","",DAY(Email_TaskV2[[#This Row],[Tanggal nodin RFS/RFI]]))</f>
        <v>31</v>
      </c>
      <c r="AY375" s="28" t="str">
        <f>IF(Email_TaskV2[[#This Row],[Nomor Nodin RFS/RFI]]="","",TEXT(Email_TaskV2[[#This Row],[Tanggal nodin RFS/RFI]],"mmm"))</f>
        <v>Mar</v>
      </c>
      <c r="AZ375" s="28" t="str">
        <f>IF(Email_TaskV2[[#This Row],[Nodin BO]]="","No","Yes")</f>
        <v>Yes</v>
      </c>
      <c r="BA375" s="36">
        <f>IF(Email_TaskV2[[#This Row],[Month]]="",13,MONTH(Email_TaskV2[[#This Row],[Tanggal nodin RFS/RFI]]))</f>
        <v>3</v>
      </c>
    </row>
    <row r="376" spans="1:53" ht="15" hidden="1" customHeight="1" x14ac:dyDescent="0.3">
      <c r="A376" s="17">
        <v>375</v>
      </c>
      <c r="B376" s="18" t="s">
        <v>1669</v>
      </c>
      <c r="C376" s="19">
        <v>44651</v>
      </c>
      <c r="D376" s="20" t="s">
        <v>1670</v>
      </c>
      <c r="E376" s="18" t="s">
        <v>55</v>
      </c>
      <c r="F376" s="21" t="s">
        <v>147</v>
      </c>
      <c r="G376" s="22">
        <v>44653</v>
      </c>
      <c r="H376" s="22">
        <v>44679</v>
      </c>
      <c r="I376" s="18" t="s">
        <v>1671</v>
      </c>
      <c r="J376" s="22">
        <v>44680</v>
      </c>
      <c r="K376" s="22"/>
      <c r="L376" s="18">
        <f t="shared" si="42"/>
        <v>28</v>
      </c>
      <c r="M376" s="18">
        <f t="shared" si="43"/>
        <v>27</v>
      </c>
      <c r="N376" s="20" t="s">
        <v>171</v>
      </c>
      <c r="O376" s="20" t="s">
        <v>172</v>
      </c>
      <c r="P376" s="20" t="str">
        <f>VLOOKUP(Email_TaskV2[[#This Row],[PIC Dev]],[1]Organization!C:D,2,FALSE)</f>
        <v>Postpaid, Roaming, and Interconnect</v>
      </c>
      <c r="Q376" s="20"/>
      <c r="R376" s="18">
        <v>20</v>
      </c>
      <c r="S376" s="18" t="s">
        <v>106</v>
      </c>
      <c r="T376" s="18" t="s">
        <v>1672</v>
      </c>
      <c r="U376" s="18"/>
      <c r="V376" s="18"/>
      <c r="W376" s="18"/>
      <c r="X376" s="18"/>
      <c r="Y376" s="18"/>
      <c r="Z376" s="18" t="s">
        <v>63</v>
      </c>
      <c r="AA376" s="18" t="s">
        <v>64</v>
      </c>
      <c r="AB376" s="18" t="s">
        <v>210</v>
      </c>
      <c r="AC376" s="18" t="s">
        <v>124</v>
      </c>
      <c r="AD376" s="23" t="s">
        <v>133</v>
      </c>
      <c r="AE376" s="23"/>
      <c r="AF376" s="23"/>
      <c r="AG376" s="18"/>
      <c r="AH376" s="49"/>
      <c r="AI376" s="31" t="s">
        <v>75</v>
      </c>
      <c r="AJ376" s="31"/>
      <c r="AK376" s="25"/>
      <c r="AL376" s="25"/>
      <c r="AM376" s="25"/>
      <c r="AN376" s="25"/>
      <c r="AO376" s="25"/>
      <c r="AP376" s="26">
        <f ca="1">IF(AND(Email_TaskV2[[#This Row],[Status]]="ON PROGRESS"),TODAY()-Email_TaskV2[[#This Row],[Tanggal nodin RFS/RFI]],0)</f>
        <v>0</v>
      </c>
      <c r="AQ376" s="26">
        <f ca="1">IF(AND(Email_TaskV2[[#This Row],[Status]]="ON PROGRESS",Email_TaskV2[[#This Row],[Type]]="RFI"),TODAY()-Email_TaskV2[[#This Row],[Tanggal nodin RFS/RFI]],0)</f>
        <v>0</v>
      </c>
      <c r="AR376" s="26" t="str">
        <f ca="1">IF(Email_TaskV2[[#This Row],[Aging]]&gt;7,"Warning","")</f>
        <v/>
      </c>
      <c r="AV376" s="16" t="str">
        <f>IF(AND(Email_TaskV2[[#This Row],[Status]]="ON PROGRESS",Email_TaskV2[[#This Row],[Type]]="RFS"),"YES","")</f>
        <v/>
      </c>
      <c r="AW376" s="16" t="str">
        <f>IF(AND(Email_TaskV2[[#This Row],[Status]]="ON PROGRESS",Email_TaskV2[[#This Row],[Type]]="RFI"),"YES","")</f>
        <v/>
      </c>
      <c r="AX376" s="16">
        <f>IF(Email_TaskV2[[#This Row],[Nomor Nodin RFS/RFI]]="","",DAY(Email_TaskV2[[#This Row],[Tanggal nodin RFS/RFI]]))</f>
        <v>31</v>
      </c>
      <c r="AY376" s="28" t="str">
        <f>IF(Email_TaskV2[[#This Row],[Nomor Nodin RFS/RFI]]="","",TEXT(Email_TaskV2[[#This Row],[Tanggal nodin RFS/RFI]],"mmm"))</f>
        <v>Mar</v>
      </c>
      <c r="AZ376" s="28" t="str">
        <f>IF(Email_TaskV2[[#This Row],[Nodin BO]]="","No","Yes")</f>
        <v>Yes</v>
      </c>
      <c r="BA376" s="36">
        <f>IF(Email_TaskV2[[#This Row],[Month]]="",13,MONTH(Email_TaskV2[[#This Row],[Tanggal nodin RFS/RFI]]))</f>
        <v>3</v>
      </c>
    </row>
    <row r="377" spans="1:53" ht="15" hidden="1" customHeight="1" x14ac:dyDescent="0.3">
      <c r="A377" s="17">
        <v>376</v>
      </c>
      <c r="B377" s="18" t="s">
        <v>1673</v>
      </c>
      <c r="C377" s="19">
        <v>44652</v>
      </c>
      <c r="D377" s="20" t="s">
        <v>1674</v>
      </c>
      <c r="E377" s="32" t="s">
        <v>118</v>
      </c>
      <c r="F377" s="32" t="s">
        <v>119</v>
      </c>
      <c r="G377" s="18"/>
      <c r="H377" s="18"/>
      <c r="I377" s="18"/>
      <c r="J377" s="18"/>
      <c r="K377" s="18"/>
      <c r="L377" s="23"/>
      <c r="M377" s="20"/>
      <c r="N377" s="20" t="s">
        <v>130</v>
      </c>
      <c r="O377" s="20" t="s">
        <v>131</v>
      </c>
      <c r="P377" s="20" t="str">
        <f>VLOOKUP(Email_TaskV2[[#This Row],[PIC Dev]],[1]Organization!C:D,2,FALSE)</f>
        <v>BSM Prepaid</v>
      </c>
      <c r="Q377" s="20"/>
      <c r="R377" s="18"/>
      <c r="S377" s="18" t="s">
        <v>61</v>
      </c>
      <c r="T377" s="18" t="s">
        <v>1675</v>
      </c>
      <c r="U377" s="18"/>
      <c r="V377" s="18"/>
      <c r="W377" s="18"/>
      <c r="X377" s="18"/>
      <c r="Y377" s="18"/>
      <c r="Z377" s="18" t="s">
        <v>63</v>
      </c>
      <c r="AA377" s="18" t="s">
        <v>64</v>
      </c>
      <c r="AB377" s="18" t="s">
        <v>65</v>
      </c>
      <c r="AC377" s="18" t="s">
        <v>66</v>
      </c>
      <c r="AD377" s="23" t="s">
        <v>67</v>
      </c>
      <c r="AE377" s="23" t="s">
        <v>89</v>
      </c>
      <c r="AF377" s="23"/>
      <c r="AG377" s="18"/>
      <c r="AH377" s="49"/>
      <c r="AI377" s="48" t="s">
        <v>75</v>
      </c>
      <c r="AJ377" s="48"/>
      <c r="AK377" s="25"/>
      <c r="AL377" s="25"/>
      <c r="AM377" s="25"/>
      <c r="AN377" s="25"/>
      <c r="AO377" s="25"/>
      <c r="AP377" s="26">
        <f ca="1">IF(AND(Email_TaskV2[[#This Row],[Status]]="ON PROGRESS"),TODAY()-Email_TaskV2[[#This Row],[Tanggal nodin RFS/RFI]],0)</f>
        <v>0</v>
      </c>
      <c r="AQ377" s="26">
        <f ca="1">IF(AND(Email_TaskV2[[#This Row],[Status]]="ON PROGRESS",Email_TaskV2[[#This Row],[Type]]="RFI"),TODAY()-Email_TaskV2[[#This Row],[Tanggal nodin RFS/RFI]],0)</f>
        <v>0</v>
      </c>
      <c r="AR377" s="26" t="str">
        <f ca="1">IF(Email_TaskV2[[#This Row],[Aging]]&gt;7,"Warning","")</f>
        <v/>
      </c>
      <c r="AV377" s="16" t="str">
        <f>IF(AND(Email_TaskV2[[#This Row],[Status]]="ON PROGRESS",Email_TaskV2[[#This Row],[Type]]="RFS"),"YES","")</f>
        <v/>
      </c>
      <c r="AW377" s="16" t="str">
        <f>IF(AND(Email_TaskV2[[#This Row],[Status]]="ON PROGRESS",Email_TaskV2[[#This Row],[Type]]="RFI"),"YES","")</f>
        <v/>
      </c>
      <c r="AX377" s="16">
        <f>IF(Email_TaskV2[[#This Row],[Nomor Nodin RFS/RFI]]="","",DAY(Email_TaskV2[[#This Row],[Tanggal nodin RFS/RFI]]))</f>
        <v>1</v>
      </c>
      <c r="AY377" s="28" t="str">
        <f>IF(Email_TaskV2[[#This Row],[Nomor Nodin RFS/RFI]]="","",TEXT(Email_TaskV2[[#This Row],[Tanggal nodin RFS/RFI]],"mmm"))</f>
        <v>Apr</v>
      </c>
      <c r="AZ377" s="28" t="str">
        <f>IF(Email_TaskV2[[#This Row],[Nodin BO]]="","No","Yes")</f>
        <v>Yes</v>
      </c>
      <c r="BA377" s="36">
        <f>IF(Email_TaskV2[[#This Row],[Month]]="",13,MONTH(Email_TaskV2[[#This Row],[Tanggal nodin RFS/RFI]]))</f>
        <v>4</v>
      </c>
    </row>
    <row r="378" spans="1:53" ht="15" hidden="1" customHeight="1" x14ac:dyDescent="0.3">
      <c r="A378" s="17">
        <v>377</v>
      </c>
      <c r="B378" s="18" t="s">
        <v>1676</v>
      </c>
      <c r="C378" s="19">
        <v>44652</v>
      </c>
      <c r="D378" s="20" t="s">
        <v>1677</v>
      </c>
      <c r="E378" s="32" t="s">
        <v>118</v>
      </c>
      <c r="F378" s="32" t="s">
        <v>119</v>
      </c>
      <c r="G378" s="18"/>
      <c r="H378" s="18"/>
      <c r="I378" s="18"/>
      <c r="J378" s="18"/>
      <c r="K378" s="18"/>
      <c r="L378" s="23"/>
      <c r="M378" s="20"/>
      <c r="N378" s="20" t="s">
        <v>58</v>
      </c>
      <c r="O378" s="20" t="s">
        <v>59</v>
      </c>
      <c r="P378" s="20" t="str">
        <f>VLOOKUP(Email_TaskV2[[#This Row],[PIC Dev]],[1]Organization!C:D,2,FALSE)</f>
        <v>BSM Prepaid</v>
      </c>
      <c r="Q378" s="20"/>
      <c r="R378" s="18"/>
      <c r="S378" s="18" t="s">
        <v>61</v>
      </c>
      <c r="T378" s="18" t="s">
        <v>1678</v>
      </c>
      <c r="U378" s="18"/>
      <c r="V378" s="18"/>
      <c r="W378" s="18"/>
      <c r="X378" s="18"/>
      <c r="Y378" s="18"/>
      <c r="Z378" s="18" t="s">
        <v>63</v>
      </c>
      <c r="AA378" s="18" t="s">
        <v>64</v>
      </c>
      <c r="AB378" s="18" t="s">
        <v>65</v>
      </c>
      <c r="AC378" s="18" t="s">
        <v>66</v>
      </c>
      <c r="AD378" s="23" t="s">
        <v>139</v>
      </c>
      <c r="AE378" s="23"/>
      <c r="AF378" s="23"/>
      <c r="AG378" s="18"/>
      <c r="AH378" s="49"/>
      <c r="AI378" s="48" t="s">
        <v>75</v>
      </c>
      <c r="AJ378" s="48"/>
      <c r="AK378" s="25"/>
      <c r="AL378" s="25"/>
      <c r="AM378" s="25"/>
      <c r="AN378" s="25"/>
      <c r="AO378" s="25"/>
      <c r="AP378" s="26">
        <f ca="1">IF(AND(Email_TaskV2[[#This Row],[Status]]="ON PROGRESS"),TODAY()-Email_TaskV2[[#This Row],[Tanggal nodin RFS/RFI]],0)</f>
        <v>0</v>
      </c>
      <c r="AQ378" s="26">
        <f ca="1">IF(AND(Email_TaskV2[[#This Row],[Status]]="ON PROGRESS",Email_TaskV2[[#This Row],[Type]]="RFI"),TODAY()-Email_TaskV2[[#This Row],[Tanggal nodin RFS/RFI]],0)</f>
        <v>0</v>
      </c>
      <c r="AR378" s="26" t="str">
        <f ca="1">IF(Email_TaskV2[[#This Row],[Aging]]&gt;7,"Warning","")</f>
        <v/>
      </c>
      <c r="AV378" s="16" t="str">
        <f>IF(AND(Email_TaskV2[[#This Row],[Status]]="ON PROGRESS",Email_TaskV2[[#This Row],[Type]]="RFS"),"YES","")</f>
        <v/>
      </c>
      <c r="AW378" s="16" t="str">
        <f>IF(AND(Email_TaskV2[[#This Row],[Status]]="ON PROGRESS",Email_TaskV2[[#This Row],[Type]]="RFI"),"YES","")</f>
        <v/>
      </c>
      <c r="AX378" s="16">
        <f>IF(Email_TaskV2[[#This Row],[Nomor Nodin RFS/RFI]]="","",DAY(Email_TaskV2[[#This Row],[Tanggal nodin RFS/RFI]]))</f>
        <v>1</v>
      </c>
      <c r="AY378" s="28" t="str">
        <f>IF(Email_TaskV2[[#This Row],[Nomor Nodin RFS/RFI]]="","",TEXT(Email_TaskV2[[#This Row],[Tanggal nodin RFS/RFI]],"mmm"))</f>
        <v>Apr</v>
      </c>
      <c r="AZ378" s="28" t="str">
        <f>IF(Email_TaskV2[[#This Row],[Nodin BO]]="","No","Yes")</f>
        <v>Yes</v>
      </c>
      <c r="BA378" s="36">
        <f>IF(Email_TaskV2[[#This Row],[Month]]="",13,MONTH(Email_TaskV2[[#This Row],[Tanggal nodin RFS/RFI]]))</f>
        <v>4</v>
      </c>
    </row>
    <row r="379" spans="1:53" ht="15" hidden="1" customHeight="1" x14ac:dyDescent="0.3">
      <c r="A379" s="17">
        <v>378</v>
      </c>
      <c r="B379" s="18" t="s">
        <v>1679</v>
      </c>
      <c r="C379" s="19">
        <v>44652</v>
      </c>
      <c r="D379" s="20" t="s">
        <v>1680</v>
      </c>
      <c r="E379" s="18" t="s">
        <v>55</v>
      </c>
      <c r="F379" s="21" t="s">
        <v>112</v>
      </c>
      <c r="G379" s="22">
        <v>44654</v>
      </c>
      <c r="H379" s="22">
        <v>44712</v>
      </c>
      <c r="I379" s="18" t="s">
        <v>1681</v>
      </c>
      <c r="J379" s="22">
        <v>44719</v>
      </c>
      <c r="K379" s="22"/>
      <c r="L379" s="18">
        <f>H379-C379</f>
        <v>60</v>
      </c>
      <c r="M379" s="18">
        <f t="shared" ref="M379:M388" si="44">J379-G379</f>
        <v>65</v>
      </c>
      <c r="N379" s="23" t="s">
        <v>93</v>
      </c>
      <c r="O379" s="20" t="s">
        <v>94</v>
      </c>
      <c r="P379" s="20" t="str">
        <f>VLOOKUP(Email_TaskV2[[#This Row],[PIC Dev]],[1]Organization!C:D,2,FALSE)</f>
        <v>Digital and VAS</v>
      </c>
      <c r="Q379" s="24" t="s">
        <v>1682</v>
      </c>
      <c r="R379" s="18">
        <v>172</v>
      </c>
      <c r="S379" s="18" t="s">
        <v>106</v>
      </c>
      <c r="T379" s="18" t="s">
        <v>1683</v>
      </c>
      <c r="U379" s="18"/>
      <c r="V379" s="18"/>
      <c r="W379" s="18"/>
      <c r="X379" s="18"/>
      <c r="Y379" s="18"/>
      <c r="Z379" s="18" t="s">
        <v>63</v>
      </c>
      <c r="AA379" s="18" t="s">
        <v>64</v>
      </c>
      <c r="AB379" s="18" t="s">
        <v>201</v>
      </c>
      <c r="AC379" s="18" t="s">
        <v>98</v>
      </c>
      <c r="AD379" s="62" t="s">
        <v>816</v>
      </c>
      <c r="AE379" s="23"/>
      <c r="AF379" s="23"/>
      <c r="AG379" s="18"/>
      <c r="AH379" s="49"/>
      <c r="AI379" s="31" t="s">
        <v>276</v>
      </c>
      <c r="AJ379" s="31" t="s">
        <v>152</v>
      </c>
      <c r="AK379" s="25"/>
      <c r="AL379" s="25"/>
      <c r="AM379" s="25"/>
      <c r="AN379" s="25"/>
      <c r="AO379" s="25"/>
      <c r="AP379" s="26">
        <f ca="1">IF(AND(Email_TaskV2[[#This Row],[Status]]="ON PROGRESS"),TODAY()-Email_TaskV2[[#This Row],[Tanggal nodin RFS/RFI]],0)</f>
        <v>0</v>
      </c>
      <c r="AQ379" s="26">
        <f ca="1">IF(AND(Email_TaskV2[[#This Row],[Status]]="ON PROGRESS",Email_TaskV2[[#This Row],[Type]]="RFI"),TODAY()-Email_TaskV2[[#This Row],[Tanggal nodin RFS/RFI]],0)</f>
        <v>0</v>
      </c>
      <c r="AR379" s="26" t="str">
        <f ca="1">IF(Email_TaskV2[[#This Row],[Aging]]&gt;7,"Warning","")</f>
        <v/>
      </c>
      <c r="AV379" s="16" t="str">
        <f>IF(AND(Email_TaskV2[[#This Row],[Status]]="ON PROGRESS",Email_TaskV2[[#This Row],[Type]]="RFS"),"YES","")</f>
        <v/>
      </c>
      <c r="AW379" s="16" t="str">
        <f>IF(AND(Email_TaskV2[[#This Row],[Status]]="ON PROGRESS",Email_TaskV2[[#This Row],[Type]]="RFI"),"YES","")</f>
        <v/>
      </c>
      <c r="AX379" s="16">
        <f>IF(Email_TaskV2[[#This Row],[Nomor Nodin RFS/RFI]]="","",DAY(Email_TaskV2[[#This Row],[Tanggal nodin RFS/RFI]]))</f>
        <v>1</v>
      </c>
      <c r="AY379" s="28" t="str">
        <f>IF(Email_TaskV2[[#This Row],[Nomor Nodin RFS/RFI]]="","",TEXT(Email_TaskV2[[#This Row],[Tanggal nodin RFS/RFI]],"mmm"))</f>
        <v>Apr</v>
      </c>
      <c r="AZ379" s="28" t="str">
        <f>IF(Email_TaskV2[[#This Row],[Nodin BO]]="","No","Yes")</f>
        <v>Yes</v>
      </c>
      <c r="BA379" s="36">
        <f>IF(Email_TaskV2[[#This Row],[Month]]="",13,MONTH(Email_TaskV2[[#This Row],[Tanggal nodin RFS/RFI]]))</f>
        <v>4</v>
      </c>
    </row>
    <row r="380" spans="1:53" ht="15" hidden="1" customHeight="1" x14ac:dyDescent="0.3">
      <c r="A380" s="17">
        <v>379</v>
      </c>
      <c r="B380" s="18" t="s">
        <v>1684</v>
      </c>
      <c r="C380" s="19">
        <v>44652</v>
      </c>
      <c r="D380" s="20" t="s">
        <v>1685</v>
      </c>
      <c r="E380" s="18" t="s">
        <v>55</v>
      </c>
      <c r="F380" s="21" t="s">
        <v>230</v>
      </c>
      <c r="G380" s="22">
        <v>44652</v>
      </c>
      <c r="H380" s="22">
        <v>44659</v>
      </c>
      <c r="I380" s="18" t="s">
        <v>1686</v>
      </c>
      <c r="J380" s="22">
        <v>44659</v>
      </c>
      <c r="K380" s="22"/>
      <c r="L380" s="18">
        <f>H380-C378</f>
        <v>7</v>
      </c>
      <c r="M380" s="18">
        <f t="shared" si="44"/>
        <v>7</v>
      </c>
      <c r="N380" s="20" t="s">
        <v>341</v>
      </c>
      <c r="O380" s="20" t="s">
        <v>342</v>
      </c>
      <c r="P380" s="20" t="str">
        <f>VLOOKUP(Email_TaskV2[[#This Row],[PIC Dev]],[1]Organization!C:D,2,FALSE)</f>
        <v>Digital and VAS</v>
      </c>
      <c r="Q380" s="24" t="s">
        <v>1687</v>
      </c>
      <c r="R380" s="18">
        <v>85</v>
      </c>
      <c r="S380" s="18" t="s">
        <v>106</v>
      </c>
      <c r="T380" s="18" t="s">
        <v>1688</v>
      </c>
      <c r="U380" s="18"/>
      <c r="V380" s="18"/>
      <c r="W380" s="18"/>
      <c r="X380" s="18"/>
      <c r="Y380" s="18"/>
      <c r="Z380" s="18" t="s">
        <v>63</v>
      </c>
      <c r="AA380" s="18" t="s">
        <v>64</v>
      </c>
      <c r="AB380" s="18" t="s">
        <v>344</v>
      </c>
      <c r="AC380" s="18" t="s">
        <v>98</v>
      </c>
      <c r="AD380" s="23" t="s">
        <v>275</v>
      </c>
      <c r="AE380" s="23"/>
      <c r="AF380" s="23"/>
      <c r="AG380" s="18"/>
      <c r="AH380" s="49"/>
      <c r="AI380" s="31" t="s">
        <v>276</v>
      </c>
      <c r="AJ380" s="31" t="s">
        <v>277</v>
      </c>
      <c r="AK380" s="25"/>
      <c r="AL380" s="25"/>
      <c r="AM380" s="25"/>
      <c r="AN380" s="25"/>
      <c r="AO380" s="25"/>
      <c r="AP380" s="26">
        <f ca="1">IF(AND(Email_TaskV2[[#This Row],[Status]]="ON PROGRESS"),TODAY()-Email_TaskV2[[#This Row],[Tanggal nodin RFS/RFI]],0)</f>
        <v>0</v>
      </c>
      <c r="AQ380" s="26">
        <f ca="1">IF(AND(Email_TaskV2[[#This Row],[Status]]="ON PROGRESS",Email_TaskV2[[#This Row],[Type]]="RFI"),TODAY()-Email_TaskV2[[#This Row],[Tanggal nodin RFS/RFI]],0)</f>
        <v>0</v>
      </c>
      <c r="AR380" s="26" t="str">
        <f ca="1">IF(Email_TaskV2[[#This Row],[Aging]]&gt;7,"Warning","")</f>
        <v/>
      </c>
      <c r="AV380" s="16" t="str">
        <f>IF(AND(Email_TaskV2[[#This Row],[Status]]="ON PROGRESS",Email_TaskV2[[#This Row],[Type]]="RFS"),"YES","")</f>
        <v/>
      </c>
      <c r="AW380" s="16" t="str">
        <f>IF(AND(Email_TaskV2[[#This Row],[Status]]="ON PROGRESS",Email_TaskV2[[#This Row],[Type]]="RFI"),"YES","")</f>
        <v/>
      </c>
      <c r="AX380" s="16">
        <f>IF(Email_TaskV2[[#This Row],[Nomor Nodin RFS/RFI]]="","",DAY(Email_TaskV2[[#This Row],[Tanggal nodin RFS/RFI]]))</f>
        <v>1</v>
      </c>
      <c r="AY380" s="28" t="str">
        <f>IF(Email_TaskV2[[#This Row],[Nomor Nodin RFS/RFI]]="","",TEXT(Email_TaskV2[[#This Row],[Tanggal nodin RFS/RFI]],"mmm"))</f>
        <v>Apr</v>
      </c>
      <c r="AZ380" s="28" t="str">
        <f>IF(Email_TaskV2[[#This Row],[Nodin BO]]="","No","Yes")</f>
        <v>Yes</v>
      </c>
      <c r="BA380" s="36">
        <f>IF(Email_TaskV2[[#This Row],[Month]]="",13,MONTH(Email_TaskV2[[#This Row],[Tanggal nodin RFS/RFI]]))</f>
        <v>4</v>
      </c>
    </row>
    <row r="381" spans="1:53" ht="15" hidden="1" customHeight="1" x14ac:dyDescent="0.3">
      <c r="A381" s="17">
        <v>380</v>
      </c>
      <c r="B381" s="18" t="s">
        <v>1689</v>
      </c>
      <c r="C381" s="19">
        <v>44652</v>
      </c>
      <c r="D381" s="20" t="s">
        <v>1690</v>
      </c>
      <c r="E381" s="18" t="s">
        <v>55</v>
      </c>
      <c r="F381" s="21" t="s">
        <v>230</v>
      </c>
      <c r="G381" s="22">
        <v>44652</v>
      </c>
      <c r="H381" s="22">
        <v>44657</v>
      </c>
      <c r="I381" s="18" t="s">
        <v>1691</v>
      </c>
      <c r="J381" s="22">
        <v>44657</v>
      </c>
      <c r="K381" s="22"/>
      <c r="L381" s="18">
        <f>H381-C381</f>
        <v>5</v>
      </c>
      <c r="M381" s="18">
        <f t="shared" si="44"/>
        <v>5</v>
      </c>
      <c r="N381" s="20" t="s">
        <v>341</v>
      </c>
      <c r="O381" s="20" t="s">
        <v>342</v>
      </c>
      <c r="P381" s="20" t="str">
        <f>VLOOKUP(Email_TaskV2[[#This Row],[PIC Dev]],[1]Organization!C:D,2,FALSE)</f>
        <v>Digital and VAS</v>
      </c>
      <c r="Q381" s="24" t="s">
        <v>1692</v>
      </c>
      <c r="R381" s="18">
        <v>122</v>
      </c>
      <c r="S381" s="18" t="s">
        <v>106</v>
      </c>
      <c r="T381" s="18" t="s">
        <v>1688</v>
      </c>
      <c r="U381" s="18"/>
      <c r="V381" s="18"/>
      <c r="W381" s="18"/>
      <c r="X381" s="18"/>
      <c r="Y381" s="18"/>
      <c r="Z381" s="18" t="s">
        <v>63</v>
      </c>
      <c r="AA381" s="18" t="s">
        <v>64</v>
      </c>
      <c r="AB381" s="18" t="s">
        <v>65</v>
      </c>
      <c r="AC381" s="18" t="s">
        <v>98</v>
      </c>
      <c r="AD381" s="23" t="s">
        <v>275</v>
      </c>
      <c r="AE381" s="23"/>
      <c r="AF381" s="23"/>
      <c r="AG381" s="18"/>
      <c r="AH381" s="49"/>
      <c r="AI381" s="31" t="s">
        <v>276</v>
      </c>
      <c r="AJ381" s="31" t="s">
        <v>277</v>
      </c>
      <c r="AK381" s="25"/>
      <c r="AL381" s="25"/>
      <c r="AM381" s="25"/>
      <c r="AN381" s="25"/>
      <c r="AO381" s="25"/>
      <c r="AP381" s="26">
        <f ca="1">IF(AND(Email_TaskV2[[#This Row],[Status]]="ON PROGRESS"),TODAY()-Email_TaskV2[[#This Row],[Tanggal nodin RFS/RFI]],0)</f>
        <v>0</v>
      </c>
      <c r="AQ381" s="26">
        <f ca="1">IF(AND(Email_TaskV2[[#This Row],[Status]]="ON PROGRESS",Email_TaskV2[[#This Row],[Type]]="RFI"),TODAY()-Email_TaskV2[[#This Row],[Tanggal nodin RFS/RFI]],0)</f>
        <v>0</v>
      </c>
      <c r="AR381" s="26" t="str">
        <f ca="1">IF(Email_TaskV2[[#This Row],[Aging]]&gt;7,"Warning","")</f>
        <v/>
      </c>
      <c r="AV381" s="16" t="str">
        <f>IF(AND(Email_TaskV2[[#This Row],[Status]]="ON PROGRESS",Email_TaskV2[[#This Row],[Type]]="RFS"),"YES","")</f>
        <v/>
      </c>
      <c r="AW381" s="16" t="str">
        <f>IF(AND(Email_TaskV2[[#This Row],[Status]]="ON PROGRESS",Email_TaskV2[[#This Row],[Type]]="RFI"),"YES","")</f>
        <v/>
      </c>
      <c r="AX381" s="16">
        <f>IF(Email_TaskV2[[#This Row],[Nomor Nodin RFS/RFI]]="","",DAY(Email_TaskV2[[#This Row],[Tanggal nodin RFS/RFI]]))</f>
        <v>1</v>
      </c>
      <c r="AY381" s="28" t="str">
        <f>IF(Email_TaskV2[[#This Row],[Nomor Nodin RFS/RFI]]="","",TEXT(Email_TaskV2[[#This Row],[Tanggal nodin RFS/RFI]],"mmm"))</f>
        <v>Apr</v>
      </c>
      <c r="AZ381" s="28" t="str">
        <f>IF(Email_TaskV2[[#This Row],[Nodin BO]]="","No","Yes")</f>
        <v>Yes</v>
      </c>
      <c r="BA381" s="36">
        <f>IF(Email_TaskV2[[#This Row],[Month]]="",13,MONTH(Email_TaskV2[[#This Row],[Tanggal nodin RFS/RFI]]))</f>
        <v>4</v>
      </c>
    </row>
    <row r="382" spans="1:53" ht="15" hidden="1" customHeight="1" x14ac:dyDescent="0.3">
      <c r="A382" s="17">
        <v>381</v>
      </c>
      <c r="B382" s="18" t="s">
        <v>1693</v>
      </c>
      <c r="C382" s="19">
        <v>44655</v>
      </c>
      <c r="D382" s="20" t="s">
        <v>1694</v>
      </c>
      <c r="E382" s="18" t="s">
        <v>55</v>
      </c>
      <c r="F382" s="21" t="s">
        <v>112</v>
      </c>
      <c r="G382" s="54">
        <v>44656</v>
      </c>
      <c r="H382" s="54">
        <v>44664</v>
      </c>
      <c r="I382" s="38" t="s">
        <v>1695</v>
      </c>
      <c r="J382" s="54">
        <v>44664</v>
      </c>
      <c r="K382" s="54"/>
      <c r="L382" s="38">
        <f>H382-C382</f>
        <v>9</v>
      </c>
      <c r="M382" s="38">
        <f t="shared" si="44"/>
        <v>8</v>
      </c>
      <c r="N382" s="20" t="s">
        <v>130</v>
      </c>
      <c r="O382" s="20" t="s">
        <v>131</v>
      </c>
      <c r="P382" s="20" t="str">
        <f>VLOOKUP(Email_TaskV2[[#This Row],[PIC Dev]],[1]Organization!C:D,2,FALSE)</f>
        <v>BSM Prepaid</v>
      </c>
      <c r="Q382" s="20"/>
      <c r="R382" s="18">
        <v>36</v>
      </c>
      <c r="S382" s="18" t="s">
        <v>106</v>
      </c>
      <c r="T382" s="18" t="s">
        <v>1696</v>
      </c>
      <c r="U382" s="18"/>
      <c r="V382" s="18"/>
      <c r="W382" s="18"/>
      <c r="X382" s="18"/>
      <c r="Y382" s="18"/>
      <c r="Z382" s="18" t="s">
        <v>63</v>
      </c>
      <c r="AA382" s="18" t="s">
        <v>64</v>
      </c>
      <c r="AB382" s="18" t="s">
        <v>65</v>
      </c>
      <c r="AC382" s="18" t="s">
        <v>66</v>
      </c>
      <c r="AD382" s="23" t="s">
        <v>186</v>
      </c>
      <c r="AE382" s="23"/>
      <c r="AF382" s="23"/>
      <c r="AG382" s="18"/>
      <c r="AH382" s="49"/>
      <c r="AI382" s="31" t="s">
        <v>75</v>
      </c>
      <c r="AJ382" s="18"/>
      <c r="AK382" s="25"/>
      <c r="AL382" s="25"/>
      <c r="AM382" s="25"/>
      <c r="AN382" s="25"/>
      <c r="AO382" s="25"/>
      <c r="AP382" s="26">
        <f ca="1">IF(AND(Email_TaskV2[[#This Row],[Status]]="ON PROGRESS"),TODAY()-Email_TaskV2[[#This Row],[Tanggal nodin RFS/RFI]],0)</f>
        <v>0</v>
      </c>
      <c r="AQ382" s="26">
        <f ca="1">IF(AND(Email_TaskV2[[#This Row],[Status]]="ON PROGRESS",Email_TaskV2[[#This Row],[Type]]="RFI"),TODAY()-Email_TaskV2[[#This Row],[Tanggal nodin RFS/RFI]],0)</f>
        <v>0</v>
      </c>
      <c r="AR382" s="26" t="str">
        <f ca="1">IF(Email_TaskV2[[#This Row],[Aging]]&gt;7,"Warning","")</f>
        <v/>
      </c>
      <c r="AV382" s="16" t="str">
        <f>IF(AND(Email_TaskV2[[#This Row],[Status]]="ON PROGRESS",Email_TaskV2[[#This Row],[Type]]="RFS"),"YES","")</f>
        <v/>
      </c>
      <c r="AW382" s="16" t="str">
        <f>IF(AND(Email_TaskV2[[#This Row],[Status]]="ON PROGRESS",Email_TaskV2[[#This Row],[Type]]="RFI"),"YES","")</f>
        <v/>
      </c>
      <c r="AX382" s="16">
        <f>IF(Email_TaskV2[[#This Row],[Nomor Nodin RFS/RFI]]="","",DAY(Email_TaskV2[[#This Row],[Tanggal nodin RFS/RFI]]))</f>
        <v>4</v>
      </c>
      <c r="AY382" s="28" t="str">
        <f>IF(Email_TaskV2[[#This Row],[Nomor Nodin RFS/RFI]]="","",TEXT(Email_TaskV2[[#This Row],[Tanggal nodin RFS/RFI]],"mmm"))</f>
        <v>Apr</v>
      </c>
      <c r="AZ382" s="28" t="str">
        <f>IF(Email_TaskV2[[#This Row],[Nodin BO]]="","No","Yes")</f>
        <v>Yes</v>
      </c>
      <c r="BA382" s="36">
        <f>IF(Email_TaskV2[[#This Row],[Month]]="",13,MONTH(Email_TaskV2[[#This Row],[Tanggal nodin RFS/RFI]]))</f>
        <v>4</v>
      </c>
    </row>
    <row r="383" spans="1:53" ht="15" hidden="1" customHeight="1" x14ac:dyDescent="0.3">
      <c r="A383" s="17">
        <v>382</v>
      </c>
      <c r="B383" s="18" t="s">
        <v>1697</v>
      </c>
      <c r="C383" s="19">
        <v>44655</v>
      </c>
      <c r="D383" s="20" t="s">
        <v>1698</v>
      </c>
      <c r="E383" s="18" t="s">
        <v>55</v>
      </c>
      <c r="F383" s="21" t="s">
        <v>86</v>
      </c>
      <c r="G383" s="22">
        <v>44662</v>
      </c>
      <c r="H383" s="22">
        <v>44663</v>
      </c>
      <c r="I383" s="18" t="s">
        <v>1699</v>
      </c>
      <c r="J383" s="22">
        <v>44663</v>
      </c>
      <c r="K383" s="54"/>
      <c r="L383" s="38">
        <f>H383-C381</f>
        <v>11</v>
      </c>
      <c r="M383" s="38">
        <f t="shared" si="44"/>
        <v>1</v>
      </c>
      <c r="N383" s="20" t="s">
        <v>130</v>
      </c>
      <c r="O383" s="20" t="s">
        <v>131</v>
      </c>
      <c r="P383" s="20" t="str">
        <f>VLOOKUP(Email_TaskV2[[#This Row],[PIC Dev]],[1]Organization!C:D,2,FALSE)</f>
        <v>BSM Prepaid</v>
      </c>
      <c r="Q383" s="24" t="s">
        <v>1700</v>
      </c>
      <c r="R383" s="18">
        <v>233</v>
      </c>
      <c r="S383" s="18" t="s">
        <v>61</v>
      </c>
      <c r="T383" s="18" t="s">
        <v>1701</v>
      </c>
      <c r="U383" s="18"/>
      <c r="V383" s="18"/>
      <c r="W383" s="18"/>
      <c r="X383" s="18"/>
      <c r="Y383" s="18"/>
      <c r="Z383" s="18" t="s">
        <v>63</v>
      </c>
      <c r="AA383" s="18" t="s">
        <v>64</v>
      </c>
      <c r="AB383" s="18" t="s">
        <v>65</v>
      </c>
      <c r="AC383" s="18" t="s">
        <v>66</v>
      </c>
      <c r="AD383" s="23" t="s">
        <v>82</v>
      </c>
      <c r="AE383" s="23" t="s">
        <v>67</v>
      </c>
      <c r="AF383" s="23"/>
      <c r="AG383" s="18"/>
      <c r="AH383" s="49"/>
      <c r="AI383" s="31" t="s">
        <v>68</v>
      </c>
      <c r="AJ383" s="31" t="s">
        <v>83</v>
      </c>
      <c r="AK383" s="25"/>
      <c r="AL383" s="25"/>
      <c r="AM383" s="25"/>
      <c r="AN383" s="25"/>
      <c r="AO383" s="25"/>
      <c r="AP383" s="26">
        <f ca="1">IF(AND(Email_TaskV2[[#This Row],[Status]]="ON PROGRESS"),TODAY()-Email_TaskV2[[#This Row],[Tanggal nodin RFS/RFI]],0)</f>
        <v>0</v>
      </c>
      <c r="AQ383" s="26">
        <f ca="1">IF(AND(Email_TaskV2[[#This Row],[Status]]="ON PROGRESS",Email_TaskV2[[#This Row],[Type]]="RFI"),TODAY()-Email_TaskV2[[#This Row],[Tanggal nodin RFS/RFI]],0)</f>
        <v>0</v>
      </c>
      <c r="AR383" s="26" t="str">
        <f ca="1">IF(Email_TaskV2[[#This Row],[Aging]]&gt;7,"Warning","")</f>
        <v/>
      </c>
      <c r="AV383" s="16" t="str">
        <f>IF(AND(Email_TaskV2[[#This Row],[Status]]="ON PROGRESS",Email_TaskV2[[#This Row],[Type]]="RFS"),"YES","")</f>
        <v/>
      </c>
      <c r="AW383" s="16" t="str">
        <f>IF(AND(Email_TaskV2[[#This Row],[Status]]="ON PROGRESS",Email_TaskV2[[#This Row],[Type]]="RFI"),"YES","")</f>
        <v/>
      </c>
      <c r="AX383" s="16">
        <f>IF(Email_TaskV2[[#This Row],[Nomor Nodin RFS/RFI]]="","",DAY(Email_TaskV2[[#This Row],[Tanggal nodin RFS/RFI]]))</f>
        <v>4</v>
      </c>
      <c r="AY383" s="28" t="str">
        <f>IF(Email_TaskV2[[#This Row],[Nomor Nodin RFS/RFI]]="","",TEXT(Email_TaskV2[[#This Row],[Tanggal nodin RFS/RFI]],"mmm"))</f>
        <v>Apr</v>
      </c>
      <c r="AZ383" s="28" t="str">
        <f>IF(Email_TaskV2[[#This Row],[Nodin BO]]="","No","Yes")</f>
        <v>Yes</v>
      </c>
      <c r="BA383" s="36">
        <f>IF(Email_TaskV2[[#This Row],[Month]]="",13,MONTH(Email_TaskV2[[#This Row],[Tanggal nodin RFS/RFI]]))</f>
        <v>4</v>
      </c>
    </row>
    <row r="384" spans="1:53" ht="15" hidden="1" customHeight="1" x14ac:dyDescent="0.3">
      <c r="A384" s="17">
        <v>383</v>
      </c>
      <c r="B384" s="18" t="s">
        <v>1702</v>
      </c>
      <c r="C384" s="19">
        <v>44655</v>
      </c>
      <c r="D384" s="20" t="s">
        <v>1703</v>
      </c>
      <c r="E384" s="18" t="s">
        <v>55</v>
      </c>
      <c r="F384" s="21" t="s">
        <v>136</v>
      </c>
      <c r="G384" s="22">
        <v>44657</v>
      </c>
      <c r="H384" s="22">
        <v>44657</v>
      </c>
      <c r="I384" s="18" t="s">
        <v>1704</v>
      </c>
      <c r="J384" s="22">
        <v>44657</v>
      </c>
      <c r="K384" s="22"/>
      <c r="L384" s="18">
        <f>H384-C384</f>
        <v>2</v>
      </c>
      <c r="M384" s="18">
        <f t="shared" si="44"/>
        <v>0</v>
      </c>
      <c r="N384" s="20" t="s">
        <v>120</v>
      </c>
      <c r="O384" s="20" t="s">
        <v>121</v>
      </c>
      <c r="P384" s="20" t="str">
        <f>VLOOKUP(Email_TaskV2[[#This Row],[PIC Dev]],[1]Organization!C:D,2,FALSE)</f>
        <v>Business Architecture</v>
      </c>
      <c r="Q384" s="24" t="s">
        <v>1612</v>
      </c>
      <c r="R384" s="18">
        <v>112</v>
      </c>
      <c r="S384" s="18" t="s">
        <v>61</v>
      </c>
      <c r="T384" s="18" t="s">
        <v>1613</v>
      </c>
      <c r="U384" s="18"/>
      <c r="V384" s="18"/>
      <c r="W384" s="18"/>
      <c r="X384" s="18"/>
      <c r="Y384" s="18"/>
      <c r="Z384" s="18" t="s">
        <v>63</v>
      </c>
      <c r="AA384" s="18" t="s">
        <v>64</v>
      </c>
      <c r="AB384" s="18" t="s">
        <v>123</v>
      </c>
      <c r="AC384" s="18" t="s">
        <v>66</v>
      </c>
      <c r="AD384" s="23" t="s">
        <v>89</v>
      </c>
      <c r="AE384" s="23" t="s">
        <v>74</v>
      </c>
      <c r="AF384" s="23"/>
      <c r="AG384" s="18"/>
      <c r="AH384" s="49"/>
      <c r="AI384" s="31" t="s">
        <v>75</v>
      </c>
      <c r="AJ384" s="31"/>
      <c r="AK384" s="25"/>
      <c r="AL384" s="25"/>
      <c r="AM384" s="25"/>
      <c r="AN384" s="25"/>
      <c r="AO384" s="25"/>
      <c r="AP384" s="26">
        <f ca="1">IF(AND(Email_TaskV2[[#This Row],[Status]]="ON PROGRESS"),TODAY()-Email_TaskV2[[#This Row],[Tanggal nodin RFS/RFI]],0)</f>
        <v>0</v>
      </c>
      <c r="AQ384" s="26">
        <f ca="1">IF(AND(Email_TaskV2[[#This Row],[Status]]="ON PROGRESS",Email_TaskV2[[#This Row],[Type]]="RFI"),TODAY()-Email_TaskV2[[#This Row],[Tanggal nodin RFS/RFI]],0)</f>
        <v>0</v>
      </c>
      <c r="AR384" s="26" t="str">
        <f ca="1">IF(Email_TaskV2[[#This Row],[Aging]]&gt;7,"Warning","")</f>
        <v/>
      </c>
      <c r="AV384" s="16" t="str">
        <f>IF(AND(Email_TaskV2[[#This Row],[Status]]="ON PROGRESS",Email_TaskV2[[#This Row],[Type]]="RFS"),"YES","")</f>
        <v/>
      </c>
      <c r="AW384" s="16" t="str">
        <f>IF(AND(Email_TaskV2[[#This Row],[Status]]="ON PROGRESS",Email_TaskV2[[#This Row],[Type]]="RFI"),"YES","")</f>
        <v/>
      </c>
      <c r="AX384" s="16">
        <f>IF(Email_TaskV2[[#This Row],[Nomor Nodin RFS/RFI]]="","",DAY(Email_TaskV2[[#This Row],[Tanggal nodin RFS/RFI]]))</f>
        <v>4</v>
      </c>
      <c r="AY384" s="28" t="str">
        <f>IF(Email_TaskV2[[#This Row],[Nomor Nodin RFS/RFI]]="","",TEXT(Email_TaskV2[[#This Row],[Tanggal nodin RFS/RFI]],"mmm"))</f>
        <v>Apr</v>
      </c>
      <c r="AZ384" s="28" t="str">
        <f>IF(Email_TaskV2[[#This Row],[Nodin BO]]="","No","Yes")</f>
        <v>Yes</v>
      </c>
      <c r="BA384" s="36">
        <f>IF(Email_TaskV2[[#This Row],[Month]]="",13,MONTH(Email_TaskV2[[#This Row],[Tanggal nodin RFS/RFI]]))</f>
        <v>4</v>
      </c>
    </row>
    <row r="385" spans="1:53" ht="15" hidden="1" customHeight="1" x14ac:dyDescent="0.3">
      <c r="A385" s="17">
        <v>384</v>
      </c>
      <c r="B385" s="18" t="s">
        <v>1705</v>
      </c>
      <c r="C385" s="19">
        <v>44655</v>
      </c>
      <c r="D385" s="20" t="s">
        <v>1706</v>
      </c>
      <c r="E385" s="18" t="s">
        <v>55</v>
      </c>
      <c r="F385" s="21" t="s">
        <v>136</v>
      </c>
      <c r="G385" s="22">
        <v>44657</v>
      </c>
      <c r="H385" s="22">
        <v>44658</v>
      </c>
      <c r="I385" s="18" t="s">
        <v>1707</v>
      </c>
      <c r="J385" s="22">
        <v>44658</v>
      </c>
      <c r="K385" s="22"/>
      <c r="L385" s="18">
        <f>H385-C385</f>
        <v>3</v>
      </c>
      <c r="M385" s="18">
        <f t="shared" si="44"/>
        <v>1</v>
      </c>
      <c r="N385" s="23" t="s">
        <v>93</v>
      </c>
      <c r="O385" s="20" t="s">
        <v>94</v>
      </c>
      <c r="P385" s="20" t="str">
        <f>VLOOKUP(Email_TaskV2[[#This Row],[PIC Dev]],[1]Organization!C:D,2,FALSE)</f>
        <v>Digital and VAS</v>
      </c>
      <c r="Q385" s="24" t="s">
        <v>1708</v>
      </c>
      <c r="R385" s="18">
        <v>14</v>
      </c>
      <c r="S385" s="18" t="s">
        <v>61</v>
      </c>
      <c r="T385" s="18" t="s">
        <v>1709</v>
      </c>
      <c r="U385" s="18"/>
      <c r="V385" s="18"/>
      <c r="W385" s="18"/>
      <c r="X385" s="18"/>
      <c r="Y385" s="18"/>
      <c r="Z385" s="18" t="s">
        <v>63</v>
      </c>
      <c r="AA385" s="18" t="s">
        <v>64</v>
      </c>
      <c r="AB385" s="18" t="s">
        <v>201</v>
      </c>
      <c r="AC385" s="18" t="s">
        <v>98</v>
      </c>
      <c r="AD385" s="23" t="s">
        <v>125</v>
      </c>
      <c r="AE385" s="23"/>
      <c r="AF385" s="23"/>
      <c r="AG385" s="18"/>
      <c r="AH385" s="49"/>
      <c r="AI385" s="31" t="s">
        <v>75</v>
      </c>
      <c r="AJ385" s="31"/>
      <c r="AK385" s="25"/>
      <c r="AL385" s="25"/>
      <c r="AM385" s="25"/>
      <c r="AN385" s="25"/>
      <c r="AO385" s="25"/>
      <c r="AP385" s="26">
        <f ca="1">IF(AND(Email_TaskV2[[#This Row],[Status]]="ON PROGRESS"),TODAY()-Email_TaskV2[[#This Row],[Tanggal nodin RFS/RFI]],0)</f>
        <v>0</v>
      </c>
      <c r="AQ385" s="26">
        <f ca="1">IF(AND(Email_TaskV2[[#This Row],[Status]]="ON PROGRESS",Email_TaskV2[[#This Row],[Type]]="RFI"),TODAY()-Email_TaskV2[[#This Row],[Tanggal nodin RFS/RFI]],0)</f>
        <v>0</v>
      </c>
      <c r="AR385" s="26" t="str">
        <f ca="1">IF(Email_TaskV2[[#This Row],[Aging]]&gt;7,"Warning","")</f>
        <v/>
      </c>
      <c r="AV385" s="16" t="str">
        <f>IF(AND(Email_TaskV2[[#This Row],[Status]]="ON PROGRESS",Email_TaskV2[[#This Row],[Type]]="RFS"),"YES","")</f>
        <v/>
      </c>
      <c r="AW385" s="16" t="str">
        <f>IF(AND(Email_TaskV2[[#This Row],[Status]]="ON PROGRESS",Email_TaskV2[[#This Row],[Type]]="RFI"),"YES","")</f>
        <v/>
      </c>
      <c r="AX385" s="16">
        <f>IF(Email_TaskV2[[#This Row],[Nomor Nodin RFS/RFI]]="","",DAY(Email_TaskV2[[#This Row],[Tanggal nodin RFS/RFI]]))</f>
        <v>4</v>
      </c>
      <c r="AY385" s="28" t="str">
        <f>IF(Email_TaskV2[[#This Row],[Nomor Nodin RFS/RFI]]="","",TEXT(Email_TaskV2[[#This Row],[Tanggal nodin RFS/RFI]],"mmm"))</f>
        <v>Apr</v>
      </c>
      <c r="AZ385" s="28" t="str">
        <f>IF(Email_TaskV2[[#This Row],[Nodin BO]]="","No","Yes")</f>
        <v>Yes</v>
      </c>
      <c r="BA385" s="36">
        <f>IF(Email_TaskV2[[#This Row],[Month]]="",13,MONTH(Email_TaskV2[[#This Row],[Tanggal nodin RFS/RFI]]))</f>
        <v>4</v>
      </c>
    </row>
    <row r="386" spans="1:53" ht="15" hidden="1" customHeight="1" x14ac:dyDescent="0.3">
      <c r="A386" s="17">
        <v>385</v>
      </c>
      <c r="B386" s="18" t="s">
        <v>1710</v>
      </c>
      <c r="C386" s="19">
        <v>44655</v>
      </c>
      <c r="D386" s="20" t="s">
        <v>1711</v>
      </c>
      <c r="E386" s="18" t="s">
        <v>55</v>
      </c>
      <c r="F386" s="21" t="s">
        <v>136</v>
      </c>
      <c r="G386" s="22">
        <v>44657</v>
      </c>
      <c r="H386" s="22">
        <v>44659</v>
      </c>
      <c r="I386" s="18" t="s">
        <v>1712</v>
      </c>
      <c r="J386" s="22">
        <v>44659</v>
      </c>
      <c r="K386" s="22"/>
      <c r="L386" s="18">
        <f>H386-C384</f>
        <v>4</v>
      </c>
      <c r="M386" s="18">
        <f t="shared" si="44"/>
        <v>2</v>
      </c>
      <c r="N386" s="23" t="s">
        <v>93</v>
      </c>
      <c r="O386" s="20" t="s">
        <v>94</v>
      </c>
      <c r="P386" s="20" t="str">
        <f>VLOOKUP(Email_TaskV2[[#This Row],[PIC Dev]],[1]Organization!C:D,2,FALSE)</f>
        <v>Digital and VAS</v>
      </c>
      <c r="Q386" s="24" t="s">
        <v>1713</v>
      </c>
      <c r="R386" s="18">
        <v>258</v>
      </c>
      <c r="S386" s="18" t="s">
        <v>61</v>
      </c>
      <c r="T386" s="18" t="s">
        <v>1714</v>
      </c>
      <c r="U386" s="18"/>
      <c r="V386" s="18"/>
      <c r="W386" s="18"/>
      <c r="X386" s="18"/>
      <c r="Y386" s="18"/>
      <c r="Z386" s="18" t="s">
        <v>63</v>
      </c>
      <c r="AA386" s="18" t="s">
        <v>64</v>
      </c>
      <c r="AB386" s="18" t="s">
        <v>201</v>
      </c>
      <c r="AC386" s="18" t="s">
        <v>124</v>
      </c>
      <c r="AD386" s="23" t="s">
        <v>99</v>
      </c>
      <c r="AE386" s="23" t="s">
        <v>125</v>
      </c>
      <c r="AF386" s="23"/>
      <c r="AG386" s="18"/>
      <c r="AH386" s="49"/>
      <c r="AI386" s="31" t="s">
        <v>75</v>
      </c>
      <c r="AJ386" s="31"/>
      <c r="AK386" s="25"/>
      <c r="AL386" s="25"/>
      <c r="AM386" s="25"/>
      <c r="AN386" s="25"/>
      <c r="AO386" s="25"/>
      <c r="AP386" s="26">
        <f ca="1">IF(AND(Email_TaskV2[[#This Row],[Status]]="ON PROGRESS"),TODAY()-Email_TaskV2[[#This Row],[Tanggal nodin RFS/RFI]],0)</f>
        <v>0</v>
      </c>
      <c r="AQ386" s="26">
        <f ca="1">IF(AND(Email_TaskV2[[#This Row],[Status]]="ON PROGRESS",Email_TaskV2[[#This Row],[Type]]="RFI"),TODAY()-Email_TaskV2[[#This Row],[Tanggal nodin RFS/RFI]],0)</f>
        <v>0</v>
      </c>
      <c r="AR386" s="26" t="str">
        <f ca="1">IF(Email_TaskV2[[#This Row],[Aging]]&gt;7,"Warning","")</f>
        <v/>
      </c>
      <c r="AV386" s="16" t="str">
        <f>IF(AND(Email_TaskV2[[#This Row],[Status]]="ON PROGRESS",Email_TaskV2[[#This Row],[Type]]="RFS"),"YES","")</f>
        <v/>
      </c>
      <c r="AW386" s="16" t="str">
        <f>IF(AND(Email_TaskV2[[#This Row],[Status]]="ON PROGRESS",Email_TaskV2[[#This Row],[Type]]="RFI"),"YES","")</f>
        <v/>
      </c>
      <c r="AX386" s="16">
        <f>IF(Email_TaskV2[[#This Row],[Nomor Nodin RFS/RFI]]="","",DAY(Email_TaskV2[[#This Row],[Tanggal nodin RFS/RFI]]))</f>
        <v>4</v>
      </c>
      <c r="AY386" s="28" t="str">
        <f>IF(Email_TaskV2[[#This Row],[Nomor Nodin RFS/RFI]]="","",TEXT(Email_TaskV2[[#This Row],[Tanggal nodin RFS/RFI]],"mmm"))</f>
        <v>Apr</v>
      </c>
      <c r="AZ386" s="28" t="str">
        <f>IF(Email_TaskV2[[#This Row],[Nodin BO]]="","No","Yes")</f>
        <v>Yes</v>
      </c>
      <c r="BA386" s="36">
        <f>IF(Email_TaskV2[[#This Row],[Month]]="",13,MONTH(Email_TaskV2[[#This Row],[Tanggal nodin RFS/RFI]]))</f>
        <v>4</v>
      </c>
    </row>
    <row r="387" spans="1:53" ht="15" hidden="1" customHeight="1" x14ac:dyDescent="0.3">
      <c r="A387" s="17">
        <v>386</v>
      </c>
      <c r="B387" s="18" t="s">
        <v>1715</v>
      </c>
      <c r="C387" s="19">
        <v>44655</v>
      </c>
      <c r="D387" s="20" t="s">
        <v>1716</v>
      </c>
      <c r="E387" s="18" t="s">
        <v>55</v>
      </c>
      <c r="F387" s="21" t="s">
        <v>147</v>
      </c>
      <c r="G387" s="63">
        <v>44663</v>
      </c>
      <c r="H387" s="64">
        <v>44679</v>
      </c>
      <c r="I387" s="65" t="s">
        <v>1717</v>
      </c>
      <c r="J387" s="66">
        <v>44680</v>
      </c>
      <c r="K387" s="66"/>
      <c r="L387" s="18">
        <f>H387-C387</f>
        <v>24</v>
      </c>
      <c r="M387" s="18">
        <f t="shared" si="44"/>
        <v>17</v>
      </c>
      <c r="N387" s="20" t="s">
        <v>104</v>
      </c>
      <c r="O387" s="20" t="s">
        <v>105</v>
      </c>
      <c r="P387" s="20" t="str">
        <f>VLOOKUP(Email_TaskV2[[#This Row],[PIC Dev]],[1]Organization!C:D,2,FALSE)</f>
        <v>Digital and VAS</v>
      </c>
      <c r="Q387" s="20"/>
      <c r="R387" s="18">
        <v>282</v>
      </c>
      <c r="S387" s="18" t="s">
        <v>106</v>
      </c>
      <c r="T387" s="30" t="s">
        <v>1718</v>
      </c>
      <c r="U387" s="30"/>
      <c r="V387" s="30"/>
      <c r="W387" s="30"/>
      <c r="X387" s="30"/>
      <c r="Y387" s="30"/>
      <c r="Z387" s="18" t="s">
        <v>63</v>
      </c>
      <c r="AA387" s="18" t="s">
        <v>64</v>
      </c>
      <c r="AB387" s="18" t="s">
        <v>108</v>
      </c>
      <c r="AC387" s="18" t="s">
        <v>98</v>
      </c>
      <c r="AD387" s="23" t="s">
        <v>1719</v>
      </c>
      <c r="AE387" s="23"/>
      <c r="AF387" s="23"/>
      <c r="AG387" s="18"/>
      <c r="AH387" s="49"/>
      <c r="AI387" s="31" t="s">
        <v>68</v>
      </c>
      <c r="AJ387" s="31" t="s">
        <v>152</v>
      </c>
      <c r="AK387" s="25"/>
      <c r="AL387" s="25"/>
      <c r="AM387" s="25"/>
      <c r="AN387" s="25"/>
      <c r="AO387" s="25"/>
      <c r="AP387" s="26">
        <f ca="1">IF(AND(Email_TaskV2[[#This Row],[Status]]="ON PROGRESS"),TODAY()-Email_TaskV2[[#This Row],[Tanggal nodin RFS/RFI]],0)</f>
        <v>0</v>
      </c>
      <c r="AQ387" s="26">
        <f ca="1">IF(AND(Email_TaskV2[[#This Row],[Status]]="ON PROGRESS",Email_TaskV2[[#This Row],[Type]]="RFI"),TODAY()-Email_TaskV2[[#This Row],[Tanggal nodin RFS/RFI]],0)</f>
        <v>0</v>
      </c>
      <c r="AR387" s="26" t="str">
        <f ca="1">IF(Email_TaskV2[[#This Row],[Aging]]&gt;7,"Warning","")</f>
        <v/>
      </c>
      <c r="AV387" s="16" t="str">
        <f>IF(AND(Email_TaskV2[[#This Row],[Status]]="ON PROGRESS",Email_TaskV2[[#This Row],[Type]]="RFS"),"YES","")</f>
        <v/>
      </c>
      <c r="AW387" s="16" t="str">
        <f>IF(AND(Email_TaskV2[[#This Row],[Status]]="ON PROGRESS",Email_TaskV2[[#This Row],[Type]]="RFI"),"YES","")</f>
        <v/>
      </c>
      <c r="AX387" s="16">
        <f>IF(Email_TaskV2[[#This Row],[Nomor Nodin RFS/RFI]]="","",DAY(Email_TaskV2[[#This Row],[Tanggal nodin RFS/RFI]]))</f>
        <v>4</v>
      </c>
      <c r="AY387" s="28" t="str">
        <f>IF(Email_TaskV2[[#This Row],[Nomor Nodin RFS/RFI]]="","",TEXT(Email_TaskV2[[#This Row],[Tanggal nodin RFS/RFI]],"mmm"))</f>
        <v>Apr</v>
      </c>
      <c r="AZ387" s="28" t="str">
        <f>IF(Email_TaskV2[[#This Row],[Nodin BO]]="","No","Yes")</f>
        <v>Yes</v>
      </c>
      <c r="BA387" s="36">
        <f>IF(Email_TaskV2[[#This Row],[Month]]="",13,MONTH(Email_TaskV2[[#This Row],[Tanggal nodin RFS/RFI]]))</f>
        <v>4</v>
      </c>
    </row>
    <row r="388" spans="1:53" ht="15" hidden="1" customHeight="1" x14ac:dyDescent="0.3">
      <c r="A388" s="17">
        <v>387</v>
      </c>
      <c r="B388" s="18" t="s">
        <v>1720</v>
      </c>
      <c r="C388" s="19">
        <v>44655</v>
      </c>
      <c r="D388" s="20" t="s">
        <v>1721</v>
      </c>
      <c r="E388" s="18" t="s">
        <v>55</v>
      </c>
      <c r="F388" s="21" t="s">
        <v>147</v>
      </c>
      <c r="G388" s="22">
        <v>44659</v>
      </c>
      <c r="H388" s="22">
        <v>44664</v>
      </c>
      <c r="I388" s="18" t="s">
        <v>1722</v>
      </c>
      <c r="J388" s="22">
        <v>44664</v>
      </c>
      <c r="K388" s="22"/>
      <c r="L388" s="18">
        <f>H388-C386</f>
        <v>9</v>
      </c>
      <c r="M388" s="18">
        <f t="shared" si="44"/>
        <v>5</v>
      </c>
      <c r="N388" s="20" t="s">
        <v>104</v>
      </c>
      <c r="O388" s="20" t="s">
        <v>105</v>
      </c>
      <c r="P388" s="20" t="str">
        <f>VLOOKUP(Email_TaskV2[[#This Row],[PIC Dev]],[1]Organization!C:D,2,FALSE)</f>
        <v>Digital and VAS</v>
      </c>
      <c r="Q388" s="20"/>
      <c r="R388" s="18">
        <v>180</v>
      </c>
      <c r="S388" s="18" t="s">
        <v>106</v>
      </c>
      <c r="T388" s="18"/>
      <c r="U388" s="18"/>
      <c r="V388" s="18"/>
      <c r="W388" s="18"/>
      <c r="X388" s="18"/>
      <c r="Y388" s="18"/>
      <c r="Z388" s="18" t="s">
        <v>63</v>
      </c>
      <c r="AA388" s="18" t="s">
        <v>64</v>
      </c>
      <c r="AB388" s="18" t="s">
        <v>108</v>
      </c>
      <c r="AC388" s="18" t="s">
        <v>98</v>
      </c>
      <c r="AD388" s="23" t="s">
        <v>150</v>
      </c>
      <c r="AE388" s="23"/>
      <c r="AF388" s="23"/>
      <c r="AG388" s="18"/>
      <c r="AH388" s="49"/>
      <c r="AI388" s="31" t="s">
        <v>68</v>
      </c>
      <c r="AJ388" s="31" t="s">
        <v>152</v>
      </c>
      <c r="AK388" s="25"/>
      <c r="AL388" s="25"/>
      <c r="AM388" s="25"/>
      <c r="AN388" s="25"/>
      <c r="AO388" s="25"/>
      <c r="AP388" s="26">
        <f ca="1">IF(AND(Email_TaskV2[[#This Row],[Status]]="ON PROGRESS"),TODAY()-Email_TaskV2[[#This Row],[Tanggal nodin RFS/RFI]],0)</f>
        <v>0</v>
      </c>
      <c r="AQ388" s="26">
        <f ca="1">IF(AND(Email_TaskV2[[#This Row],[Status]]="ON PROGRESS",Email_TaskV2[[#This Row],[Type]]="RFI"),TODAY()-Email_TaskV2[[#This Row],[Tanggal nodin RFS/RFI]],0)</f>
        <v>0</v>
      </c>
      <c r="AR388" s="26" t="str">
        <f ca="1">IF(Email_TaskV2[[#This Row],[Aging]]&gt;7,"Warning","")</f>
        <v/>
      </c>
      <c r="AV388" s="16" t="str">
        <f>IF(AND(Email_TaskV2[[#This Row],[Status]]="ON PROGRESS",Email_TaskV2[[#This Row],[Type]]="RFS"),"YES","")</f>
        <v/>
      </c>
      <c r="AW388" s="16" t="str">
        <f>IF(AND(Email_TaskV2[[#This Row],[Status]]="ON PROGRESS",Email_TaskV2[[#This Row],[Type]]="RFI"),"YES","")</f>
        <v/>
      </c>
      <c r="AX388" s="16">
        <f>IF(Email_TaskV2[[#This Row],[Nomor Nodin RFS/RFI]]="","",DAY(Email_TaskV2[[#This Row],[Tanggal nodin RFS/RFI]]))</f>
        <v>4</v>
      </c>
      <c r="AY388" s="28" t="str">
        <f>IF(Email_TaskV2[[#This Row],[Nomor Nodin RFS/RFI]]="","",TEXT(Email_TaskV2[[#This Row],[Tanggal nodin RFS/RFI]],"mmm"))</f>
        <v>Apr</v>
      </c>
      <c r="AZ388" s="28" t="str">
        <f>IF(Email_TaskV2[[#This Row],[Nodin BO]]="","No","Yes")</f>
        <v>No</v>
      </c>
      <c r="BA388" s="36">
        <f>IF(Email_TaskV2[[#This Row],[Month]]="",13,MONTH(Email_TaskV2[[#This Row],[Tanggal nodin RFS/RFI]]))</f>
        <v>4</v>
      </c>
    </row>
    <row r="389" spans="1:53" ht="15" hidden="1" customHeight="1" x14ac:dyDescent="0.3">
      <c r="A389" s="17">
        <v>388</v>
      </c>
      <c r="B389" s="18" t="s">
        <v>1723</v>
      </c>
      <c r="C389" s="19">
        <v>44656</v>
      </c>
      <c r="D389" s="20" t="s">
        <v>1724</v>
      </c>
      <c r="E389" s="32" t="s">
        <v>118</v>
      </c>
      <c r="F389" s="32" t="s">
        <v>119</v>
      </c>
      <c r="G389" s="18"/>
      <c r="H389" s="18"/>
      <c r="I389" s="18"/>
      <c r="J389" s="18"/>
      <c r="K389" s="18"/>
      <c r="L389" s="23"/>
      <c r="M389" s="20"/>
      <c r="N389" s="20" t="s">
        <v>58</v>
      </c>
      <c r="O389" s="20" t="s">
        <v>59</v>
      </c>
      <c r="P389" s="20" t="str">
        <f>VLOOKUP(Email_TaskV2[[#This Row],[PIC Dev]],[1]Organization!C:D,2,FALSE)</f>
        <v>BSM Prepaid</v>
      </c>
      <c r="Q389" s="20"/>
      <c r="R389" s="18"/>
      <c r="S389" s="18" t="s">
        <v>61</v>
      </c>
      <c r="T389" s="18" t="s">
        <v>1675</v>
      </c>
      <c r="U389" s="18"/>
      <c r="V389" s="18"/>
      <c r="W389" s="18"/>
      <c r="X389" s="18"/>
      <c r="Y389" s="18"/>
      <c r="Z389" s="18" t="s">
        <v>63</v>
      </c>
      <c r="AA389" s="18" t="s">
        <v>64</v>
      </c>
      <c r="AB389" s="18" t="s">
        <v>1725</v>
      </c>
      <c r="AC389" s="18" t="s">
        <v>66</v>
      </c>
      <c r="AD389" s="23" t="s">
        <v>82</v>
      </c>
      <c r="AE389" s="23" t="s">
        <v>67</v>
      </c>
      <c r="AF389" s="23" t="s">
        <v>89</v>
      </c>
      <c r="AG389" s="18" t="s">
        <v>74</v>
      </c>
      <c r="AH389" s="49"/>
      <c r="AI389" s="48" t="s">
        <v>75</v>
      </c>
      <c r="AJ389" s="48"/>
      <c r="AK389" s="25"/>
      <c r="AL389" s="25"/>
      <c r="AM389" s="25"/>
      <c r="AN389" s="25"/>
      <c r="AO389" s="25"/>
      <c r="AP389" s="26">
        <f ca="1">IF(AND(Email_TaskV2[[#This Row],[Status]]="ON PROGRESS"),TODAY()-Email_TaskV2[[#This Row],[Tanggal nodin RFS/RFI]],0)</f>
        <v>0</v>
      </c>
      <c r="AQ389" s="26">
        <f ca="1">IF(AND(Email_TaskV2[[#This Row],[Status]]="ON PROGRESS",Email_TaskV2[[#This Row],[Type]]="RFI"),TODAY()-Email_TaskV2[[#This Row],[Tanggal nodin RFS/RFI]],0)</f>
        <v>0</v>
      </c>
      <c r="AR389" s="26" t="str">
        <f ca="1">IF(Email_TaskV2[[#This Row],[Aging]]&gt;7,"Warning","")</f>
        <v/>
      </c>
      <c r="AV389" s="16" t="str">
        <f>IF(AND(Email_TaskV2[[#This Row],[Status]]="ON PROGRESS",Email_TaskV2[[#This Row],[Type]]="RFS"),"YES","")</f>
        <v/>
      </c>
      <c r="AW389" s="16" t="str">
        <f>IF(AND(Email_TaskV2[[#This Row],[Status]]="ON PROGRESS",Email_TaskV2[[#This Row],[Type]]="RFI"),"YES","")</f>
        <v/>
      </c>
      <c r="AX389" s="16">
        <f>IF(Email_TaskV2[[#This Row],[Nomor Nodin RFS/RFI]]="","",DAY(Email_TaskV2[[#This Row],[Tanggal nodin RFS/RFI]]))</f>
        <v>5</v>
      </c>
      <c r="AY389" s="28" t="str">
        <f>IF(Email_TaskV2[[#This Row],[Nomor Nodin RFS/RFI]]="","",TEXT(Email_TaskV2[[#This Row],[Tanggal nodin RFS/RFI]],"mmm"))</f>
        <v>Apr</v>
      </c>
      <c r="AZ389" s="28" t="str">
        <f>IF(Email_TaskV2[[#This Row],[Nodin BO]]="","No","Yes")</f>
        <v>Yes</v>
      </c>
      <c r="BA389" s="36">
        <f>IF(Email_TaskV2[[#This Row],[Month]]="",13,MONTH(Email_TaskV2[[#This Row],[Tanggal nodin RFS/RFI]]))</f>
        <v>4</v>
      </c>
    </row>
    <row r="390" spans="1:53" ht="15" hidden="1" customHeight="1" x14ac:dyDescent="0.3">
      <c r="A390" s="17">
        <v>389</v>
      </c>
      <c r="B390" s="18" t="s">
        <v>1726</v>
      </c>
      <c r="C390" s="19">
        <v>44656</v>
      </c>
      <c r="D390" s="20" t="s">
        <v>1727</v>
      </c>
      <c r="E390" s="18" t="s">
        <v>55</v>
      </c>
      <c r="F390" s="21" t="s">
        <v>136</v>
      </c>
      <c r="G390" s="22">
        <v>44662</v>
      </c>
      <c r="H390" s="22">
        <v>44676</v>
      </c>
      <c r="I390" s="67" t="s">
        <v>1728</v>
      </c>
      <c r="J390" s="22">
        <v>44680</v>
      </c>
      <c r="K390" s="22"/>
      <c r="L390" s="18">
        <f>H390-C390</f>
        <v>20</v>
      </c>
      <c r="M390" s="18">
        <f>J390-G390</f>
        <v>18</v>
      </c>
      <c r="N390" s="20" t="s">
        <v>193</v>
      </c>
      <c r="O390" s="20" t="s">
        <v>194</v>
      </c>
      <c r="P390" s="20" t="str">
        <f>VLOOKUP(Email_TaskV2[[#This Row],[PIC Dev]],[1]Organization!C:D,2,FALSE)</f>
        <v>Postpaid, Roaming, and Interconnect</v>
      </c>
      <c r="Q390" s="24" t="s">
        <v>1729</v>
      </c>
      <c r="R390" s="18">
        <v>110</v>
      </c>
      <c r="S390" s="18" t="s">
        <v>61</v>
      </c>
      <c r="T390" s="18" t="s">
        <v>1730</v>
      </c>
      <c r="U390" s="18"/>
      <c r="V390" s="18"/>
      <c r="W390" s="18"/>
      <c r="X390" s="18"/>
      <c r="Y390" s="18"/>
      <c r="Z390" s="18" t="s">
        <v>63</v>
      </c>
      <c r="AA390" s="18" t="s">
        <v>64</v>
      </c>
      <c r="AB390" s="18" t="s">
        <v>1731</v>
      </c>
      <c r="AC390" s="18" t="s">
        <v>98</v>
      </c>
      <c r="AD390" s="23" t="s">
        <v>126</v>
      </c>
      <c r="AE390" s="23" t="s">
        <v>125</v>
      </c>
      <c r="AF390" s="23" t="s">
        <v>99</v>
      </c>
      <c r="AG390" s="18"/>
      <c r="AH390" s="49"/>
      <c r="AI390" s="31" t="s">
        <v>68</v>
      </c>
      <c r="AJ390" s="31" t="s">
        <v>152</v>
      </c>
      <c r="AK390" s="25"/>
      <c r="AL390" s="25"/>
      <c r="AM390" s="25"/>
      <c r="AN390" s="25"/>
      <c r="AO390" s="25"/>
      <c r="AP390" s="26">
        <f ca="1">IF(AND(Email_TaskV2[[#This Row],[Status]]="ON PROGRESS"),TODAY()-Email_TaskV2[[#This Row],[Tanggal nodin RFS/RFI]],0)</f>
        <v>0</v>
      </c>
      <c r="AQ390" s="26">
        <f ca="1">IF(AND(Email_TaskV2[[#This Row],[Status]]="ON PROGRESS",Email_TaskV2[[#This Row],[Type]]="RFI"),TODAY()-Email_TaskV2[[#This Row],[Tanggal nodin RFS/RFI]],0)</f>
        <v>0</v>
      </c>
      <c r="AR390" s="26" t="str">
        <f ca="1">IF(Email_TaskV2[[#This Row],[Aging]]&gt;7,"Warning","")</f>
        <v/>
      </c>
      <c r="AV390" s="16" t="str">
        <f>IF(AND(Email_TaskV2[[#This Row],[Status]]="ON PROGRESS",Email_TaskV2[[#This Row],[Type]]="RFS"),"YES","")</f>
        <v/>
      </c>
      <c r="AW390" s="16" t="str">
        <f>IF(AND(Email_TaskV2[[#This Row],[Status]]="ON PROGRESS",Email_TaskV2[[#This Row],[Type]]="RFI"),"YES","")</f>
        <v/>
      </c>
      <c r="AX390" s="16">
        <f>IF(Email_TaskV2[[#This Row],[Nomor Nodin RFS/RFI]]="","",DAY(Email_TaskV2[[#This Row],[Tanggal nodin RFS/RFI]]))</f>
        <v>5</v>
      </c>
      <c r="AY390" s="28" t="str">
        <f>IF(Email_TaskV2[[#This Row],[Nomor Nodin RFS/RFI]]="","",TEXT(Email_TaskV2[[#This Row],[Tanggal nodin RFS/RFI]],"mmm"))</f>
        <v>Apr</v>
      </c>
      <c r="AZ390" s="28" t="str">
        <f>IF(Email_TaskV2[[#This Row],[Nodin BO]]="","No","Yes")</f>
        <v>Yes</v>
      </c>
      <c r="BA390" s="36">
        <f>IF(Email_TaskV2[[#This Row],[Month]]="",13,MONTH(Email_TaskV2[[#This Row],[Tanggal nodin RFS/RFI]]))</f>
        <v>4</v>
      </c>
    </row>
    <row r="391" spans="1:53" ht="15" hidden="1" customHeight="1" x14ac:dyDescent="0.3">
      <c r="A391" s="17">
        <v>390</v>
      </c>
      <c r="B391" s="18" t="s">
        <v>1732</v>
      </c>
      <c r="C391" s="19">
        <v>44657</v>
      </c>
      <c r="D391" s="20" t="s">
        <v>1733</v>
      </c>
      <c r="E391" s="32" t="s">
        <v>118</v>
      </c>
      <c r="F391" s="32" t="s">
        <v>119</v>
      </c>
      <c r="G391" s="18"/>
      <c r="H391" s="18"/>
      <c r="I391" s="18"/>
      <c r="J391" s="18"/>
      <c r="K391" s="18"/>
      <c r="L391" s="23"/>
      <c r="M391" s="20"/>
      <c r="N391" s="20" t="s">
        <v>104</v>
      </c>
      <c r="O391" s="20" t="s">
        <v>105</v>
      </c>
      <c r="P391" s="20" t="str">
        <f>VLOOKUP(Email_TaskV2[[#This Row],[PIC Dev]],[1]Organization!C:D,2,FALSE)</f>
        <v>Digital and VAS</v>
      </c>
      <c r="Q391" s="20"/>
      <c r="R391" s="18"/>
      <c r="S391" s="18" t="s">
        <v>61</v>
      </c>
      <c r="T391" s="30" t="s">
        <v>1734</v>
      </c>
      <c r="U391" s="30"/>
      <c r="V391" s="30"/>
      <c r="W391" s="30"/>
      <c r="X391" s="30"/>
      <c r="Y391" s="30"/>
      <c r="Z391" s="18" t="s">
        <v>63</v>
      </c>
      <c r="AA391" s="18" t="s">
        <v>64</v>
      </c>
      <c r="AB391" s="18" t="s">
        <v>108</v>
      </c>
      <c r="AC391" s="18" t="s">
        <v>98</v>
      </c>
      <c r="AD391" s="23" t="s">
        <v>126</v>
      </c>
      <c r="AE391" s="23"/>
      <c r="AF391" s="23"/>
      <c r="AG391" s="18"/>
      <c r="AH391" s="49"/>
      <c r="AI391" s="48" t="s">
        <v>75</v>
      </c>
      <c r="AJ391" s="32"/>
      <c r="AK391" s="25"/>
      <c r="AL391" s="25"/>
      <c r="AM391" s="25"/>
      <c r="AN391" s="25"/>
      <c r="AO391" s="25"/>
      <c r="AP391" s="26">
        <f ca="1">IF(AND(Email_TaskV2[[#This Row],[Status]]="ON PROGRESS"),TODAY()-Email_TaskV2[[#This Row],[Tanggal nodin RFS/RFI]],0)</f>
        <v>0</v>
      </c>
      <c r="AQ391" s="26">
        <f ca="1">IF(AND(Email_TaskV2[[#This Row],[Status]]="ON PROGRESS",Email_TaskV2[[#This Row],[Type]]="RFI"),TODAY()-Email_TaskV2[[#This Row],[Tanggal nodin RFS/RFI]],0)</f>
        <v>0</v>
      </c>
      <c r="AR391" s="26" t="str">
        <f ca="1">IF(Email_TaskV2[[#This Row],[Aging]]&gt;7,"Warning","")</f>
        <v/>
      </c>
      <c r="AV391" s="16" t="str">
        <f>IF(AND(Email_TaskV2[[#This Row],[Status]]="ON PROGRESS",Email_TaskV2[[#This Row],[Type]]="RFS"),"YES","")</f>
        <v/>
      </c>
      <c r="AW391" s="16" t="str">
        <f>IF(AND(Email_TaskV2[[#This Row],[Status]]="ON PROGRESS",Email_TaskV2[[#This Row],[Type]]="RFI"),"YES","")</f>
        <v/>
      </c>
      <c r="AX391" s="16">
        <f>IF(Email_TaskV2[[#This Row],[Nomor Nodin RFS/RFI]]="","",DAY(Email_TaskV2[[#This Row],[Tanggal nodin RFS/RFI]]))</f>
        <v>6</v>
      </c>
      <c r="AY391" s="28" t="str">
        <f>IF(Email_TaskV2[[#This Row],[Nomor Nodin RFS/RFI]]="","",TEXT(Email_TaskV2[[#This Row],[Tanggal nodin RFS/RFI]],"mmm"))</f>
        <v>Apr</v>
      </c>
      <c r="AZ391" s="28" t="str">
        <f>IF(Email_TaskV2[[#This Row],[Nodin BO]]="","No","Yes")</f>
        <v>Yes</v>
      </c>
      <c r="BA391" s="36">
        <f>IF(Email_TaskV2[[#This Row],[Month]]="",13,MONTH(Email_TaskV2[[#This Row],[Tanggal nodin RFS/RFI]]))</f>
        <v>4</v>
      </c>
    </row>
    <row r="392" spans="1:53" ht="15" hidden="1" customHeight="1" x14ac:dyDescent="0.3">
      <c r="A392" s="17">
        <v>391</v>
      </c>
      <c r="B392" s="18" t="s">
        <v>1735</v>
      </c>
      <c r="C392" s="19">
        <v>44657</v>
      </c>
      <c r="D392" s="20" t="s">
        <v>1736</v>
      </c>
      <c r="E392" s="18" t="s">
        <v>55</v>
      </c>
      <c r="F392" s="21" t="s">
        <v>112</v>
      </c>
      <c r="G392" s="22">
        <v>44657</v>
      </c>
      <c r="H392" s="22">
        <v>44658</v>
      </c>
      <c r="I392" s="18" t="s">
        <v>1737</v>
      </c>
      <c r="J392" s="22">
        <v>44659</v>
      </c>
      <c r="K392" s="22"/>
      <c r="L392" s="18">
        <f t="shared" ref="L392:L399" si="45">H392-C392</f>
        <v>1</v>
      </c>
      <c r="M392" s="18">
        <f t="shared" ref="M392:M399" si="46">J392-G392</f>
        <v>2</v>
      </c>
      <c r="N392" s="20" t="s">
        <v>341</v>
      </c>
      <c r="O392" s="20" t="s">
        <v>342</v>
      </c>
      <c r="P392" s="20" t="str">
        <f>VLOOKUP(Email_TaskV2[[#This Row],[PIC Dev]],[1]Organization!C:D,2,FALSE)</f>
        <v>Digital and VAS</v>
      </c>
      <c r="Q392" s="20"/>
      <c r="R392" s="18">
        <v>20</v>
      </c>
      <c r="S392" s="18" t="s">
        <v>61</v>
      </c>
      <c r="T392" s="18"/>
      <c r="U392" s="18"/>
      <c r="V392" s="18"/>
      <c r="W392" s="18"/>
      <c r="X392" s="18"/>
      <c r="Y392" s="18"/>
      <c r="Z392" s="18" t="s">
        <v>63</v>
      </c>
      <c r="AA392" s="18" t="s">
        <v>64</v>
      </c>
      <c r="AB392" s="18" t="s">
        <v>344</v>
      </c>
      <c r="AC392" s="18" t="s">
        <v>66</v>
      </c>
      <c r="AD392" s="23" t="s">
        <v>774</v>
      </c>
      <c r="AE392" s="23"/>
      <c r="AF392" s="23"/>
      <c r="AG392" s="18"/>
      <c r="AH392" s="49"/>
      <c r="AI392" s="31" t="s">
        <v>75</v>
      </c>
      <c r="AJ392" s="31"/>
      <c r="AK392" s="25"/>
      <c r="AL392" s="25"/>
      <c r="AM392" s="25"/>
      <c r="AN392" s="25"/>
      <c r="AO392" s="25"/>
      <c r="AP392" s="26">
        <f ca="1">IF(AND(Email_TaskV2[[#This Row],[Status]]="ON PROGRESS"),TODAY()-Email_TaskV2[[#This Row],[Tanggal nodin RFS/RFI]],0)</f>
        <v>0</v>
      </c>
      <c r="AQ392" s="26">
        <f ca="1">IF(AND(Email_TaskV2[[#This Row],[Status]]="ON PROGRESS",Email_TaskV2[[#This Row],[Type]]="RFI"),TODAY()-Email_TaskV2[[#This Row],[Tanggal nodin RFS/RFI]],0)</f>
        <v>0</v>
      </c>
      <c r="AR392" s="26" t="str">
        <f ca="1">IF(Email_TaskV2[[#This Row],[Aging]]&gt;7,"Warning","")</f>
        <v/>
      </c>
      <c r="AV392" s="16" t="str">
        <f>IF(AND(Email_TaskV2[[#This Row],[Status]]="ON PROGRESS",Email_TaskV2[[#This Row],[Type]]="RFS"),"YES","")</f>
        <v/>
      </c>
      <c r="AW392" s="16" t="str">
        <f>IF(AND(Email_TaskV2[[#This Row],[Status]]="ON PROGRESS",Email_TaskV2[[#This Row],[Type]]="RFI"),"YES","")</f>
        <v/>
      </c>
      <c r="AX392" s="16">
        <f>IF(Email_TaskV2[[#This Row],[Nomor Nodin RFS/RFI]]="","",DAY(Email_TaskV2[[#This Row],[Tanggal nodin RFS/RFI]]))</f>
        <v>6</v>
      </c>
      <c r="AY392" s="28" t="str">
        <f>IF(Email_TaskV2[[#This Row],[Nomor Nodin RFS/RFI]]="","",TEXT(Email_TaskV2[[#This Row],[Tanggal nodin RFS/RFI]],"mmm"))</f>
        <v>Apr</v>
      </c>
      <c r="AZ392" s="28" t="str">
        <f>IF(Email_TaskV2[[#This Row],[Nodin BO]]="","No","Yes")</f>
        <v>No</v>
      </c>
      <c r="BA392" s="36">
        <f>IF(Email_TaskV2[[#This Row],[Month]]="",13,MONTH(Email_TaskV2[[#This Row],[Tanggal nodin RFS/RFI]]))</f>
        <v>4</v>
      </c>
    </row>
    <row r="393" spans="1:53" ht="15" hidden="1" customHeight="1" x14ac:dyDescent="0.3">
      <c r="A393" s="17">
        <v>392</v>
      </c>
      <c r="B393" s="18" t="s">
        <v>1738</v>
      </c>
      <c r="C393" s="19">
        <v>44657</v>
      </c>
      <c r="D393" s="20" t="s">
        <v>1739</v>
      </c>
      <c r="E393" s="18" t="s">
        <v>55</v>
      </c>
      <c r="F393" s="18" t="s">
        <v>112</v>
      </c>
      <c r="G393" s="22">
        <v>44681</v>
      </c>
      <c r="H393" s="22">
        <v>44687</v>
      </c>
      <c r="I393" s="18" t="s">
        <v>1740</v>
      </c>
      <c r="J393" s="22">
        <v>44690</v>
      </c>
      <c r="K393" s="22"/>
      <c r="L393" s="18">
        <f t="shared" si="45"/>
        <v>30</v>
      </c>
      <c r="M393" s="18">
        <f t="shared" si="46"/>
        <v>9</v>
      </c>
      <c r="N393" s="20" t="s">
        <v>58</v>
      </c>
      <c r="O393" s="20" t="s">
        <v>59</v>
      </c>
      <c r="P393" s="20" t="str">
        <f>VLOOKUP(Email_TaskV2[[#This Row],[PIC Dev]],[1]Organization!C:D,2,FALSE)</f>
        <v>BSM Prepaid</v>
      </c>
      <c r="Q393" s="20"/>
      <c r="R393" s="18">
        <v>50</v>
      </c>
      <c r="S393" s="18" t="s">
        <v>106</v>
      </c>
      <c r="T393" s="18" t="s">
        <v>1741</v>
      </c>
      <c r="U393" s="18"/>
      <c r="V393" s="18"/>
      <c r="W393" s="18"/>
      <c r="X393" s="18"/>
      <c r="Y393" s="18"/>
      <c r="Z393" s="18" t="s">
        <v>63</v>
      </c>
      <c r="AA393" s="18" t="s">
        <v>64</v>
      </c>
      <c r="AB393" s="18" t="s">
        <v>65</v>
      </c>
      <c r="AC393" s="18" t="s">
        <v>66</v>
      </c>
      <c r="AD393" s="23" t="s">
        <v>115</v>
      </c>
      <c r="AE393" s="23"/>
      <c r="AF393" s="23"/>
      <c r="AG393" s="18"/>
      <c r="AH393" s="49"/>
      <c r="AI393" s="31" t="s">
        <v>75</v>
      </c>
      <c r="AJ393" s="31"/>
      <c r="AK393" s="25"/>
      <c r="AL393" s="25"/>
      <c r="AM393" s="25"/>
      <c r="AN393" s="25"/>
      <c r="AO393" s="25"/>
      <c r="AP393" s="26">
        <f ca="1">IF(AND(Email_TaskV2[[#This Row],[Status]]="ON PROGRESS"),TODAY()-Email_TaskV2[[#This Row],[Tanggal nodin RFS/RFI]],0)</f>
        <v>0</v>
      </c>
      <c r="AQ393" s="26">
        <f ca="1">IF(AND(Email_TaskV2[[#This Row],[Status]]="ON PROGRESS",Email_TaskV2[[#This Row],[Type]]="RFI"),TODAY()-Email_TaskV2[[#This Row],[Tanggal nodin RFS/RFI]],0)</f>
        <v>0</v>
      </c>
      <c r="AR393" s="26"/>
      <c r="AV393" s="16" t="str">
        <f>IF(AND(Email_TaskV2[[#This Row],[Status]]="ON PROGRESS",Email_TaskV2[[#This Row],[Type]]="RFS"),"YES","")</f>
        <v/>
      </c>
      <c r="AW393" s="16" t="str">
        <f>IF(AND(Email_TaskV2[[#This Row],[Status]]="ON PROGRESS",Email_TaskV2[[#This Row],[Type]]="RFI"),"YES","")</f>
        <v/>
      </c>
      <c r="AX393" s="16">
        <f>IF(Email_TaskV2[[#This Row],[Nomor Nodin RFS/RFI]]="","",DAY(Email_TaskV2[[#This Row],[Tanggal nodin RFS/RFI]]))</f>
        <v>6</v>
      </c>
      <c r="AY393" s="28" t="str">
        <f>IF(Email_TaskV2[[#This Row],[Nomor Nodin RFS/RFI]]="","",TEXT(Email_TaskV2[[#This Row],[Tanggal nodin RFS/RFI]],"mmm"))</f>
        <v>Apr</v>
      </c>
      <c r="AZ393" s="28" t="str">
        <f>IF(Email_TaskV2[[#This Row],[Nodin BO]]="","No","Yes")</f>
        <v>Yes</v>
      </c>
      <c r="BA393" s="36">
        <f>IF(Email_TaskV2[[#This Row],[Month]]="",13,MONTH(Email_TaskV2[[#This Row],[Tanggal nodin RFS/RFI]]))</f>
        <v>4</v>
      </c>
    </row>
    <row r="394" spans="1:53" ht="15" hidden="1" customHeight="1" x14ac:dyDescent="0.3">
      <c r="A394" s="17">
        <v>393</v>
      </c>
      <c r="B394" s="18" t="s">
        <v>1742</v>
      </c>
      <c r="C394" s="19">
        <v>44657</v>
      </c>
      <c r="D394" s="24" t="s">
        <v>1743</v>
      </c>
      <c r="E394" s="18" t="s">
        <v>55</v>
      </c>
      <c r="F394" s="21" t="s">
        <v>86</v>
      </c>
      <c r="G394" s="22">
        <v>44658</v>
      </c>
      <c r="H394" s="22">
        <v>44659</v>
      </c>
      <c r="I394" s="18" t="s">
        <v>1744</v>
      </c>
      <c r="J394" s="22">
        <v>44659</v>
      </c>
      <c r="K394" s="22"/>
      <c r="L394" s="18">
        <f t="shared" si="45"/>
        <v>2</v>
      </c>
      <c r="M394" s="18">
        <f t="shared" si="46"/>
        <v>1</v>
      </c>
      <c r="N394" s="20" t="s">
        <v>745</v>
      </c>
      <c r="O394" s="20" t="s">
        <v>746</v>
      </c>
      <c r="P394" s="20" t="str">
        <f>VLOOKUP(Email_TaskV2[[#This Row],[PIC Dev]],[1]Organization!C:D,2,FALSE)</f>
        <v>BSM Prepaid</v>
      </c>
      <c r="Q394" s="20" t="s">
        <v>1745</v>
      </c>
      <c r="R394" s="18">
        <v>28</v>
      </c>
      <c r="S394" s="18" t="s">
        <v>61</v>
      </c>
      <c r="T394" s="18" t="s">
        <v>1314</v>
      </c>
      <c r="U394" s="18"/>
      <c r="V394" s="18"/>
      <c r="W394" s="18"/>
      <c r="X394" s="18"/>
      <c r="Y394" s="18"/>
      <c r="Z394" s="18" t="s">
        <v>63</v>
      </c>
      <c r="AA394" s="18" t="s">
        <v>64</v>
      </c>
      <c r="AB394" s="18" t="s">
        <v>65</v>
      </c>
      <c r="AC394" s="18" t="s">
        <v>66</v>
      </c>
      <c r="AD394" s="23" t="s">
        <v>74</v>
      </c>
      <c r="AE394" s="23"/>
      <c r="AF394" s="23"/>
      <c r="AG394" s="18"/>
      <c r="AH394" s="49"/>
      <c r="AI394" s="31" t="s">
        <v>75</v>
      </c>
      <c r="AJ394" s="31"/>
      <c r="AK394" s="25"/>
      <c r="AL394" s="25"/>
      <c r="AM394" s="25"/>
      <c r="AN394" s="25"/>
      <c r="AO394" s="25"/>
      <c r="AP394" s="26">
        <f ca="1">IF(AND(Email_TaskV2[[#This Row],[Status]]="ON PROGRESS"),TODAY()-Email_TaskV2[[#This Row],[Tanggal nodin RFS/RFI]],0)</f>
        <v>0</v>
      </c>
      <c r="AQ394" s="26">
        <f ca="1">IF(AND(Email_TaskV2[[#This Row],[Status]]="ON PROGRESS",Email_TaskV2[[#This Row],[Type]]="RFI"),TODAY()-Email_TaskV2[[#This Row],[Tanggal nodin RFS/RFI]],0)</f>
        <v>0</v>
      </c>
      <c r="AR394" s="26" t="str">
        <f ca="1">IF(Email_TaskV2[[#This Row],[Aging]]&gt;7,"Warning","")</f>
        <v/>
      </c>
      <c r="AV394" s="16" t="str">
        <f>IF(AND(Email_TaskV2[[#This Row],[Status]]="ON PROGRESS",Email_TaskV2[[#This Row],[Type]]="RFS"),"YES","")</f>
        <v/>
      </c>
      <c r="AW394" s="16" t="str">
        <f>IF(AND(Email_TaskV2[[#This Row],[Status]]="ON PROGRESS",Email_TaskV2[[#This Row],[Type]]="RFI"),"YES","")</f>
        <v/>
      </c>
      <c r="AX394" s="16">
        <f>IF(Email_TaskV2[[#This Row],[Nomor Nodin RFS/RFI]]="","",DAY(Email_TaskV2[[#This Row],[Tanggal nodin RFS/RFI]]))</f>
        <v>6</v>
      </c>
      <c r="AY394" s="28" t="str">
        <f>IF(Email_TaskV2[[#This Row],[Nomor Nodin RFS/RFI]]="","",TEXT(Email_TaskV2[[#This Row],[Tanggal nodin RFS/RFI]],"mmm"))</f>
        <v>Apr</v>
      </c>
      <c r="AZ394" s="28" t="str">
        <f>IF(Email_TaskV2[[#This Row],[Nodin BO]]="","No","Yes")</f>
        <v>Yes</v>
      </c>
      <c r="BA394" s="36">
        <f>IF(Email_TaskV2[[#This Row],[Month]]="",13,MONTH(Email_TaskV2[[#This Row],[Tanggal nodin RFS/RFI]]))</f>
        <v>4</v>
      </c>
    </row>
    <row r="395" spans="1:53" ht="15" hidden="1" customHeight="1" x14ac:dyDescent="0.3">
      <c r="A395" s="17">
        <v>394</v>
      </c>
      <c r="B395" s="18" t="s">
        <v>1746</v>
      </c>
      <c r="C395" s="19">
        <v>44657</v>
      </c>
      <c r="D395" s="20" t="s">
        <v>1747</v>
      </c>
      <c r="E395" s="18" t="s">
        <v>55</v>
      </c>
      <c r="F395" s="21" t="s">
        <v>86</v>
      </c>
      <c r="G395" s="22">
        <v>44657</v>
      </c>
      <c r="H395" s="22">
        <v>44659</v>
      </c>
      <c r="I395" s="18" t="s">
        <v>1748</v>
      </c>
      <c r="J395" s="22">
        <v>44659</v>
      </c>
      <c r="K395" s="22"/>
      <c r="L395" s="18">
        <f t="shared" si="45"/>
        <v>2</v>
      </c>
      <c r="M395" s="18">
        <f t="shared" si="46"/>
        <v>2</v>
      </c>
      <c r="N395" s="20" t="s">
        <v>531</v>
      </c>
      <c r="O395" s="20" t="s">
        <v>532</v>
      </c>
      <c r="P395" s="20" t="str">
        <f>VLOOKUP(Email_TaskV2[[#This Row],[PIC Dev]],[1]Organization!C:D,2,FALSE)</f>
        <v>Business Architecture</v>
      </c>
      <c r="Q395" s="24" t="s">
        <v>1749</v>
      </c>
      <c r="R395" s="18">
        <v>30</v>
      </c>
      <c r="S395" s="18" t="s">
        <v>61</v>
      </c>
      <c r="T395" s="18" t="s">
        <v>1750</v>
      </c>
      <c r="U395" s="18"/>
      <c r="V395" s="18"/>
      <c r="W395" s="18"/>
      <c r="X395" s="18"/>
      <c r="Y395" s="18"/>
      <c r="Z395" s="18" t="s">
        <v>63</v>
      </c>
      <c r="AA395" s="18" t="s">
        <v>64</v>
      </c>
      <c r="AB395" s="18" t="s">
        <v>534</v>
      </c>
      <c r="AC395" s="18" t="s">
        <v>98</v>
      </c>
      <c r="AD395" s="23" t="s">
        <v>774</v>
      </c>
      <c r="AE395" s="23"/>
      <c r="AF395" s="23"/>
      <c r="AG395" s="18"/>
      <c r="AH395" s="49"/>
      <c r="AI395" s="31" t="s">
        <v>75</v>
      </c>
      <c r="AJ395" s="31"/>
      <c r="AK395" s="25"/>
      <c r="AL395" s="25"/>
      <c r="AM395" s="25"/>
      <c r="AN395" s="25"/>
      <c r="AO395" s="25"/>
      <c r="AP395" s="26">
        <f ca="1">IF(AND(Email_TaskV2[[#This Row],[Status]]="ON PROGRESS"),TODAY()-Email_TaskV2[[#This Row],[Tanggal nodin RFS/RFI]],0)</f>
        <v>0</v>
      </c>
      <c r="AQ395" s="26">
        <f ca="1">IF(AND(Email_TaskV2[[#This Row],[Status]]="ON PROGRESS",Email_TaskV2[[#This Row],[Type]]="RFI"),TODAY()-Email_TaskV2[[#This Row],[Tanggal nodin RFS/RFI]],0)</f>
        <v>0</v>
      </c>
      <c r="AR395" s="26" t="str">
        <f ca="1">IF(Email_TaskV2[[#This Row],[Aging]]&gt;7,"Warning","")</f>
        <v/>
      </c>
      <c r="AV395" s="16" t="str">
        <f>IF(AND(Email_TaskV2[[#This Row],[Status]]="ON PROGRESS",Email_TaskV2[[#This Row],[Type]]="RFS"),"YES","")</f>
        <v/>
      </c>
      <c r="AW395" s="16" t="str">
        <f>IF(AND(Email_TaskV2[[#This Row],[Status]]="ON PROGRESS",Email_TaskV2[[#This Row],[Type]]="RFI"),"YES","")</f>
        <v/>
      </c>
      <c r="AX395" s="16">
        <f>IF(Email_TaskV2[[#This Row],[Nomor Nodin RFS/RFI]]="","",DAY(Email_TaskV2[[#This Row],[Tanggal nodin RFS/RFI]]))</f>
        <v>6</v>
      </c>
      <c r="AY395" s="28" t="str">
        <f>IF(Email_TaskV2[[#This Row],[Nomor Nodin RFS/RFI]]="","",TEXT(Email_TaskV2[[#This Row],[Tanggal nodin RFS/RFI]],"mmm"))</f>
        <v>Apr</v>
      </c>
      <c r="AZ395" s="28" t="str">
        <f>IF(Email_TaskV2[[#This Row],[Nodin BO]]="","No","Yes")</f>
        <v>Yes</v>
      </c>
      <c r="BA395" s="36">
        <f>IF(Email_TaskV2[[#This Row],[Month]]="",13,MONTH(Email_TaskV2[[#This Row],[Tanggal nodin RFS/RFI]]))</f>
        <v>4</v>
      </c>
    </row>
    <row r="396" spans="1:53" ht="15" hidden="1" customHeight="1" x14ac:dyDescent="0.3">
      <c r="A396" s="17">
        <v>395</v>
      </c>
      <c r="B396" s="18" t="s">
        <v>1751</v>
      </c>
      <c r="C396" s="19">
        <v>44657</v>
      </c>
      <c r="D396" s="20" t="s">
        <v>1752</v>
      </c>
      <c r="E396" s="18" t="s">
        <v>55</v>
      </c>
      <c r="F396" s="21" t="s">
        <v>147</v>
      </c>
      <c r="G396" s="22">
        <v>44659</v>
      </c>
      <c r="H396" s="22">
        <v>44665</v>
      </c>
      <c r="I396" s="18" t="s">
        <v>1753</v>
      </c>
      <c r="J396" s="22">
        <v>44665</v>
      </c>
      <c r="K396" s="22"/>
      <c r="L396" s="18">
        <f t="shared" si="45"/>
        <v>8</v>
      </c>
      <c r="M396" s="18">
        <f t="shared" si="46"/>
        <v>6</v>
      </c>
      <c r="N396" s="20" t="s">
        <v>120</v>
      </c>
      <c r="O396" s="20" t="s">
        <v>121</v>
      </c>
      <c r="P396" s="20" t="str">
        <f>VLOOKUP(Email_TaskV2[[#This Row],[PIC Dev]],[1]Organization!C:D,2,FALSE)</f>
        <v>Business Architecture</v>
      </c>
      <c r="Q396" s="20"/>
      <c r="R396" s="18">
        <v>80</v>
      </c>
      <c r="S396" s="18" t="s">
        <v>106</v>
      </c>
      <c r="T396" s="18" t="s">
        <v>1423</v>
      </c>
      <c r="U396" s="18"/>
      <c r="V396" s="18"/>
      <c r="W396" s="18"/>
      <c r="X396" s="18"/>
      <c r="Y396" s="18"/>
      <c r="Z396" s="18" t="s">
        <v>63</v>
      </c>
      <c r="AA396" s="18" t="s">
        <v>64</v>
      </c>
      <c r="AB396" s="18" t="s">
        <v>123</v>
      </c>
      <c r="AC396" s="18" t="s">
        <v>66</v>
      </c>
      <c r="AD396" s="23" t="s">
        <v>816</v>
      </c>
      <c r="AE396" s="23"/>
      <c r="AF396" s="23"/>
      <c r="AG396" s="18"/>
      <c r="AH396" s="49"/>
      <c r="AI396" s="31" t="s">
        <v>75</v>
      </c>
      <c r="AJ396" s="31"/>
      <c r="AK396" s="25"/>
      <c r="AL396" s="25"/>
      <c r="AM396" s="25"/>
      <c r="AN396" s="25"/>
      <c r="AO396" s="25"/>
      <c r="AP396" s="26">
        <f ca="1">IF(AND(Email_TaskV2[[#This Row],[Status]]="ON PROGRESS"),TODAY()-Email_TaskV2[[#This Row],[Tanggal nodin RFS/RFI]],0)</f>
        <v>0</v>
      </c>
      <c r="AQ396" s="26">
        <f ca="1">IF(AND(Email_TaskV2[[#This Row],[Status]]="ON PROGRESS",Email_TaskV2[[#This Row],[Type]]="RFI"),TODAY()-Email_TaskV2[[#This Row],[Tanggal nodin RFS/RFI]],0)</f>
        <v>0</v>
      </c>
      <c r="AR396" s="26" t="str">
        <f ca="1">IF(Email_TaskV2[[#This Row],[Aging]]&gt;7,"Warning","")</f>
        <v/>
      </c>
      <c r="AV396" s="16" t="str">
        <f>IF(AND(Email_TaskV2[[#This Row],[Status]]="ON PROGRESS",Email_TaskV2[[#This Row],[Type]]="RFS"),"YES","")</f>
        <v/>
      </c>
      <c r="AW396" s="16" t="str">
        <f>IF(AND(Email_TaskV2[[#This Row],[Status]]="ON PROGRESS",Email_TaskV2[[#This Row],[Type]]="RFI"),"YES","")</f>
        <v/>
      </c>
      <c r="AX396" s="16">
        <f>IF(Email_TaskV2[[#This Row],[Nomor Nodin RFS/RFI]]="","",DAY(Email_TaskV2[[#This Row],[Tanggal nodin RFS/RFI]]))</f>
        <v>6</v>
      </c>
      <c r="AY396" s="28" t="str">
        <f>IF(Email_TaskV2[[#This Row],[Nomor Nodin RFS/RFI]]="","",TEXT(Email_TaskV2[[#This Row],[Tanggal nodin RFS/RFI]],"mmm"))</f>
        <v>Apr</v>
      </c>
      <c r="AZ396" s="28" t="str">
        <f>IF(Email_TaskV2[[#This Row],[Nodin BO]]="","No","Yes")</f>
        <v>Yes</v>
      </c>
      <c r="BA396" s="36">
        <f>IF(Email_TaskV2[[#This Row],[Month]]="",13,MONTH(Email_TaskV2[[#This Row],[Tanggal nodin RFS/RFI]]))</f>
        <v>4</v>
      </c>
    </row>
    <row r="397" spans="1:53" ht="15" hidden="1" customHeight="1" x14ac:dyDescent="0.3">
      <c r="A397" s="17">
        <v>396</v>
      </c>
      <c r="B397" s="18" t="s">
        <v>1754</v>
      </c>
      <c r="C397" s="19">
        <v>44657</v>
      </c>
      <c r="D397" s="20" t="s">
        <v>1755</v>
      </c>
      <c r="E397" s="18" t="s">
        <v>55</v>
      </c>
      <c r="F397" s="21" t="s">
        <v>147</v>
      </c>
      <c r="G397" s="22">
        <v>44658</v>
      </c>
      <c r="H397" s="22">
        <v>44658</v>
      </c>
      <c r="I397" s="18" t="s">
        <v>1756</v>
      </c>
      <c r="J397" s="22">
        <v>44659</v>
      </c>
      <c r="K397" s="22"/>
      <c r="L397" s="18">
        <f t="shared" si="45"/>
        <v>1</v>
      </c>
      <c r="M397" s="18">
        <f t="shared" si="46"/>
        <v>1</v>
      </c>
      <c r="N397" s="20" t="s">
        <v>531</v>
      </c>
      <c r="O397" s="20" t="s">
        <v>532</v>
      </c>
      <c r="P397" s="20" t="str">
        <f>VLOOKUP(Email_TaskV2[[#This Row],[PIC Dev]],[1]Organization!C:D,2,FALSE)</f>
        <v>Business Architecture</v>
      </c>
      <c r="Q397" s="24" t="s">
        <v>1757</v>
      </c>
      <c r="R397" s="18">
        <v>66</v>
      </c>
      <c r="S397" s="18" t="s">
        <v>106</v>
      </c>
      <c r="T397" s="18" t="s">
        <v>1758</v>
      </c>
      <c r="U397" s="18"/>
      <c r="V397" s="18"/>
      <c r="W397" s="18"/>
      <c r="X397" s="18"/>
      <c r="Y397" s="18"/>
      <c r="Z397" s="18" t="s">
        <v>63</v>
      </c>
      <c r="AA397" s="18" t="s">
        <v>64</v>
      </c>
      <c r="AB397" s="18" t="s">
        <v>534</v>
      </c>
      <c r="AC397" s="18" t="s">
        <v>98</v>
      </c>
      <c r="AD397" s="23" t="s">
        <v>275</v>
      </c>
      <c r="AE397" s="23"/>
      <c r="AF397" s="23"/>
      <c r="AG397" s="18"/>
      <c r="AH397" s="49"/>
      <c r="AI397" s="31" t="s">
        <v>276</v>
      </c>
      <c r="AJ397" s="31" t="s">
        <v>277</v>
      </c>
      <c r="AK397" s="25"/>
      <c r="AL397" s="25"/>
      <c r="AM397" s="25"/>
      <c r="AN397" s="25"/>
      <c r="AO397" s="25"/>
      <c r="AP397" s="26">
        <f ca="1">IF(AND(Email_TaskV2[[#This Row],[Status]]="ON PROGRESS"),TODAY()-Email_TaskV2[[#This Row],[Tanggal nodin RFS/RFI]],0)</f>
        <v>0</v>
      </c>
      <c r="AQ397" s="26">
        <f ca="1">IF(AND(Email_TaskV2[[#This Row],[Status]]="ON PROGRESS",Email_TaskV2[[#This Row],[Type]]="RFI"),TODAY()-Email_TaskV2[[#This Row],[Tanggal nodin RFS/RFI]],0)</f>
        <v>0</v>
      </c>
      <c r="AR397" s="26" t="str">
        <f ca="1">IF(Email_TaskV2[[#This Row],[Aging]]&gt;7,"Warning","")</f>
        <v/>
      </c>
      <c r="AV397" s="16" t="str">
        <f>IF(AND(Email_TaskV2[[#This Row],[Status]]="ON PROGRESS",Email_TaskV2[[#This Row],[Type]]="RFS"),"YES","")</f>
        <v/>
      </c>
      <c r="AW397" s="16" t="str">
        <f>IF(AND(Email_TaskV2[[#This Row],[Status]]="ON PROGRESS",Email_TaskV2[[#This Row],[Type]]="RFI"),"YES","")</f>
        <v/>
      </c>
      <c r="AX397" s="16">
        <f>IF(Email_TaskV2[[#This Row],[Nomor Nodin RFS/RFI]]="","",DAY(Email_TaskV2[[#This Row],[Tanggal nodin RFS/RFI]]))</f>
        <v>6</v>
      </c>
      <c r="AY397" s="28" t="str">
        <f>IF(Email_TaskV2[[#This Row],[Nomor Nodin RFS/RFI]]="","",TEXT(Email_TaskV2[[#This Row],[Tanggal nodin RFS/RFI]],"mmm"))</f>
        <v>Apr</v>
      </c>
      <c r="AZ397" s="28" t="str">
        <f>IF(Email_TaskV2[[#This Row],[Nodin BO]]="","No","Yes")</f>
        <v>Yes</v>
      </c>
      <c r="BA397" s="36">
        <f>IF(Email_TaskV2[[#This Row],[Month]]="",13,MONTH(Email_TaskV2[[#This Row],[Tanggal nodin RFS/RFI]]))</f>
        <v>4</v>
      </c>
    </row>
    <row r="398" spans="1:53" ht="15" hidden="1" customHeight="1" x14ac:dyDescent="0.3">
      <c r="A398" s="17">
        <v>397</v>
      </c>
      <c r="B398" s="18" t="s">
        <v>1759</v>
      </c>
      <c r="C398" s="19">
        <v>44657</v>
      </c>
      <c r="D398" s="20" t="s">
        <v>1760</v>
      </c>
      <c r="E398" s="18" t="s">
        <v>55</v>
      </c>
      <c r="F398" s="21" t="s">
        <v>147</v>
      </c>
      <c r="G398" s="22">
        <v>44663</v>
      </c>
      <c r="H398" s="22">
        <v>44672</v>
      </c>
      <c r="I398" s="18" t="s">
        <v>1761</v>
      </c>
      <c r="J398" s="22">
        <v>44673</v>
      </c>
      <c r="K398" s="22"/>
      <c r="L398" s="18">
        <f t="shared" si="45"/>
        <v>15</v>
      </c>
      <c r="M398" s="18">
        <f t="shared" si="46"/>
        <v>10</v>
      </c>
      <c r="N398" s="20" t="s">
        <v>130</v>
      </c>
      <c r="O398" s="20" t="s">
        <v>131</v>
      </c>
      <c r="P398" s="20" t="str">
        <f>VLOOKUP(Email_TaskV2[[#This Row],[PIC Dev]],[1]Organization!C:D,2,FALSE)</f>
        <v>BSM Prepaid</v>
      </c>
      <c r="Q398" s="20"/>
      <c r="R398" s="18">
        <v>408</v>
      </c>
      <c r="S398" s="18" t="s">
        <v>106</v>
      </c>
      <c r="T398" s="18" t="s">
        <v>1762</v>
      </c>
      <c r="U398" s="18"/>
      <c r="V398" s="18"/>
      <c r="W398" s="18"/>
      <c r="X398" s="18"/>
      <c r="Y398" s="18"/>
      <c r="Z398" s="18" t="s">
        <v>63</v>
      </c>
      <c r="AA398" s="18" t="s">
        <v>64</v>
      </c>
      <c r="AB398" s="18" t="s">
        <v>65</v>
      </c>
      <c r="AC398" s="18" t="s">
        <v>66</v>
      </c>
      <c r="AD398" s="23" t="s">
        <v>816</v>
      </c>
      <c r="AE398" s="23"/>
      <c r="AF398" s="23"/>
      <c r="AG398" s="18"/>
      <c r="AH398" s="49"/>
      <c r="AI398" s="31" t="s">
        <v>75</v>
      </c>
      <c r="AJ398" s="31"/>
      <c r="AK398" s="25"/>
      <c r="AL398" s="25"/>
      <c r="AM398" s="25"/>
      <c r="AN398" s="25"/>
      <c r="AO398" s="25"/>
      <c r="AP398" s="26">
        <f ca="1">IF(AND(Email_TaskV2[[#This Row],[Status]]="ON PROGRESS"),TODAY()-Email_TaskV2[[#This Row],[Tanggal nodin RFS/RFI]],0)</f>
        <v>0</v>
      </c>
      <c r="AQ398" s="26">
        <f ca="1">IF(AND(Email_TaskV2[[#This Row],[Status]]="ON PROGRESS",Email_TaskV2[[#This Row],[Type]]="RFI"),TODAY()-Email_TaskV2[[#This Row],[Tanggal nodin RFS/RFI]],0)</f>
        <v>0</v>
      </c>
      <c r="AR398" s="26" t="str">
        <f ca="1">IF(Email_TaskV2[[#This Row],[Aging]]&gt;7,"Warning","")</f>
        <v/>
      </c>
      <c r="AV398" s="16" t="str">
        <f>IF(AND(Email_TaskV2[[#This Row],[Status]]="ON PROGRESS",Email_TaskV2[[#This Row],[Type]]="RFS"),"YES","")</f>
        <v/>
      </c>
      <c r="AW398" s="16" t="str">
        <f>IF(AND(Email_TaskV2[[#This Row],[Status]]="ON PROGRESS",Email_TaskV2[[#This Row],[Type]]="RFI"),"YES","")</f>
        <v/>
      </c>
      <c r="AX398" s="16">
        <f>IF(Email_TaskV2[[#This Row],[Nomor Nodin RFS/RFI]]="","",DAY(Email_TaskV2[[#This Row],[Tanggal nodin RFS/RFI]]))</f>
        <v>6</v>
      </c>
      <c r="AY398" s="28" t="str">
        <f>IF(Email_TaskV2[[#This Row],[Nomor Nodin RFS/RFI]]="","",TEXT(Email_TaskV2[[#This Row],[Tanggal nodin RFS/RFI]],"mmm"))</f>
        <v>Apr</v>
      </c>
      <c r="AZ398" s="28" t="str">
        <f>IF(Email_TaskV2[[#This Row],[Nodin BO]]="","No","Yes")</f>
        <v>Yes</v>
      </c>
      <c r="BA398" s="36">
        <f>IF(Email_TaskV2[[#This Row],[Month]]="",13,MONTH(Email_TaskV2[[#This Row],[Tanggal nodin RFS/RFI]]))</f>
        <v>4</v>
      </c>
    </row>
    <row r="399" spans="1:53" ht="15" hidden="1" customHeight="1" x14ac:dyDescent="0.3">
      <c r="A399" s="17">
        <v>398</v>
      </c>
      <c r="B399" s="18" t="s">
        <v>1763</v>
      </c>
      <c r="C399" s="19">
        <v>44657</v>
      </c>
      <c r="D399" s="20" t="s">
        <v>1764</v>
      </c>
      <c r="E399" s="18" t="s">
        <v>55</v>
      </c>
      <c r="F399" s="21" t="s">
        <v>230</v>
      </c>
      <c r="G399" s="22">
        <v>44658</v>
      </c>
      <c r="H399" s="22">
        <v>44658</v>
      </c>
      <c r="I399" s="18" t="s">
        <v>1765</v>
      </c>
      <c r="J399" s="22">
        <v>44659</v>
      </c>
      <c r="K399" s="22"/>
      <c r="L399" s="18">
        <f t="shared" si="45"/>
        <v>1</v>
      </c>
      <c r="M399" s="18">
        <f t="shared" si="46"/>
        <v>1</v>
      </c>
      <c r="N399" s="20" t="s">
        <v>531</v>
      </c>
      <c r="O399" s="20" t="s">
        <v>532</v>
      </c>
      <c r="P399" s="20" t="str">
        <f>VLOOKUP(Email_TaskV2[[#This Row],[PIC Dev]],[1]Organization!C:D,2,FALSE)</f>
        <v>Business Architecture</v>
      </c>
      <c r="Q399" s="24" t="s">
        <v>1766</v>
      </c>
      <c r="R399" s="18">
        <v>146</v>
      </c>
      <c r="S399" s="18" t="s">
        <v>106</v>
      </c>
      <c r="T399" s="18" t="s">
        <v>533</v>
      </c>
      <c r="U399" s="18"/>
      <c r="V399" s="18"/>
      <c r="W399" s="18"/>
      <c r="X399" s="18"/>
      <c r="Y399" s="18"/>
      <c r="Z399" s="18" t="s">
        <v>63</v>
      </c>
      <c r="AA399" s="18" t="s">
        <v>64</v>
      </c>
      <c r="AB399" s="18" t="s">
        <v>534</v>
      </c>
      <c r="AC399" s="18" t="s">
        <v>98</v>
      </c>
      <c r="AD399" s="23" t="s">
        <v>275</v>
      </c>
      <c r="AE399" s="23"/>
      <c r="AF399" s="23"/>
      <c r="AG399" s="18"/>
      <c r="AH399" s="49"/>
      <c r="AI399" s="31" t="s">
        <v>276</v>
      </c>
      <c r="AJ399" s="31" t="s">
        <v>277</v>
      </c>
      <c r="AK399" s="25"/>
      <c r="AL399" s="25"/>
      <c r="AM399" s="25"/>
      <c r="AN399" s="25"/>
      <c r="AO399" s="25"/>
      <c r="AP399" s="26">
        <f ca="1">IF(AND(Email_TaskV2[[#This Row],[Status]]="ON PROGRESS"),TODAY()-Email_TaskV2[[#This Row],[Tanggal nodin RFS/RFI]],0)</f>
        <v>0</v>
      </c>
      <c r="AQ399" s="26">
        <f ca="1">IF(AND(Email_TaskV2[[#This Row],[Status]]="ON PROGRESS",Email_TaskV2[[#This Row],[Type]]="RFI"),TODAY()-Email_TaskV2[[#This Row],[Tanggal nodin RFS/RFI]],0)</f>
        <v>0</v>
      </c>
      <c r="AR399" s="26" t="str">
        <f ca="1">IF(Email_TaskV2[[#This Row],[Aging]]&gt;7,"Warning","")</f>
        <v/>
      </c>
      <c r="AV399" s="16" t="str">
        <f>IF(AND(Email_TaskV2[[#This Row],[Status]]="ON PROGRESS",Email_TaskV2[[#This Row],[Type]]="RFS"),"YES","")</f>
        <v/>
      </c>
      <c r="AW399" s="16" t="str">
        <f>IF(AND(Email_TaskV2[[#This Row],[Status]]="ON PROGRESS",Email_TaskV2[[#This Row],[Type]]="RFI"),"YES","")</f>
        <v/>
      </c>
      <c r="AX399" s="16">
        <f>IF(Email_TaskV2[[#This Row],[Nomor Nodin RFS/RFI]]="","",DAY(Email_TaskV2[[#This Row],[Tanggal nodin RFS/RFI]]))</f>
        <v>6</v>
      </c>
      <c r="AY399" s="28" t="str">
        <f>IF(Email_TaskV2[[#This Row],[Nomor Nodin RFS/RFI]]="","",TEXT(Email_TaskV2[[#This Row],[Tanggal nodin RFS/RFI]],"mmm"))</f>
        <v>Apr</v>
      </c>
      <c r="AZ399" s="28" t="str">
        <f>IF(Email_TaskV2[[#This Row],[Nodin BO]]="","No","Yes")</f>
        <v>Yes</v>
      </c>
      <c r="BA399" s="36">
        <f>IF(Email_TaskV2[[#This Row],[Month]]="",13,MONTH(Email_TaskV2[[#This Row],[Tanggal nodin RFS/RFI]]))</f>
        <v>4</v>
      </c>
    </row>
    <row r="400" spans="1:53" ht="15" hidden="1" customHeight="1" x14ac:dyDescent="0.3">
      <c r="A400" s="17">
        <v>399</v>
      </c>
      <c r="B400" s="18" t="s">
        <v>1767</v>
      </c>
      <c r="C400" s="19">
        <v>44658</v>
      </c>
      <c r="D400" s="20" t="s">
        <v>1768</v>
      </c>
      <c r="E400" s="32" t="s">
        <v>118</v>
      </c>
      <c r="F400" s="32" t="s">
        <v>163</v>
      </c>
      <c r="G400" s="18"/>
      <c r="H400" s="18"/>
      <c r="I400" s="18"/>
      <c r="J400" s="18"/>
      <c r="K400" s="18"/>
      <c r="L400" s="23"/>
      <c r="M400" s="20"/>
      <c r="N400" s="20" t="s">
        <v>193</v>
      </c>
      <c r="O400" s="20" t="s">
        <v>194</v>
      </c>
      <c r="P400" s="20" t="str">
        <f>VLOOKUP(Email_TaskV2[[#This Row],[PIC Dev]],[1]Organization!C:D,2,FALSE)</f>
        <v>Postpaid, Roaming, and Interconnect</v>
      </c>
      <c r="Q400" s="20"/>
      <c r="R400" s="18"/>
      <c r="S400" s="18" t="s">
        <v>61</v>
      </c>
      <c r="T400" s="18" t="s">
        <v>1769</v>
      </c>
      <c r="U400" s="18"/>
      <c r="V400" s="18"/>
      <c r="W400" s="18"/>
      <c r="X400" s="18"/>
      <c r="Y400" s="18"/>
      <c r="Z400" s="18" t="s">
        <v>63</v>
      </c>
      <c r="AA400" s="18" t="s">
        <v>64</v>
      </c>
      <c r="AB400" s="18" t="s">
        <v>447</v>
      </c>
      <c r="AC400" s="18" t="s">
        <v>98</v>
      </c>
      <c r="AD400" s="23" t="s">
        <v>181</v>
      </c>
      <c r="AE400" s="23"/>
      <c r="AF400" s="23"/>
      <c r="AG400" s="18"/>
      <c r="AH400" s="49"/>
      <c r="AI400" s="48" t="s">
        <v>75</v>
      </c>
      <c r="AJ400" s="48"/>
      <c r="AK400" s="25"/>
      <c r="AL400" s="25"/>
      <c r="AM400" s="25"/>
      <c r="AN400" s="25"/>
      <c r="AO400" s="25"/>
      <c r="AP400" s="26">
        <f ca="1">IF(AND(Email_TaskV2[[#This Row],[Status]]="ON PROGRESS"),TODAY()-Email_TaskV2[[#This Row],[Tanggal nodin RFS/RFI]],0)</f>
        <v>0</v>
      </c>
      <c r="AQ400" s="26">
        <f ca="1">IF(AND(Email_TaskV2[[#This Row],[Status]]="ON PROGRESS",Email_TaskV2[[#This Row],[Type]]="RFI"),TODAY()-Email_TaskV2[[#This Row],[Tanggal nodin RFS/RFI]],0)</f>
        <v>0</v>
      </c>
      <c r="AR400" s="26" t="str">
        <f ca="1">IF(Email_TaskV2[[#This Row],[Aging]]&gt;7,"Warning","")</f>
        <v/>
      </c>
      <c r="AV400" s="16" t="str">
        <f>IF(AND(Email_TaskV2[[#This Row],[Status]]="ON PROGRESS",Email_TaskV2[[#This Row],[Type]]="RFS"),"YES","")</f>
        <v/>
      </c>
      <c r="AW400" s="16" t="str">
        <f>IF(AND(Email_TaskV2[[#This Row],[Status]]="ON PROGRESS",Email_TaskV2[[#This Row],[Type]]="RFI"),"YES","")</f>
        <v/>
      </c>
      <c r="AX400" s="16">
        <f>IF(Email_TaskV2[[#This Row],[Nomor Nodin RFS/RFI]]="","",DAY(Email_TaskV2[[#This Row],[Tanggal nodin RFS/RFI]]))</f>
        <v>7</v>
      </c>
      <c r="AY400" s="28" t="str">
        <f>IF(Email_TaskV2[[#This Row],[Nomor Nodin RFS/RFI]]="","",TEXT(Email_TaskV2[[#This Row],[Tanggal nodin RFS/RFI]],"mmm"))</f>
        <v>Apr</v>
      </c>
      <c r="AZ400" s="28" t="str">
        <f>IF(Email_TaskV2[[#This Row],[Nodin BO]]="","No","Yes")</f>
        <v>Yes</v>
      </c>
      <c r="BA400" s="36">
        <f>IF(Email_TaskV2[[#This Row],[Month]]="",13,MONTH(Email_TaskV2[[#This Row],[Tanggal nodin RFS/RFI]]))</f>
        <v>4</v>
      </c>
    </row>
    <row r="401" spans="1:53" ht="15" hidden="1" customHeight="1" x14ac:dyDescent="0.3">
      <c r="A401" s="17">
        <v>400</v>
      </c>
      <c r="B401" s="18" t="s">
        <v>1770</v>
      </c>
      <c r="C401" s="19">
        <v>44658</v>
      </c>
      <c r="D401" s="20" t="s">
        <v>1771</v>
      </c>
      <c r="E401" s="18" t="s">
        <v>55</v>
      </c>
      <c r="F401" s="18" t="s">
        <v>112</v>
      </c>
      <c r="G401" s="22">
        <v>44659</v>
      </c>
      <c r="H401" s="22">
        <v>44660</v>
      </c>
      <c r="I401" s="18" t="s">
        <v>1772</v>
      </c>
      <c r="J401" s="22">
        <v>44662</v>
      </c>
      <c r="K401" s="22"/>
      <c r="L401" s="18">
        <f t="shared" ref="L401:L409" si="47">H401-C401</f>
        <v>2</v>
      </c>
      <c r="M401" s="18">
        <f t="shared" ref="M401:M409" si="48">J401-G401</f>
        <v>3</v>
      </c>
      <c r="N401" s="20" t="s">
        <v>171</v>
      </c>
      <c r="O401" s="20" t="s">
        <v>172</v>
      </c>
      <c r="P401" s="20" t="str">
        <f>VLOOKUP(Email_TaskV2[[#This Row],[PIC Dev]],[1]Organization!C:D,2,FALSE)</f>
        <v>Postpaid, Roaming, and Interconnect</v>
      </c>
      <c r="Q401" s="20"/>
      <c r="R401" s="18">
        <v>93</v>
      </c>
      <c r="S401" s="18" t="s">
        <v>106</v>
      </c>
      <c r="T401" s="18" t="s">
        <v>1773</v>
      </c>
      <c r="U401" s="18"/>
      <c r="V401" s="18"/>
      <c r="W401" s="18"/>
      <c r="X401" s="18"/>
      <c r="Y401" s="18"/>
      <c r="Z401" s="18" t="s">
        <v>63</v>
      </c>
      <c r="AA401" s="18" t="s">
        <v>64</v>
      </c>
      <c r="AB401" s="18" t="s">
        <v>65</v>
      </c>
      <c r="AC401" s="18" t="s">
        <v>124</v>
      </c>
      <c r="AD401" s="23" t="s">
        <v>115</v>
      </c>
      <c r="AE401" s="23"/>
      <c r="AF401" s="23"/>
      <c r="AG401" s="18"/>
      <c r="AH401" s="49"/>
      <c r="AI401" s="31" t="s">
        <v>75</v>
      </c>
      <c r="AJ401" s="31"/>
      <c r="AK401" s="25"/>
      <c r="AL401" s="25"/>
      <c r="AM401" s="25"/>
      <c r="AN401" s="25"/>
      <c r="AO401" s="25"/>
      <c r="AP401" s="26">
        <f ca="1">IF(AND(Email_TaskV2[[#This Row],[Status]]="ON PROGRESS"),TODAY()-Email_TaskV2[[#This Row],[Tanggal nodin RFS/RFI]],0)</f>
        <v>0</v>
      </c>
      <c r="AQ401" s="26">
        <f ca="1">IF(AND(Email_TaskV2[[#This Row],[Status]]="ON PROGRESS",Email_TaskV2[[#This Row],[Type]]="RFI"),TODAY()-Email_TaskV2[[#This Row],[Tanggal nodin RFS/RFI]],0)</f>
        <v>0</v>
      </c>
      <c r="AR401" s="26" t="str">
        <f ca="1">IF(Email_TaskV2[[#This Row],[Aging]]&gt;7,"Warning","")</f>
        <v/>
      </c>
      <c r="AV401" s="16" t="str">
        <f>IF(AND(Email_TaskV2[[#This Row],[Status]]="ON PROGRESS",Email_TaskV2[[#This Row],[Type]]="RFS"),"YES","")</f>
        <v/>
      </c>
      <c r="AW401" s="16" t="str">
        <f>IF(AND(Email_TaskV2[[#This Row],[Status]]="ON PROGRESS",Email_TaskV2[[#This Row],[Type]]="RFI"),"YES","")</f>
        <v/>
      </c>
      <c r="AX401" s="16">
        <f>IF(Email_TaskV2[[#This Row],[Nomor Nodin RFS/RFI]]="","",DAY(Email_TaskV2[[#This Row],[Tanggal nodin RFS/RFI]]))</f>
        <v>7</v>
      </c>
      <c r="AY401" s="28" t="str">
        <f>IF(Email_TaskV2[[#This Row],[Nomor Nodin RFS/RFI]]="","",TEXT(Email_TaskV2[[#This Row],[Tanggal nodin RFS/RFI]],"mmm"))</f>
        <v>Apr</v>
      </c>
      <c r="AZ401" s="28" t="str">
        <f>IF(Email_TaskV2[[#This Row],[Nodin BO]]="","No","Yes")</f>
        <v>Yes</v>
      </c>
      <c r="BA401" s="36">
        <f>IF(Email_TaskV2[[#This Row],[Month]]="",13,MONTH(Email_TaskV2[[#This Row],[Tanggal nodin RFS/RFI]]))</f>
        <v>4</v>
      </c>
    </row>
    <row r="402" spans="1:53" ht="15" hidden="1" customHeight="1" x14ac:dyDescent="0.3">
      <c r="A402" s="17">
        <v>401</v>
      </c>
      <c r="B402" s="18" t="s">
        <v>1774</v>
      </c>
      <c r="C402" s="19">
        <v>44658</v>
      </c>
      <c r="D402" s="20" t="s">
        <v>1775</v>
      </c>
      <c r="E402" s="18" t="s">
        <v>55</v>
      </c>
      <c r="F402" s="21" t="s">
        <v>112</v>
      </c>
      <c r="G402" s="22">
        <v>44663</v>
      </c>
      <c r="H402" s="22">
        <v>44670</v>
      </c>
      <c r="I402" s="18" t="s">
        <v>1776</v>
      </c>
      <c r="J402" s="22">
        <v>44670</v>
      </c>
      <c r="K402" s="22"/>
      <c r="L402" s="18">
        <f t="shared" si="47"/>
        <v>12</v>
      </c>
      <c r="M402" s="18">
        <f t="shared" si="48"/>
        <v>7</v>
      </c>
      <c r="N402" s="23" t="s">
        <v>93</v>
      </c>
      <c r="O402" s="20" t="s">
        <v>94</v>
      </c>
      <c r="P402" s="20" t="str">
        <f>VLOOKUP(Email_TaskV2[[#This Row],[PIC Dev]],[1]Organization!C:D,2,FALSE)</f>
        <v>Digital and VAS</v>
      </c>
      <c r="Q402" s="20"/>
      <c r="R402" s="18">
        <v>50</v>
      </c>
      <c r="S402" s="18" t="s">
        <v>106</v>
      </c>
      <c r="T402" s="18" t="s">
        <v>1777</v>
      </c>
      <c r="U402" s="18"/>
      <c r="V402" s="18"/>
      <c r="W402" s="18"/>
      <c r="X402" s="18"/>
      <c r="Y402" s="18"/>
      <c r="Z402" s="18" t="s">
        <v>63</v>
      </c>
      <c r="AA402" s="18" t="s">
        <v>64</v>
      </c>
      <c r="AB402" s="18" t="s">
        <v>201</v>
      </c>
      <c r="AC402" s="18" t="s">
        <v>98</v>
      </c>
      <c r="AD402" s="23" t="s">
        <v>115</v>
      </c>
      <c r="AE402" s="23"/>
      <c r="AF402" s="23"/>
      <c r="AG402" s="18"/>
      <c r="AH402" s="49"/>
      <c r="AI402" s="31" t="s">
        <v>75</v>
      </c>
      <c r="AJ402" s="31"/>
      <c r="AK402" s="25"/>
      <c r="AL402" s="25"/>
      <c r="AM402" s="25"/>
      <c r="AN402" s="25"/>
      <c r="AO402" s="25"/>
      <c r="AP402" s="26">
        <f ca="1">IF(AND(Email_TaskV2[[#This Row],[Status]]="ON PROGRESS"),TODAY()-Email_TaskV2[[#This Row],[Tanggal nodin RFS/RFI]],0)</f>
        <v>0</v>
      </c>
      <c r="AQ402" s="26">
        <f ca="1">IF(AND(Email_TaskV2[[#This Row],[Status]]="ON PROGRESS",Email_TaskV2[[#This Row],[Type]]="RFI"),TODAY()-Email_TaskV2[[#This Row],[Tanggal nodin RFS/RFI]],0)</f>
        <v>0</v>
      </c>
      <c r="AR402" s="26" t="str">
        <f ca="1">IF(Email_TaskV2[[#This Row],[Aging]]&gt;7,"Warning","")</f>
        <v/>
      </c>
      <c r="AV402" s="16" t="str">
        <f>IF(AND(Email_TaskV2[[#This Row],[Status]]="ON PROGRESS",Email_TaskV2[[#This Row],[Type]]="RFS"),"YES","")</f>
        <v/>
      </c>
      <c r="AW402" s="16" t="str">
        <f>IF(AND(Email_TaskV2[[#This Row],[Status]]="ON PROGRESS",Email_TaskV2[[#This Row],[Type]]="RFI"),"YES","")</f>
        <v/>
      </c>
      <c r="AX402" s="16">
        <f>IF(Email_TaskV2[[#This Row],[Nomor Nodin RFS/RFI]]="","",DAY(Email_TaskV2[[#This Row],[Tanggal nodin RFS/RFI]]))</f>
        <v>7</v>
      </c>
      <c r="AY402" s="28" t="str">
        <f>IF(Email_TaskV2[[#This Row],[Nomor Nodin RFS/RFI]]="","",TEXT(Email_TaskV2[[#This Row],[Tanggal nodin RFS/RFI]],"mmm"))</f>
        <v>Apr</v>
      </c>
      <c r="AZ402" s="28" t="str">
        <f>IF(Email_TaskV2[[#This Row],[Nodin BO]]="","No","Yes")</f>
        <v>Yes</v>
      </c>
      <c r="BA402" s="36">
        <f>IF(Email_TaskV2[[#This Row],[Month]]="",13,MONTH(Email_TaskV2[[#This Row],[Tanggal nodin RFS/RFI]]))</f>
        <v>4</v>
      </c>
    </row>
    <row r="403" spans="1:53" ht="15" hidden="1" customHeight="1" x14ac:dyDescent="0.3">
      <c r="A403" s="17">
        <v>402</v>
      </c>
      <c r="B403" s="18" t="s">
        <v>1778</v>
      </c>
      <c r="C403" s="19">
        <v>44658</v>
      </c>
      <c r="D403" s="20" t="s">
        <v>1779</v>
      </c>
      <c r="E403" s="18" t="s">
        <v>55</v>
      </c>
      <c r="F403" s="21" t="s">
        <v>112</v>
      </c>
      <c r="G403" s="22">
        <v>44662</v>
      </c>
      <c r="H403" s="22">
        <v>44670</v>
      </c>
      <c r="I403" s="18" t="s">
        <v>1780</v>
      </c>
      <c r="J403" s="22">
        <v>44671</v>
      </c>
      <c r="K403" s="22"/>
      <c r="L403" s="18">
        <f t="shared" si="47"/>
        <v>12</v>
      </c>
      <c r="M403" s="18">
        <f t="shared" si="48"/>
        <v>9</v>
      </c>
      <c r="N403" s="20" t="s">
        <v>58</v>
      </c>
      <c r="O403" s="20" t="s">
        <v>59</v>
      </c>
      <c r="P403" s="20" t="str">
        <f>VLOOKUP(Email_TaskV2[[#This Row],[PIC Dev]],[1]Organization!C:D,2,FALSE)</f>
        <v>BSM Prepaid</v>
      </c>
      <c r="Q403" s="20"/>
      <c r="R403" s="18">
        <v>104</v>
      </c>
      <c r="S403" s="18" t="s">
        <v>106</v>
      </c>
      <c r="T403" s="18" t="s">
        <v>1292</v>
      </c>
      <c r="U403" s="18"/>
      <c r="V403" s="18"/>
      <c r="W403" s="18"/>
      <c r="X403" s="18"/>
      <c r="Y403" s="18"/>
      <c r="Z403" s="18" t="s">
        <v>63</v>
      </c>
      <c r="AA403" s="18" t="s">
        <v>64</v>
      </c>
      <c r="AB403" s="18" t="s">
        <v>1725</v>
      </c>
      <c r="AC403" s="18" t="s">
        <v>66</v>
      </c>
      <c r="AD403" s="23" t="s">
        <v>186</v>
      </c>
      <c r="AE403" s="23"/>
      <c r="AF403" s="23"/>
      <c r="AG403" s="18"/>
      <c r="AH403" s="49"/>
      <c r="AI403" s="31" t="s">
        <v>75</v>
      </c>
      <c r="AJ403" s="31"/>
      <c r="AK403" s="25"/>
      <c r="AL403" s="25"/>
      <c r="AM403" s="25"/>
      <c r="AN403" s="25"/>
      <c r="AO403" s="25"/>
      <c r="AP403" s="26">
        <f ca="1">IF(AND(Email_TaskV2[[#This Row],[Status]]="ON PROGRESS"),TODAY()-Email_TaskV2[[#This Row],[Tanggal nodin RFS/RFI]],0)</f>
        <v>0</v>
      </c>
      <c r="AQ403" s="26">
        <f ca="1">IF(AND(Email_TaskV2[[#This Row],[Status]]="ON PROGRESS",Email_TaskV2[[#This Row],[Type]]="RFI"),TODAY()-Email_TaskV2[[#This Row],[Tanggal nodin RFS/RFI]],0)</f>
        <v>0</v>
      </c>
      <c r="AR403" s="26" t="str">
        <f ca="1">IF(Email_TaskV2[[#This Row],[Aging]]&gt;7,"Warning","")</f>
        <v/>
      </c>
      <c r="AV403" s="16" t="str">
        <f>IF(AND(Email_TaskV2[[#This Row],[Status]]="ON PROGRESS",Email_TaskV2[[#This Row],[Type]]="RFS"),"YES","")</f>
        <v/>
      </c>
      <c r="AW403" s="16" t="str">
        <f>IF(AND(Email_TaskV2[[#This Row],[Status]]="ON PROGRESS",Email_TaskV2[[#This Row],[Type]]="RFI"),"YES","")</f>
        <v/>
      </c>
      <c r="AX403" s="16">
        <f>IF(Email_TaskV2[[#This Row],[Nomor Nodin RFS/RFI]]="","",DAY(Email_TaskV2[[#This Row],[Tanggal nodin RFS/RFI]]))</f>
        <v>7</v>
      </c>
      <c r="AY403" s="28" t="str">
        <f>IF(Email_TaskV2[[#This Row],[Nomor Nodin RFS/RFI]]="","",TEXT(Email_TaskV2[[#This Row],[Tanggal nodin RFS/RFI]],"mmm"))</f>
        <v>Apr</v>
      </c>
      <c r="AZ403" s="28" t="str">
        <f>IF(Email_TaskV2[[#This Row],[Nodin BO]]="","No","Yes")</f>
        <v>Yes</v>
      </c>
      <c r="BA403" s="36">
        <f>IF(Email_TaskV2[[#This Row],[Month]]="",13,MONTH(Email_TaskV2[[#This Row],[Tanggal nodin RFS/RFI]]))</f>
        <v>4</v>
      </c>
    </row>
    <row r="404" spans="1:53" ht="15" hidden="1" customHeight="1" x14ac:dyDescent="0.3">
      <c r="A404" s="17">
        <v>403</v>
      </c>
      <c r="B404" s="18" t="s">
        <v>1781</v>
      </c>
      <c r="C404" s="19">
        <v>44658</v>
      </c>
      <c r="D404" s="20" t="s">
        <v>1782</v>
      </c>
      <c r="E404" s="18" t="s">
        <v>55</v>
      </c>
      <c r="F404" s="21" t="s">
        <v>86</v>
      </c>
      <c r="G404" s="22">
        <v>44662</v>
      </c>
      <c r="H404" s="22">
        <v>44666</v>
      </c>
      <c r="I404" s="18" t="s">
        <v>1783</v>
      </c>
      <c r="J404" s="22">
        <v>44666</v>
      </c>
      <c r="K404" s="22"/>
      <c r="L404" s="18">
        <f t="shared" si="47"/>
        <v>8</v>
      </c>
      <c r="M404" s="18">
        <f t="shared" si="48"/>
        <v>4</v>
      </c>
      <c r="N404" s="20" t="s">
        <v>341</v>
      </c>
      <c r="O404" s="20" t="s">
        <v>342</v>
      </c>
      <c r="P404" s="20" t="str">
        <f>VLOOKUP(Email_TaskV2[[#This Row],[PIC Dev]],[1]Organization!C:D,2,FALSE)</f>
        <v>Digital and VAS</v>
      </c>
      <c r="Q404" s="24" t="s">
        <v>1784</v>
      </c>
      <c r="R404" s="18">
        <v>76</v>
      </c>
      <c r="S404" s="18" t="s">
        <v>61</v>
      </c>
      <c r="T404" s="18" t="s">
        <v>1785</v>
      </c>
      <c r="U404" s="18"/>
      <c r="V404" s="18"/>
      <c r="W404" s="18"/>
      <c r="X404" s="18"/>
      <c r="Y404" s="18"/>
      <c r="Z404" s="18" t="s">
        <v>63</v>
      </c>
      <c r="AA404" s="18" t="s">
        <v>64</v>
      </c>
      <c r="AB404" s="18" t="s">
        <v>344</v>
      </c>
      <c r="AC404" s="18" t="s">
        <v>124</v>
      </c>
      <c r="AD404" s="23" t="s">
        <v>160</v>
      </c>
      <c r="AE404" s="23" t="s">
        <v>125</v>
      </c>
      <c r="AF404" s="23" t="s">
        <v>99</v>
      </c>
      <c r="AG404" s="18"/>
      <c r="AH404" s="49"/>
      <c r="AI404" s="31" t="s">
        <v>75</v>
      </c>
      <c r="AJ404" s="31"/>
      <c r="AK404" s="25"/>
      <c r="AL404" s="25"/>
      <c r="AM404" s="25"/>
      <c r="AN404" s="25"/>
      <c r="AO404" s="25"/>
      <c r="AP404" s="26">
        <f ca="1">IF(AND(Email_TaskV2[[#This Row],[Status]]="ON PROGRESS"),TODAY()-Email_TaskV2[[#This Row],[Tanggal nodin RFS/RFI]],0)</f>
        <v>0</v>
      </c>
      <c r="AQ404" s="26">
        <f ca="1">IF(AND(Email_TaskV2[[#This Row],[Status]]="ON PROGRESS",Email_TaskV2[[#This Row],[Type]]="RFI"),TODAY()-Email_TaskV2[[#This Row],[Tanggal nodin RFS/RFI]],0)</f>
        <v>0</v>
      </c>
      <c r="AR404" s="26" t="str">
        <f ca="1">IF(Email_TaskV2[[#This Row],[Aging]]&gt;7,"Warning","")</f>
        <v/>
      </c>
      <c r="AV404" s="16" t="str">
        <f>IF(AND(Email_TaskV2[[#This Row],[Status]]="ON PROGRESS",Email_TaskV2[[#This Row],[Type]]="RFS"),"YES","")</f>
        <v/>
      </c>
      <c r="AW404" s="16" t="str">
        <f>IF(AND(Email_TaskV2[[#This Row],[Status]]="ON PROGRESS",Email_TaskV2[[#This Row],[Type]]="RFI"),"YES","")</f>
        <v/>
      </c>
      <c r="AX404" s="16">
        <f>IF(Email_TaskV2[[#This Row],[Nomor Nodin RFS/RFI]]="","",DAY(Email_TaskV2[[#This Row],[Tanggal nodin RFS/RFI]]))</f>
        <v>7</v>
      </c>
      <c r="AY404" s="28" t="str">
        <f>IF(Email_TaskV2[[#This Row],[Nomor Nodin RFS/RFI]]="","",TEXT(Email_TaskV2[[#This Row],[Tanggal nodin RFS/RFI]],"mmm"))</f>
        <v>Apr</v>
      </c>
      <c r="AZ404" s="28" t="str">
        <f>IF(Email_TaskV2[[#This Row],[Nodin BO]]="","No","Yes")</f>
        <v>Yes</v>
      </c>
      <c r="BA404" s="36">
        <f>IF(Email_TaskV2[[#This Row],[Month]]="",13,MONTH(Email_TaskV2[[#This Row],[Tanggal nodin RFS/RFI]]))</f>
        <v>4</v>
      </c>
    </row>
    <row r="405" spans="1:53" ht="15" hidden="1" customHeight="1" x14ac:dyDescent="0.3">
      <c r="A405" s="17">
        <v>404</v>
      </c>
      <c r="B405" s="18" t="s">
        <v>1786</v>
      </c>
      <c r="C405" s="19">
        <v>44658</v>
      </c>
      <c r="D405" s="20" t="s">
        <v>1787</v>
      </c>
      <c r="E405" s="18" t="s">
        <v>55</v>
      </c>
      <c r="F405" s="21" t="s">
        <v>136</v>
      </c>
      <c r="G405" s="22">
        <v>44662</v>
      </c>
      <c r="H405" s="22">
        <v>44666</v>
      </c>
      <c r="I405" s="18" t="s">
        <v>1788</v>
      </c>
      <c r="J405" s="22">
        <v>44666</v>
      </c>
      <c r="K405" s="22"/>
      <c r="L405" s="18">
        <f t="shared" si="47"/>
        <v>8</v>
      </c>
      <c r="M405" s="18">
        <f t="shared" si="48"/>
        <v>4</v>
      </c>
      <c r="N405" s="20" t="s">
        <v>341</v>
      </c>
      <c r="O405" s="20" t="s">
        <v>342</v>
      </c>
      <c r="P405" s="20" t="str">
        <f>VLOOKUP(Email_TaskV2[[#This Row],[PIC Dev]],[1]Organization!C:D,2,FALSE)</f>
        <v>Digital and VAS</v>
      </c>
      <c r="Q405" s="24" t="s">
        <v>1789</v>
      </c>
      <c r="R405" s="18">
        <v>165</v>
      </c>
      <c r="S405" s="18" t="s">
        <v>61</v>
      </c>
      <c r="T405" s="18" t="s">
        <v>1785</v>
      </c>
      <c r="U405" s="18"/>
      <c r="V405" s="18"/>
      <c r="W405" s="18"/>
      <c r="X405" s="18"/>
      <c r="Y405" s="18"/>
      <c r="Z405" s="18" t="s">
        <v>63</v>
      </c>
      <c r="AA405" s="18" t="s">
        <v>64</v>
      </c>
      <c r="AB405" s="18" t="s">
        <v>344</v>
      </c>
      <c r="AC405" s="18" t="s">
        <v>66</v>
      </c>
      <c r="AD405" s="23" t="s">
        <v>255</v>
      </c>
      <c r="AE405" s="23" t="s">
        <v>126</v>
      </c>
      <c r="AF405" s="23"/>
      <c r="AG405" s="18"/>
      <c r="AH405" s="49"/>
      <c r="AI405" s="31" t="s">
        <v>75</v>
      </c>
      <c r="AJ405" s="31"/>
      <c r="AK405" s="25"/>
      <c r="AL405" s="25"/>
      <c r="AM405" s="25"/>
      <c r="AN405" s="25"/>
      <c r="AO405" s="25"/>
      <c r="AP405" s="26">
        <f ca="1">IF(AND(Email_TaskV2[[#This Row],[Status]]="ON PROGRESS"),TODAY()-Email_TaskV2[[#This Row],[Tanggal nodin RFS/RFI]],0)</f>
        <v>0</v>
      </c>
      <c r="AQ405" s="26">
        <f ca="1">IF(AND(Email_TaskV2[[#This Row],[Status]]="ON PROGRESS",Email_TaskV2[[#This Row],[Type]]="RFI"),TODAY()-Email_TaskV2[[#This Row],[Tanggal nodin RFS/RFI]],0)</f>
        <v>0</v>
      </c>
      <c r="AR405" s="26" t="str">
        <f ca="1">IF(Email_TaskV2[[#This Row],[Aging]]&gt;7,"Warning","")</f>
        <v/>
      </c>
      <c r="AV405" s="16" t="str">
        <f>IF(AND(Email_TaskV2[[#This Row],[Status]]="ON PROGRESS",Email_TaskV2[[#This Row],[Type]]="RFS"),"YES","")</f>
        <v/>
      </c>
      <c r="AW405" s="16" t="str">
        <f>IF(AND(Email_TaskV2[[#This Row],[Status]]="ON PROGRESS",Email_TaskV2[[#This Row],[Type]]="RFI"),"YES","")</f>
        <v/>
      </c>
      <c r="AX405" s="16">
        <f>IF(Email_TaskV2[[#This Row],[Nomor Nodin RFS/RFI]]="","",DAY(Email_TaskV2[[#This Row],[Tanggal nodin RFS/RFI]]))</f>
        <v>7</v>
      </c>
      <c r="AY405" s="28" t="str">
        <f>IF(Email_TaskV2[[#This Row],[Nomor Nodin RFS/RFI]]="","",TEXT(Email_TaskV2[[#This Row],[Tanggal nodin RFS/RFI]],"mmm"))</f>
        <v>Apr</v>
      </c>
      <c r="AZ405" s="28" t="str">
        <f>IF(Email_TaskV2[[#This Row],[Nodin BO]]="","No","Yes")</f>
        <v>Yes</v>
      </c>
      <c r="BA405" s="36">
        <f>IF(Email_TaskV2[[#This Row],[Month]]="",13,MONTH(Email_TaskV2[[#This Row],[Tanggal nodin RFS/RFI]]))</f>
        <v>4</v>
      </c>
    </row>
    <row r="406" spans="1:53" ht="15" hidden="1" customHeight="1" x14ac:dyDescent="0.3">
      <c r="A406" s="17">
        <v>405</v>
      </c>
      <c r="B406" s="18" t="s">
        <v>1790</v>
      </c>
      <c r="C406" s="19">
        <v>44658</v>
      </c>
      <c r="D406" s="20" t="s">
        <v>1791</v>
      </c>
      <c r="E406" s="18" t="s">
        <v>55</v>
      </c>
      <c r="F406" s="18" t="s">
        <v>147</v>
      </c>
      <c r="G406" s="22">
        <v>44659</v>
      </c>
      <c r="H406" s="22">
        <v>44659</v>
      </c>
      <c r="I406" s="18" t="s">
        <v>1792</v>
      </c>
      <c r="J406" s="22">
        <v>44670</v>
      </c>
      <c r="K406" s="22"/>
      <c r="L406" s="18">
        <f t="shared" si="47"/>
        <v>1</v>
      </c>
      <c r="M406" s="18">
        <f t="shared" si="48"/>
        <v>11</v>
      </c>
      <c r="N406" s="20" t="s">
        <v>130</v>
      </c>
      <c r="O406" s="20" t="s">
        <v>131</v>
      </c>
      <c r="P406" s="20" t="str">
        <f>VLOOKUP(Email_TaskV2[[#This Row],[PIC Dev]],[1]Organization!C:D,2,FALSE)</f>
        <v>BSM Prepaid</v>
      </c>
      <c r="Q406" s="20"/>
      <c r="R406" s="18">
        <v>210</v>
      </c>
      <c r="S406" s="18" t="s">
        <v>106</v>
      </c>
      <c r="T406" s="18" t="s">
        <v>1793</v>
      </c>
      <c r="U406" s="18"/>
      <c r="V406" s="18"/>
      <c r="W406" s="18"/>
      <c r="X406" s="18"/>
      <c r="Y406" s="18"/>
      <c r="Z406" s="18" t="s">
        <v>63</v>
      </c>
      <c r="AA406" s="18" t="s">
        <v>64</v>
      </c>
      <c r="AB406" s="18" t="s">
        <v>65</v>
      </c>
      <c r="AC406" s="18" t="s">
        <v>66</v>
      </c>
      <c r="AD406" s="23" t="s">
        <v>151</v>
      </c>
      <c r="AE406" s="23"/>
      <c r="AF406" s="23"/>
      <c r="AG406" s="18"/>
      <c r="AH406" s="49"/>
      <c r="AI406" s="31" t="s">
        <v>68</v>
      </c>
      <c r="AJ406" s="31" t="s">
        <v>152</v>
      </c>
      <c r="AK406" s="25"/>
      <c r="AL406" s="25"/>
      <c r="AM406" s="25"/>
      <c r="AN406" s="25"/>
      <c r="AO406" s="25"/>
      <c r="AP406" s="26">
        <f ca="1">IF(AND(Email_TaskV2[[#This Row],[Status]]="ON PROGRESS"),TODAY()-Email_TaskV2[[#This Row],[Tanggal nodin RFS/RFI]],0)</f>
        <v>0</v>
      </c>
      <c r="AQ406" s="26">
        <f ca="1">IF(AND(Email_TaskV2[[#This Row],[Status]]="ON PROGRESS",Email_TaskV2[[#This Row],[Type]]="RFI"),TODAY()-Email_TaskV2[[#This Row],[Tanggal nodin RFS/RFI]],0)</f>
        <v>0</v>
      </c>
      <c r="AR406" s="26" t="str">
        <f ca="1">IF(Email_TaskV2[[#This Row],[Aging]]&gt;7,"Warning","")</f>
        <v/>
      </c>
      <c r="AV406" s="16" t="str">
        <f>IF(AND(Email_TaskV2[[#This Row],[Status]]="ON PROGRESS",Email_TaskV2[[#This Row],[Type]]="RFS"),"YES","")</f>
        <v/>
      </c>
      <c r="AW406" s="16" t="str">
        <f>IF(AND(Email_TaskV2[[#This Row],[Status]]="ON PROGRESS",Email_TaskV2[[#This Row],[Type]]="RFI"),"YES","")</f>
        <v/>
      </c>
      <c r="AX406" s="16">
        <f>IF(Email_TaskV2[[#This Row],[Nomor Nodin RFS/RFI]]="","",DAY(Email_TaskV2[[#This Row],[Tanggal nodin RFS/RFI]]))</f>
        <v>7</v>
      </c>
      <c r="AY406" s="28" t="str">
        <f>IF(Email_TaskV2[[#This Row],[Nomor Nodin RFS/RFI]]="","",TEXT(Email_TaskV2[[#This Row],[Tanggal nodin RFS/RFI]],"mmm"))</f>
        <v>Apr</v>
      </c>
      <c r="AZ406" s="28" t="str">
        <f>IF(Email_TaskV2[[#This Row],[Nodin BO]]="","No","Yes")</f>
        <v>Yes</v>
      </c>
      <c r="BA406" s="36">
        <f>IF(Email_TaskV2[[#This Row],[Month]]="",13,MONTH(Email_TaskV2[[#This Row],[Tanggal nodin RFS/RFI]]))</f>
        <v>4</v>
      </c>
    </row>
    <row r="407" spans="1:53" ht="15" hidden="1" customHeight="1" x14ac:dyDescent="0.3">
      <c r="A407" s="17">
        <v>406</v>
      </c>
      <c r="B407" s="18" t="s">
        <v>1794</v>
      </c>
      <c r="C407" s="19">
        <v>44658</v>
      </c>
      <c r="D407" s="20" t="s">
        <v>1795</v>
      </c>
      <c r="E407" s="18" t="s">
        <v>55</v>
      </c>
      <c r="F407" s="18" t="s">
        <v>147</v>
      </c>
      <c r="G407" s="22">
        <v>44662</v>
      </c>
      <c r="H407" s="22">
        <v>44664</v>
      </c>
      <c r="I407" s="18" t="s">
        <v>1796</v>
      </c>
      <c r="J407" s="22">
        <v>44664</v>
      </c>
      <c r="K407" s="22"/>
      <c r="L407" s="18">
        <f t="shared" si="47"/>
        <v>6</v>
      </c>
      <c r="M407" s="18">
        <f t="shared" si="48"/>
        <v>2</v>
      </c>
      <c r="N407" s="20" t="s">
        <v>193</v>
      </c>
      <c r="O407" s="20" t="s">
        <v>194</v>
      </c>
      <c r="P407" s="20" t="str">
        <f>VLOOKUP(Email_TaskV2[[#This Row],[PIC Dev]],[1]Organization!C:D,2,FALSE)</f>
        <v>Postpaid, Roaming, and Interconnect</v>
      </c>
      <c r="Q407" s="20"/>
      <c r="R407" s="18">
        <v>65</v>
      </c>
      <c r="S407" s="18" t="s">
        <v>106</v>
      </c>
      <c r="T407" s="18" t="s">
        <v>1769</v>
      </c>
      <c r="U407" s="18"/>
      <c r="V407" s="18"/>
      <c r="W407" s="18"/>
      <c r="X407" s="18"/>
      <c r="Y407" s="18"/>
      <c r="Z407" s="18" t="s">
        <v>63</v>
      </c>
      <c r="AA407" s="18" t="s">
        <v>64</v>
      </c>
      <c r="AB407" s="18" t="s">
        <v>447</v>
      </c>
      <c r="AC407" s="18" t="s">
        <v>98</v>
      </c>
      <c r="AD407" s="23" t="s">
        <v>150</v>
      </c>
      <c r="AE407" s="23"/>
      <c r="AF407" s="23"/>
      <c r="AG407" s="18"/>
      <c r="AH407" s="49"/>
      <c r="AI407" s="31" t="s">
        <v>276</v>
      </c>
      <c r="AJ407" s="31" t="s">
        <v>152</v>
      </c>
      <c r="AK407" s="25"/>
      <c r="AL407" s="25"/>
      <c r="AM407" s="25"/>
      <c r="AN407" s="25"/>
      <c r="AO407" s="25"/>
      <c r="AP407" s="26">
        <f ca="1">IF(AND(Email_TaskV2[[#This Row],[Status]]="ON PROGRESS"),TODAY()-Email_TaskV2[[#This Row],[Tanggal nodin RFS/RFI]],0)</f>
        <v>0</v>
      </c>
      <c r="AQ407" s="26">
        <f ca="1">IF(AND(Email_TaskV2[[#This Row],[Status]]="ON PROGRESS",Email_TaskV2[[#This Row],[Type]]="RFI"),TODAY()-Email_TaskV2[[#This Row],[Tanggal nodin RFS/RFI]],0)</f>
        <v>0</v>
      </c>
      <c r="AR407" s="26" t="str">
        <f ca="1">IF(Email_TaskV2[[#This Row],[Aging]]&gt;7,"Warning","")</f>
        <v/>
      </c>
      <c r="AV407" s="16" t="str">
        <f>IF(AND(Email_TaskV2[[#This Row],[Status]]="ON PROGRESS",Email_TaskV2[[#This Row],[Type]]="RFS"),"YES","")</f>
        <v/>
      </c>
      <c r="AW407" s="16" t="str">
        <f>IF(AND(Email_TaskV2[[#This Row],[Status]]="ON PROGRESS",Email_TaskV2[[#This Row],[Type]]="RFI"),"YES","")</f>
        <v/>
      </c>
      <c r="AX407" s="16">
        <f>IF(Email_TaskV2[[#This Row],[Nomor Nodin RFS/RFI]]="","",DAY(Email_TaskV2[[#This Row],[Tanggal nodin RFS/RFI]]))</f>
        <v>7</v>
      </c>
      <c r="AY407" s="28" t="str">
        <f>IF(Email_TaskV2[[#This Row],[Nomor Nodin RFS/RFI]]="","",TEXT(Email_TaskV2[[#This Row],[Tanggal nodin RFS/RFI]],"mmm"))</f>
        <v>Apr</v>
      </c>
      <c r="AZ407" s="28" t="str">
        <f>IF(Email_TaskV2[[#This Row],[Nodin BO]]="","No","Yes")</f>
        <v>Yes</v>
      </c>
      <c r="BA407" s="36">
        <f>IF(Email_TaskV2[[#This Row],[Month]]="",13,MONTH(Email_TaskV2[[#This Row],[Tanggal nodin RFS/RFI]]))</f>
        <v>4</v>
      </c>
    </row>
    <row r="408" spans="1:53" ht="15" hidden="1" customHeight="1" x14ac:dyDescent="0.3">
      <c r="A408" s="17">
        <v>407</v>
      </c>
      <c r="B408" s="18" t="s">
        <v>1797</v>
      </c>
      <c r="C408" s="19">
        <v>44658</v>
      </c>
      <c r="D408" s="20" t="s">
        <v>1798</v>
      </c>
      <c r="E408" s="18" t="s">
        <v>55</v>
      </c>
      <c r="F408" s="21" t="s">
        <v>147</v>
      </c>
      <c r="G408" s="22">
        <v>44662</v>
      </c>
      <c r="H408" s="22">
        <v>44669</v>
      </c>
      <c r="I408" s="18" t="s">
        <v>1799</v>
      </c>
      <c r="J408" s="22">
        <v>44670</v>
      </c>
      <c r="K408" s="22"/>
      <c r="L408" s="18">
        <f t="shared" si="47"/>
        <v>11</v>
      </c>
      <c r="M408" s="18">
        <f t="shared" si="48"/>
        <v>8</v>
      </c>
      <c r="N408" s="23" t="s">
        <v>93</v>
      </c>
      <c r="O408" s="20" t="s">
        <v>94</v>
      </c>
      <c r="P408" s="20" t="str">
        <f>VLOOKUP(Email_TaskV2[[#This Row],[PIC Dev]],[1]Organization!C:D,2,FALSE)</f>
        <v>Digital and VAS</v>
      </c>
      <c r="Q408" s="20"/>
      <c r="R408" s="18">
        <v>50</v>
      </c>
      <c r="S408" s="18" t="s">
        <v>106</v>
      </c>
      <c r="T408" s="18" t="s">
        <v>1335</v>
      </c>
      <c r="U408" s="18"/>
      <c r="V408" s="18"/>
      <c r="W408" s="18"/>
      <c r="X408" s="18"/>
      <c r="Y408" s="18"/>
      <c r="Z408" s="18" t="s">
        <v>63</v>
      </c>
      <c r="AA408" s="18" t="s">
        <v>64</v>
      </c>
      <c r="AB408" s="18" t="s">
        <v>201</v>
      </c>
      <c r="AC408" s="18" t="s">
        <v>98</v>
      </c>
      <c r="AD408" s="23" t="s">
        <v>816</v>
      </c>
      <c r="AE408" s="23"/>
      <c r="AF408" s="23"/>
      <c r="AG408" s="18"/>
      <c r="AH408" s="49"/>
      <c r="AI408" s="31" t="s">
        <v>75</v>
      </c>
      <c r="AJ408" s="31"/>
      <c r="AK408" s="25"/>
      <c r="AL408" s="25"/>
      <c r="AM408" s="25"/>
      <c r="AN408" s="25"/>
      <c r="AO408" s="25"/>
      <c r="AP408" s="26">
        <f ca="1">IF(AND(Email_TaskV2[[#This Row],[Status]]="ON PROGRESS"),TODAY()-Email_TaskV2[[#This Row],[Tanggal nodin RFS/RFI]],0)</f>
        <v>0</v>
      </c>
      <c r="AQ408" s="26">
        <f ca="1">IF(AND(Email_TaskV2[[#This Row],[Status]]="ON PROGRESS",Email_TaskV2[[#This Row],[Type]]="RFI"),TODAY()-Email_TaskV2[[#This Row],[Tanggal nodin RFS/RFI]],0)</f>
        <v>0</v>
      </c>
      <c r="AR408" s="26" t="str">
        <f ca="1">IF(Email_TaskV2[[#This Row],[Aging]]&gt;7,"Warning","")</f>
        <v/>
      </c>
      <c r="AV408" s="16" t="str">
        <f>IF(AND(Email_TaskV2[[#This Row],[Status]]="ON PROGRESS",Email_TaskV2[[#This Row],[Type]]="RFS"),"YES","")</f>
        <v/>
      </c>
      <c r="AW408" s="16" t="str">
        <f>IF(AND(Email_TaskV2[[#This Row],[Status]]="ON PROGRESS",Email_TaskV2[[#This Row],[Type]]="RFI"),"YES","")</f>
        <v/>
      </c>
      <c r="AX408" s="16">
        <f>IF(Email_TaskV2[[#This Row],[Nomor Nodin RFS/RFI]]="","",DAY(Email_TaskV2[[#This Row],[Tanggal nodin RFS/RFI]]))</f>
        <v>7</v>
      </c>
      <c r="AY408" s="28" t="str">
        <f>IF(Email_TaskV2[[#This Row],[Nomor Nodin RFS/RFI]]="","",TEXT(Email_TaskV2[[#This Row],[Tanggal nodin RFS/RFI]],"mmm"))</f>
        <v>Apr</v>
      </c>
      <c r="AZ408" s="28" t="str">
        <f>IF(Email_TaskV2[[#This Row],[Nodin BO]]="","No","Yes")</f>
        <v>Yes</v>
      </c>
      <c r="BA408" s="36">
        <f>IF(Email_TaskV2[[#This Row],[Month]]="",13,MONTH(Email_TaskV2[[#This Row],[Tanggal nodin RFS/RFI]]))</f>
        <v>4</v>
      </c>
    </row>
    <row r="409" spans="1:53" ht="15" hidden="1" customHeight="1" x14ac:dyDescent="0.3">
      <c r="A409" s="17">
        <v>408</v>
      </c>
      <c r="B409" s="18" t="s">
        <v>1800</v>
      </c>
      <c r="C409" s="19">
        <v>44658</v>
      </c>
      <c r="D409" s="20" t="s">
        <v>1801</v>
      </c>
      <c r="E409" s="18" t="s">
        <v>55</v>
      </c>
      <c r="F409" s="21" t="s">
        <v>230</v>
      </c>
      <c r="G409" s="22">
        <v>44662</v>
      </c>
      <c r="H409" s="22">
        <v>44665</v>
      </c>
      <c r="I409" s="18" t="s">
        <v>1802</v>
      </c>
      <c r="J409" s="22">
        <v>44669</v>
      </c>
      <c r="K409" s="22"/>
      <c r="L409" s="18">
        <f t="shared" si="47"/>
        <v>7</v>
      </c>
      <c r="M409" s="18">
        <f t="shared" si="48"/>
        <v>7</v>
      </c>
      <c r="N409" s="20" t="s">
        <v>130</v>
      </c>
      <c r="O409" s="20" t="s">
        <v>131</v>
      </c>
      <c r="P409" s="20" t="str">
        <f>VLOOKUP(Email_TaskV2[[#This Row],[PIC Dev]],[1]Organization!C:D,2,FALSE)</f>
        <v>BSM Prepaid</v>
      </c>
      <c r="Q409" s="24" t="s">
        <v>1803</v>
      </c>
      <c r="R409" s="18">
        <v>159</v>
      </c>
      <c r="S409" s="18" t="s">
        <v>106</v>
      </c>
      <c r="T409" s="18" t="s">
        <v>1804</v>
      </c>
      <c r="U409" s="18"/>
      <c r="V409" s="18"/>
      <c r="W409" s="18"/>
      <c r="X409" s="18"/>
      <c r="Y409" s="18"/>
      <c r="Z409" s="18" t="s">
        <v>63</v>
      </c>
      <c r="AA409" s="18" t="s">
        <v>64</v>
      </c>
      <c r="AB409" s="18" t="s">
        <v>65</v>
      </c>
      <c r="AC409" s="18" t="s">
        <v>66</v>
      </c>
      <c r="AD409" s="23" t="s">
        <v>1719</v>
      </c>
      <c r="AE409" s="23"/>
      <c r="AF409" s="23"/>
      <c r="AG409" s="18"/>
      <c r="AH409" s="49"/>
      <c r="AI409" s="31" t="s">
        <v>276</v>
      </c>
      <c r="AJ409" s="31" t="s">
        <v>277</v>
      </c>
      <c r="AK409" s="25"/>
      <c r="AL409" s="25"/>
      <c r="AM409" s="25"/>
      <c r="AN409" s="25"/>
      <c r="AO409" s="25"/>
      <c r="AP409" s="26">
        <f ca="1">IF(AND(Email_TaskV2[[#This Row],[Status]]="ON PROGRESS"),TODAY()-Email_TaskV2[[#This Row],[Tanggal nodin RFS/RFI]],0)</f>
        <v>0</v>
      </c>
      <c r="AQ409" s="26">
        <f ca="1">IF(AND(Email_TaskV2[[#This Row],[Status]]="ON PROGRESS",Email_TaskV2[[#This Row],[Type]]="RFI"),TODAY()-Email_TaskV2[[#This Row],[Tanggal nodin RFS/RFI]],0)</f>
        <v>0</v>
      </c>
      <c r="AR409" s="26" t="str">
        <f ca="1">IF(Email_TaskV2[[#This Row],[Aging]]&gt;7,"Warning","")</f>
        <v/>
      </c>
      <c r="AV409" s="16" t="str">
        <f>IF(AND(Email_TaskV2[[#This Row],[Status]]="ON PROGRESS",Email_TaskV2[[#This Row],[Type]]="RFS"),"YES","")</f>
        <v/>
      </c>
      <c r="AW409" s="16" t="str">
        <f>IF(AND(Email_TaskV2[[#This Row],[Status]]="ON PROGRESS",Email_TaskV2[[#This Row],[Type]]="RFI"),"YES","")</f>
        <v/>
      </c>
      <c r="AX409" s="16">
        <f>IF(Email_TaskV2[[#This Row],[Nomor Nodin RFS/RFI]]="","",DAY(Email_TaskV2[[#This Row],[Tanggal nodin RFS/RFI]]))</f>
        <v>7</v>
      </c>
      <c r="AY409" s="28" t="str">
        <f>IF(Email_TaskV2[[#This Row],[Nomor Nodin RFS/RFI]]="","",TEXT(Email_TaskV2[[#This Row],[Tanggal nodin RFS/RFI]],"mmm"))</f>
        <v>Apr</v>
      </c>
      <c r="AZ409" s="28" t="str">
        <f>IF(Email_TaskV2[[#This Row],[Nodin BO]]="","No","Yes")</f>
        <v>Yes</v>
      </c>
      <c r="BA409" s="36">
        <f>IF(Email_TaskV2[[#This Row],[Month]]="",13,MONTH(Email_TaskV2[[#This Row],[Tanggal nodin RFS/RFI]]))</f>
        <v>4</v>
      </c>
    </row>
    <row r="410" spans="1:53" ht="15" hidden="1" customHeight="1" x14ac:dyDescent="0.3">
      <c r="A410" s="17">
        <v>409</v>
      </c>
      <c r="B410" s="18" t="s">
        <v>1805</v>
      </c>
      <c r="C410" s="19">
        <v>44659</v>
      </c>
      <c r="D410" s="20" t="s">
        <v>1806</v>
      </c>
      <c r="E410" s="32" t="s">
        <v>118</v>
      </c>
      <c r="F410" s="47" t="s">
        <v>119</v>
      </c>
      <c r="G410" s="18"/>
      <c r="H410" s="18"/>
      <c r="I410" s="18"/>
      <c r="J410" s="18"/>
      <c r="K410" s="18"/>
      <c r="L410" s="23"/>
      <c r="M410" s="20"/>
      <c r="N410" s="20" t="s">
        <v>104</v>
      </c>
      <c r="O410" s="20" t="s">
        <v>105</v>
      </c>
      <c r="P410" s="20" t="str">
        <f>VLOOKUP(Email_TaskV2[[#This Row],[PIC Dev]],[1]Organization!C:D,2,FALSE)</f>
        <v>Digital and VAS</v>
      </c>
      <c r="Q410" s="20"/>
      <c r="R410" s="18"/>
      <c r="S410" s="18" t="s">
        <v>61</v>
      </c>
      <c r="T410" s="18" t="s">
        <v>1807</v>
      </c>
      <c r="U410" s="18"/>
      <c r="V410" s="18"/>
      <c r="W410" s="18"/>
      <c r="X410" s="18"/>
      <c r="Y410" s="18"/>
      <c r="Z410" s="18" t="s">
        <v>63</v>
      </c>
      <c r="AA410" s="18" t="s">
        <v>64</v>
      </c>
      <c r="AB410" s="18" t="s">
        <v>108</v>
      </c>
      <c r="AC410" s="18" t="s">
        <v>124</v>
      </c>
      <c r="AD410" s="23" t="s">
        <v>490</v>
      </c>
      <c r="AE410" s="23"/>
      <c r="AF410" s="23"/>
      <c r="AG410" s="18"/>
      <c r="AH410" s="49"/>
      <c r="AI410" s="48" t="s">
        <v>75</v>
      </c>
      <c r="AJ410" s="48"/>
      <c r="AK410" s="25"/>
      <c r="AL410" s="25"/>
      <c r="AM410" s="25"/>
      <c r="AN410" s="25"/>
      <c r="AO410" s="25"/>
      <c r="AP410" s="26">
        <f ca="1">IF(AND(Email_TaskV2[[#This Row],[Status]]="ON PROGRESS"),TODAY()-Email_TaskV2[[#This Row],[Tanggal nodin RFS/RFI]],0)</f>
        <v>0</v>
      </c>
      <c r="AQ410" s="26">
        <f ca="1">IF(AND(Email_TaskV2[[#This Row],[Status]]="ON PROGRESS",Email_TaskV2[[#This Row],[Type]]="RFI"),TODAY()-Email_TaskV2[[#This Row],[Tanggal nodin RFS/RFI]],0)</f>
        <v>0</v>
      </c>
      <c r="AR410" s="26" t="str">
        <f ca="1">IF(Email_TaskV2[[#This Row],[Aging]]&gt;7,"Warning","")</f>
        <v/>
      </c>
      <c r="AV410" s="16" t="str">
        <f>IF(AND(Email_TaskV2[[#This Row],[Status]]="ON PROGRESS",Email_TaskV2[[#This Row],[Type]]="RFS"),"YES","")</f>
        <v/>
      </c>
      <c r="AW410" s="16" t="str">
        <f>IF(AND(Email_TaskV2[[#This Row],[Status]]="ON PROGRESS",Email_TaskV2[[#This Row],[Type]]="RFI"),"YES","")</f>
        <v/>
      </c>
      <c r="AX410" s="16">
        <f>IF(Email_TaskV2[[#This Row],[Nomor Nodin RFS/RFI]]="","",DAY(Email_TaskV2[[#This Row],[Tanggal nodin RFS/RFI]]))</f>
        <v>8</v>
      </c>
      <c r="AY410" s="28" t="str">
        <f>IF(Email_TaskV2[[#This Row],[Nomor Nodin RFS/RFI]]="","",TEXT(Email_TaskV2[[#This Row],[Tanggal nodin RFS/RFI]],"mmm"))</f>
        <v>Apr</v>
      </c>
      <c r="AZ410" s="28" t="str">
        <f>IF(Email_TaskV2[[#This Row],[Nodin BO]]="","No","Yes")</f>
        <v>Yes</v>
      </c>
      <c r="BA410" s="36">
        <f>IF(Email_TaskV2[[#This Row],[Month]]="",13,MONTH(Email_TaskV2[[#This Row],[Tanggal nodin RFS/RFI]]))</f>
        <v>4</v>
      </c>
    </row>
    <row r="411" spans="1:53" ht="15" hidden="1" customHeight="1" x14ac:dyDescent="0.3">
      <c r="A411" s="17">
        <v>410</v>
      </c>
      <c r="B411" s="18" t="s">
        <v>1808</v>
      </c>
      <c r="C411" s="19">
        <v>44659</v>
      </c>
      <c r="D411" s="20" t="s">
        <v>1809</v>
      </c>
      <c r="E411" s="18" t="s">
        <v>55</v>
      </c>
      <c r="F411" s="21" t="s">
        <v>112</v>
      </c>
      <c r="G411" s="22">
        <v>44665</v>
      </c>
      <c r="H411" s="22">
        <v>44669</v>
      </c>
      <c r="I411" s="18" t="s">
        <v>1810</v>
      </c>
      <c r="J411" s="22">
        <v>44670</v>
      </c>
      <c r="K411" s="22"/>
      <c r="L411" s="18">
        <f t="shared" ref="L411:L420" si="49">H411-C411</f>
        <v>10</v>
      </c>
      <c r="M411" s="18">
        <f t="shared" ref="M411:M420" si="50">J411-G411</f>
        <v>5</v>
      </c>
      <c r="N411" s="20" t="s">
        <v>353</v>
      </c>
      <c r="O411" s="20" t="s">
        <v>354</v>
      </c>
      <c r="P411" s="20" t="str">
        <f>VLOOKUP(Email_TaskV2[[#This Row],[PIC Dev]],[1]Organization!C:D,2,FALSE)</f>
        <v>BSM Prepaid</v>
      </c>
      <c r="Q411" s="20"/>
      <c r="R411" s="18">
        <v>49</v>
      </c>
      <c r="S411" s="18" t="s">
        <v>106</v>
      </c>
      <c r="T411" s="18" t="s">
        <v>1811</v>
      </c>
      <c r="U411" s="18"/>
      <c r="V411" s="18"/>
      <c r="W411" s="18"/>
      <c r="X411" s="18"/>
      <c r="Y411" s="18"/>
      <c r="Z411" s="18" t="s">
        <v>63</v>
      </c>
      <c r="AA411" s="18" t="s">
        <v>64</v>
      </c>
      <c r="AB411" s="18" t="s">
        <v>624</v>
      </c>
      <c r="AC411" s="18" t="s">
        <v>98</v>
      </c>
      <c r="AD411" s="23" t="s">
        <v>115</v>
      </c>
      <c r="AE411" s="23"/>
      <c r="AF411" s="23"/>
      <c r="AG411" s="18"/>
      <c r="AH411" s="49"/>
      <c r="AI411" s="31" t="s">
        <v>75</v>
      </c>
      <c r="AJ411" s="31"/>
      <c r="AK411" s="25"/>
      <c r="AL411" s="25"/>
      <c r="AM411" s="25"/>
      <c r="AN411" s="25"/>
      <c r="AO411" s="25"/>
      <c r="AP411" s="26">
        <f ca="1">IF(AND(Email_TaskV2[[#This Row],[Status]]="ON PROGRESS"),TODAY()-Email_TaskV2[[#This Row],[Tanggal nodin RFS/RFI]],0)</f>
        <v>0</v>
      </c>
      <c r="AQ411" s="26">
        <f ca="1">IF(AND(Email_TaskV2[[#This Row],[Status]]="ON PROGRESS",Email_TaskV2[[#This Row],[Type]]="RFI"),TODAY()-Email_TaskV2[[#This Row],[Tanggal nodin RFS/RFI]],0)</f>
        <v>0</v>
      </c>
      <c r="AR411" s="26" t="str">
        <f ca="1">IF(Email_TaskV2[[#This Row],[Aging]]&gt;7,"Warning","")</f>
        <v/>
      </c>
      <c r="AV411" s="16" t="str">
        <f>IF(AND(Email_TaskV2[[#This Row],[Status]]="ON PROGRESS",Email_TaskV2[[#This Row],[Type]]="RFS"),"YES","")</f>
        <v/>
      </c>
      <c r="AW411" s="16" t="str">
        <f>IF(AND(Email_TaskV2[[#This Row],[Status]]="ON PROGRESS",Email_TaskV2[[#This Row],[Type]]="RFI"),"YES","")</f>
        <v/>
      </c>
      <c r="AX411" s="16">
        <f>IF(Email_TaskV2[[#This Row],[Nomor Nodin RFS/RFI]]="","",DAY(Email_TaskV2[[#This Row],[Tanggal nodin RFS/RFI]]))</f>
        <v>8</v>
      </c>
      <c r="AY411" s="28" t="str">
        <f>IF(Email_TaskV2[[#This Row],[Nomor Nodin RFS/RFI]]="","",TEXT(Email_TaskV2[[#This Row],[Tanggal nodin RFS/RFI]],"mmm"))</f>
        <v>Apr</v>
      </c>
      <c r="AZ411" s="28" t="str">
        <f>IF(Email_TaskV2[[#This Row],[Nodin BO]]="","No","Yes")</f>
        <v>Yes</v>
      </c>
      <c r="BA411" s="36">
        <f>IF(Email_TaskV2[[#This Row],[Month]]="",13,MONTH(Email_TaskV2[[#This Row],[Tanggal nodin RFS/RFI]]))</f>
        <v>4</v>
      </c>
    </row>
    <row r="412" spans="1:53" ht="15" hidden="1" customHeight="1" x14ac:dyDescent="0.3">
      <c r="A412" s="17">
        <v>411</v>
      </c>
      <c r="B412" s="18" t="s">
        <v>1812</v>
      </c>
      <c r="C412" s="19">
        <v>44659</v>
      </c>
      <c r="D412" s="20" t="s">
        <v>1813</v>
      </c>
      <c r="E412" s="18" t="s">
        <v>55</v>
      </c>
      <c r="F412" s="21" t="s">
        <v>112</v>
      </c>
      <c r="G412" s="22">
        <v>44662</v>
      </c>
      <c r="H412" s="22">
        <v>44664</v>
      </c>
      <c r="I412" s="18" t="s">
        <v>1814</v>
      </c>
      <c r="J412" s="22">
        <v>44665</v>
      </c>
      <c r="K412" s="22"/>
      <c r="L412" s="18">
        <f t="shared" si="49"/>
        <v>5</v>
      </c>
      <c r="M412" s="18">
        <f t="shared" si="50"/>
        <v>3</v>
      </c>
      <c r="N412" s="20" t="s">
        <v>130</v>
      </c>
      <c r="O412" s="20" t="s">
        <v>131</v>
      </c>
      <c r="P412" s="20" t="str">
        <f>VLOOKUP(Email_TaskV2[[#This Row],[PIC Dev]],[1]Organization!C:D,2,FALSE)</f>
        <v>BSM Prepaid</v>
      </c>
      <c r="Q412" s="20"/>
      <c r="R412" s="18">
        <v>149</v>
      </c>
      <c r="S412" s="18" t="s">
        <v>106</v>
      </c>
      <c r="T412" s="18" t="s">
        <v>1815</v>
      </c>
      <c r="U412" s="18"/>
      <c r="V412" s="18"/>
      <c r="W412" s="18"/>
      <c r="X412" s="18"/>
      <c r="Y412" s="18"/>
      <c r="Z412" s="18" t="s">
        <v>63</v>
      </c>
      <c r="AA412" s="18" t="s">
        <v>64</v>
      </c>
      <c r="AB412" s="18" t="s">
        <v>65</v>
      </c>
      <c r="AC412" s="18" t="s">
        <v>66</v>
      </c>
      <c r="AD412" s="23" t="s">
        <v>186</v>
      </c>
      <c r="AE412" s="23"/>
      <c r="AF412" s="23"/>
      <c r="AG412" s="18"/>
      <c r="AH412" s="49"/>
      <c r="AI412" s="31" t="s">
        <v>75</v>
      </c>
      <c r="AJ412" s="31"/>
      <c r="AK412" s="25"/>
      <c r="AL412" s="25"/>
      <c r="AM412" s="25"/>
      <c r="AN412" s="25"/>
      <c r="AO412" s="25"/>
      <c r="AP412" s="26">
        <f ca="1">IF(AND(Email_TaskV2[[#This Row],[Status]]="ON PROGRESS"),TODAY()-Email_TaskV2[[#This Row],[Tanggal nodin RFS/RFI]],0)</f>
        <v>0</v>
      </c>
      <c r="AQ412" s="26">
        <f ca="1">IF(AND(Email_TaskV2[[#This Row],[Status]]="ON PROGRESS",Email_TaskV2[[#This Row],[Type]]="RFI"),TODAY()-Email_TaskV2[[#This Row],[Tanggal nodin RFS/RFI]],0)</f>
        <v>0</v>
      </c>
      <c r="AR412" s="26" t="str">
        <f ca="1">IF(Email_TaskV2[[#This Row],[Aging]]&gt;7,"Warning","")</f>
        <v/>
      </c>
      <c r="AV412" s="16" t="str">
        <f>IF(AND(Email_TaskV2[[#This Row],[Status]]="ON PROGRESS",Email_TaskV2[[#This Row],[Type]]="RFS"),"YES","")</f>
        <v/>
      </c>
      <c r="AW412" s="16" t="str">
        <f>IF(AND(Email_TaskV2[[#This Row],[Status]]="ON PROGRESS",Email_TaskV2[[#This Row],[Type]]="RFI"),"YES","")</f>
        <v/>
      </c>
      <c r="AX412" s="16">
        <f>IF(Email_TaskV2[[#This Row],[Nomor Nodin RFS/RFI]]="","",DAY(Email_TaskV2[[#This Row],[Tanggal nodin RFS/RFI]]))</f>
        <v>8</v>
      </c>
      <c r="AY412" s="28" t="str">
        <f>IF(Email_TaskV2[[#This Row],[Nomor Nodin RFS/RFI]]="","",TEXT(Email_TaskV2[[#This Row],[Tanggal nodin RFS/RFI]],"mmm"))</f>
        <v>Apr</v>
      </c>
      <c r="AZ412" s="28" t="str">
        <f>IF(Email_TaskV2[[#This Row],[Nodin BO]]="","No","Yes")</f>
        <v>Yes</v>
      </c>
      <c r="BA412" s="36">
        <f>IF(Email_TaskV2[[#This Row],[Month]]="",13,MONTH(Email_TaskV2[[#This Row],[Tanggal nodin RFS/RFI]]))</f>
        <v>4</v>
      </c>
    </row>
    <row r="413" spans="1:53" ht="15" hidden="1" customHeight="1" x14ac:dyDescent="0.3">
      <c r="A413" s="17">
        <v>412</v>
      </c>
      <c r="B413" s="18" t="s">
        <v>1816</v>
      </c>
      <c r="C413" s="19">
        <v>44659</v>
      </c>
      <c r="D413" s="20" t="s">
        <v>1473</v>
      </c>
      <c r="E413" s="18" t="s">
        <v>55</v>
      </c>
      <c r="F413" s="21" t="s">
        <v>86</v>
      </c>
      <c r="G413" s="22">
        <v>44659</v>
      </c>
      <c r="H413" s="22">
        <v>44664</v>
      </c>
      <c r="I413" s="18" t="s">
        <v>1817</v>
      </c>
      <c r="J413" s="22">
        <v>44664</v>
      </c>
      <c r="K413" s="22"/>
      <c r="L413" s="18">
        <f t="shared" si="49"/>
        <v>5</v>
      </c>
      <c r="M413" s="18">
        <f t="shared" si="50"/>
        <v>5</v>
      </c>
      <c r="N413" s="34" t="s">
        <v>220</v>
      </c>
      <c r="O413" s="20" t="s">
        <v>221</v>
      </c>
      <c r="P413" s="20" t="str">
        <f>VLOOKUP(Email_TaskV2[[#This Row],[PIC Dev]],[1]Organization!C:D,2,FALSE)</f>
        <v>Digital and VAS</v>
      </c>
      <c r="Q413" s="24" t="s">
        <v>1818</v>
      </c>
      <c r="R413" s="18">
        <v>591</v>
      </c>
      <c r="S413" s="18" t="s">
        <v>61</v>
      </c>
      <c r="T413" s="18" t="s">
        <v>1474</v>
      </c>
      <c r="U413" s="18"/>
      <c r="V413" s="18"/>
      <c r="W413" s="18"/>
      <c r="X413" s="18"/>
      <c r="Y413" s="18"/>
      <c r="Z413" s="18" t="s">
        <v>166</v>
      </c>
      <c r="AA413" s="18" t="s">
        <v>64</v>
      </c>
      <c r="AB413" s="18" t="s">
        <v>97</v>
      </c>
      <c r="AC413" s="18" t="s">
        <v>98</v>
      </c>
      <c r="AD413" s="23" t="s">
        <v>255</v>
      </c>
      <c r="AE413" s="23"/>
      <c r="AF413" s="23"/>
      <c r="AG413" s="18"/>
      <c r="AH413" s="49"/>
      <c r="AI413" s="31" t="s">
        <v>68</v>
      </c>
      <c r="AJ413" s="31" t="s">
        <v>277</v>
      </c>
      <c r="AK413" s="25"/>
      <c r="AL413" s="25"/>
      <c r="AM413" s="25"/>
      <c r="AN413" s="25"/>
      <c r="AO413" s="25"/>
      <c r="AP413" s="26">
        <f ca="1">IF(AND(Email_TaskV2[[#This Row],[Status]]="ON PROGRESS"),TODAY()-Email_TaskV2[[#This Row],[Tanggal nodin RFS/RFI]],0)</f>
        <v>0</v>
      </c>
      <c r="AQ413" s="26">
        <f ca="1">IF(AND(Email_TaskV2[[#This Row],[Status]]="ON PROGRESS",Email_TaskV2[[#This Row],[Type]]="RFI"),TODAY()-Email_TaskV2[[#This Row],[Tanggal nodin RFS/RFI]],0)</f>
        <v>0</v>
      </c>
      <c r="AR413" s="26" t="str">
        <f ca="1">IF(Email_TaskV2[[#This Row],[Aging]]&gt;7,"Warning","")</f>
        <v/>
      </c>
      <c r="AV413" s="16" t="str">
        <f>IF(AND(Email_TaskV2[[#This Row],[Status]]="ON PROGRESS",Email_TaskV2[[#This Row],[Type]]="RFS"),"YES","")</f>
        <v/>
      </c>
      <c r="AW413" s="16" t="str">
        <f>IF(AND(Email_TaskV2[[#This Row],[Status]]="ON PROGRESS",Email_TaskV2[[#This Row],[Type]]="RFI"),"YES","")</f>
        <v/>
      </c>
      <c r="AX413" s="16">
        <f>IF(Email_TaskV2[[#This Row],[Nomor Nodin RFS/RFI]]="","",DAY(Email_TaskV2[[#This Row],[Tanggal nodin RFS/RFI]]))</f>
        <v>8</v>
      </c>
      <c r="AY413" s="28" t="str">
        <f>IF(Email_TaskV2[[#This Row],[Nomor Nodin RFS/RFI]]="","",TEXT(Email_TaskV2[[#This Row],[Tanggal nodin RFS/RFI]],"mmm"))</f>
        <v>Apr</v>
      </c>
      <c r="AZ413" s="28" t="str">
        <f>IF(Email_TaskV2[[#This Row],[Nodin BO]]="","No","Yes")</f>
        <v>Yes</v>
      </c>
      <c r="BA413" s="36">
        <f>IF(Email_TaskV2[[#This Row],[Month]]="",13,MONTH(Email_TaskV2[[#This Row],[Tanggal nodin RFS/RFI]]))</f>
        <v>4</v>
      </c>
    </row>
    <row r="414" spans="1:53" ht="15" hidden="1" customHeight="1" x14ac:dyDescent="0.3">
      <c r="A414" s="17">
        <v>413</v>
      </c>
      <c r="B414" s="18" t="s">
        <v>1819</v>
      </c>
      <c r="C414" s="19">
        <v>44659</v>
      </c>
      <c r="D414" s="20" t="s">
        <v>1476</v>
      </c>
      <c r="E414" s="18" t="s">
        <v>55</v>
      </c>
      <c r="F414" s="21" t="s">
        <v>86</v>
      </c>
      <c r="G414" s="22">
        <v>44659</v>
      </c>
      <c r="H414" s="22">
        <v>44664</v>
      </c>
      <c r="I414" s="18" t="s">
        <v>1820</v>
      </c>
      <c r="J414" s="22">
        <v>44655</v>
      </c>
      <c r="K414" s="22"/>
      <c r="L414" s="18">
        <f t="shared" si="49"/>
        <v>5</v>
      </c>
      <c r="M414" s="18">
        <f t="shared" si="50"/>
        <v>-4</v>
      </c>
      <c r="N414" s="34" t="s">
        <v>220</v>
      </c>
      <c r="O414" s="20" t="s">
        <v>221</v>
      </c>
      <c r="P414" s="20" t="str">
        <f>VLOOKUP(Email_TaskV2[[#This Row],[PIC Dev]],[1]Organization!C:D,2,FALSE)</f>
        <v>Digital and VAS</v>
      </c>
      <c r="Q414" s="24" t="s">
        <v>1821</v>
      </c>
      <c r="R414" s="18">
        <v>500</v>
      </c>
      <c r="S414" s="18" t="s">
        <v>61</v>
      </c>
      <c r="T414" s="18" t="s">
        <v>1474</v>
      </c>
      <c r="U414" s="18"/>
      <c r="V414" s="18"/>
      <c r="W414" s="18"/>
      <c r="X414" s="18"/>
      <c r="Y414" s="18"/>
      <c r="Z414" s="18" t="s">
        <v>166</v>
      </c>
      <c r="AA414" s="18" t="s">
        <v>64</v>
      </c>
      <c r="AB414" s="18" t="s">
        <v>97</v>
      </c>
      <c r="AC414" s="18" t="s">
        <v>98</v>
      </c>
      <c r="AD414" s="23" t="s">
        <v>490</v>
      </c>
      <c r="AE414" s="23"/>
      <c r="AF414" s="23"/>
      <c r="AG414" s="18"/>
      <c r="AH414" s="49"/>
      <c r="AI414" s="31" t="s">
        <v>68</v>
      </c>
      <c r="AJ414" s="31" t="s">
        <v>277</v>
      </c>
      <c r="AK414" s="25"/>
      <c r="AL414" s="25"/>
      <c r="AM414" s="25"/>
      <c r="AN414" s="25"/>
      <c r="AO414" s="25"/>
      <c r="AP414" s="26">
        <f ca="1">IF(AND(Email_TaskV2[[#This Row],[Status]]="ON PROGRESS"),TODAY()-Email_TaskV2[[#This Row],[Tanggal nodin RFS/RFI]],0)</f>
        <v>0</v>
      </c>
      <c r="AQ414" s="26">
        <f ca="1">IF(AND(Email_TaskV2[[#This Row],[Status]]="ON PROGRESS",Email_TaskV2[[#This Row],[Type]]="RFI"),TODAY()-Email_TaskV2[[#This Row],[Tanggal nodin RFS/RFI]],0)</f>
        <v>0</v>
      </c>
      <c r="AR414" s="26" t="str">
        <f ca="1">IF(Email_TaskV2[[#This Row],[Aging]]&gt;7,"Warning","")</f>
        <v/>
      </c>
      <c r="AV414" s="16" t="str">
        <f>IF(AND(Email_TaskV2[[#This Row],[Status]]="ON PROGRESS",Email_TaskV2[[#This Row],[Type]]="RFS"),"YES","")</f>
        <v/>
      </c>
      <c r="AW414" s="16" t="str">
        <f>IF(AND(Email_TaskV2[[#This Row],[Status]]="ON PROGRESS",Email_TaskV2[[#This Row],[Type]]="RFI"),"YES","")</f>
        <v/>
      </c>
      <c r="AX414" s="16">
        <f>IF(Email_TaskV2[[#This Row],[Nomor Nodin RFS/RFI]]="","",DAY(Email_TaskV2[[#This Row],[Tanggal nodin RFS/RFI]]))</f>
        <v>8</v>
      </c>
      <c r="AY414" s="28" t="str">
        <f>IF(Email_TaskV2[[#This Row],[Nomor Nodin RFS/RFI]]="","",TEXT(Email_TaskV2[[#This Row],[Tanggal nodin RFS/RFI]],"mmm"))</f>
        <v>Apr</v>
      </c>
      <c r="AZ414" s="28" t="str">
        <f>IF(Email_TaskV2[[#This Row],[Nodin BO]]="","No","Yes")</f>
        <v>Yes</v>
      </c>
      <c r="BA414" s="36">
        <f>IF(Email_TaskV2[[#This Row],[Month]]="",13,MONTH(Email_TaskV2[[#This Row],[Tanggal nodin RFS/RFI]]))</f>
        <v>4</v>
      </c>
    </row>
    <row r="415" spans="1:53" ht="15" hidden="1" customHeight="1" x14ac:dyDescent="0.3">
      <c r="A415" s="17">
        <v>414</v>
      </c>
      <c r="B415" s="18" t="s">
        <v>1822</v>
      </c>
      <c r="C415" s="19">
        <v>44659</v>
      </c>
      <c r="D415" s="20" t="s">
        <v>1823</v>
      </c>
      <c r="E415" s="18" t="s">
        <v>55</v>
      </c>
      <c r="F415" s="21" t="s">
        <v>136</v>
      </c>
      <c r="G415" s="22">
        <v>44663</v>
      </c>
      <c r="H415" s="22">
        <v>44669</v>
      </c>
      <c r="I415" s="18" t="s">
        <v>1824</v>
      </c>
      <c r="J415" s="22">
        <v>44666</v>
      </c>
      <c r="K415" s="22"/>
      <c r="L415" s="18">
        <f t="shared" si="49"/>
        <v>10</v>
      </c>
      <c r="M415" s="18">
        <f t="shared" si="50"/>
        <v>3</v>
      </c>
      <c r="N415" s="20" t="s">
        <v>193</v>
      </c>
      <c r="O415" s="20" t="s">
        <v>194</v>
      </c>
      <c r="P415" s="20" t="str">
        <f>VLOOKUP(Email_TaskV2[[#This Row],[PIC Dev]],[1]Organization!C:D,2,FALSE)</f>
        <v>Postpaid, Roaming, and Interconnect</v>
      </c>
      <c r="Q415" s="24" t="s">
        <v>1825</v>
      </c>
      <c r="R415" s="18">
        <v>18</v>
      </c>
      <c r="S415" s="18" t="s">
        <v>61</v>
      </c>
      <c r="T415" s="18" t="s">
        <v>1826</v>
      </c>
      <c r="U415" s="18"/>
      <c r="V415" s="18"/>
      <c r="W415" s="18"/>
      <c r="X415" s="18"/>
      <c r="Y415" s="18"/>
      <c r="Z415" s="18" t="s">
        <v>63</v>
      </c>
      <c r="AA415" s="18" t="s">
        <v>64</v>
      </c>
      <c r="AB415" s="18" t="s">
        <v>65</v>
      </c>
      <c r="AC415" s="18" t="s">
        <v>98</v>
      </c>
      <c r="AD415" s="23" t="s">
        <v>126</v>
      </c>
      <c r="AE415" s="23"/>
      <c r="AF415" s="23"/>
      <c r="AG415" s="18"/>
      <c r="AH415" s="49"/>
      <c r="AI415" s="31" t="s">
        <v>75</v>
      </c>
      <c r="AJ415" s="31"/>
      <c r="AK415" s="25"/>
      <c r="AL415" s="25"/>
      <c r="AM415" s="25"/>
      <c r="AN415" s="25"/>
      <c r="AO415" s="25"/>
      <c r="AP415" s="26">
        <f ca="1">IF(AND(Email_TaskV2[[#This Row],[Status]]="ON PROGRESS"),TODAY()-Email_TaskV2[[#This Row],[Tanggal nodin RFS/RFI]],0)</f>
        <v>0</v>
      </c>
      <c r="AQ415" s="26">
        <f ca="1">IF(AND(Email_TaskV2[[#This Row],[Status]]="ON PROGRESS",Email_TaskV2[[#This Row],[Type]]="RFI"),TODAY()-Email_TaskV2[[#This Row],[Tanggal nodin RFS/RFI]],0)</f>
        <v>0</v>
      </c>
      <c r="AR415" s="26" t="str">
        <f ca="1">IF(Email_TaskV2[[#This Row],[Aging]]&gt;7,"Warning","")</f>
        <v/>
      </c>
      <c r="AV415" s="16" t="str">
        <f>IF(AND(Email_TaskV2[[#This Row],[Status]]="ON PROGRESS",Email_TaskV2[[#This Row],[Type]]="RFS"),"YES","")</f>
        <v/>
      </c>
      <c r="AW415" s="16" t="str">
        <f>IF(AND(Email_TaskV2[[#This Row],[Status]]="ON PROGRESS",Email_TaskV2[[#This Row],[Type]]="RFI"),"YES","")</f>
        <v/>
      </c>
      <c r="AX415" s="16">
        <f>IF(Email_TaskV2[[#This Row],[Nomor Nodin RFS/RFI]]="","",DAY(Email_TaskV2[[#This Row],[Tanggal nodin RFS/RFI]]))</f>
        <v>8</v>
      </c>
      <c r="AY415" s="28" t="str">
        <f>IF(Email_TaskV2[[#This Row],[Nomor Nodin RFS/RFI]]="","",TEXT(Email_TaskV2[[#This Row],[Tanggal nodin RFS/RFI]],"mmm"))</f>
        <v>Apr</v>
      </c>
      <c r="AZ415" s="28" t="str">
        <f>IF(Email_TaskV2[[#This Row],[Nodin BO]]="","No","Yes")</f>
        <v>Yes</v>
      </c>
      <c r="BA415" s="36">
        <f>IF(Email_TaskV2[[#This Row],[Month]]="",13,MONTH(Email_TaskV2[[#This Row],[Tanggal nodin RFS/RFI]]))</f>
        <v>4</v>
      </c>
    </row>
    <row r="416" spans="1:53" ht="15" hidden="1" customHeight="1" x14ac:dyDescent="0.3">
      <c r="A416" s="17">
        <v>415</v>
      </c>
      <c r="B416" s="18" t="s">
        <v>1827</v>
      </c>
      <c r="C416" s="19">
        <v>44659</v>
      </c>
      <c r="D416" s="20" t="s">
        <v>1828</v>
      </c>
      <c r="E416" s="18" t="s">
        <v>55</v>
      </c>
      <c r="F416" s="21" t="s">
        <v>136</v>
      </c>
      <c r="G416" s="22">
        <v>44662</v>
      </c>
      <c r="H416" s="22">
        <v>44664</v>
      </c>
      <c r="I416" s="18" t="s">
        <v>1829</v>
      </c>
      <c r="J416" s="22">
        <v>44665</v>
      </c>
      <c r="K416" s="22"/>
      <c r="L416" s="18">
        <f t="shared" si="49"/>
        <v>5</v>
      </c>
      <c r="M416" s="18">
        <f t="shared" si="50"/>
        <v>3</v>
      </c>
      <c r="N416" s="23" t="s">
        <v>93</v>
      </c>
      <c r="O416" s="20" t="s">
        <v>94</v>
      </c>
      <c r="P416" s="20" t="str">
        <f>VLOOKUP(Email_TaskV2[[#This Row],[PIC Dev]],[1]Organization!C:D,2,FALSE)</f>
        <v>Digital and VAS</v>
      </c>
      <c r="Q416" s="24" t="s">
        <v>1830</v>
      </c>
      <c r="R416" s="18">
        <v>179</v>
      </c>
      <c r="S416" s="18" t="s">
        <v>61</v>
      </c>
      <c r="T416" s="18" t="s">
        <v>1831</v>
      </c>
      <c r="U416" s="18"/>
      <c r="V416" s="18"/>
      <c r="W416" s="18"/>
      <c r="X416" s="18"/>
      <c r="Y416" s="18"/>
      <c r="Z416" s="18" t="s">
        <v>63</v>
      </c>
      <c r="AA416" s="18" t="s">
        <v>64</v>
      </c>
      <c r="AB416" s="18" t="s">
        <v>201</v>
      </c>
      <c r="AC416" s="18" t="s">
        <v>98</v>
      </c>
      <c r="AD416" s="23" t="s">
        <v>125</v>
      </c>
      <c r="AE416" s="23" t="s">
        <v>99</v>
      </c>
      <c r="AF416" s="23"/>
      <c r="AG416" s="18"/>
      <c r="AH416" s="49"/>
      <c r="AI416" s="31" t="s">
        <v>75</v>
      </c>
      <c r="AJ416" s="31"/>
      <c r="AK416" s="25"/>
      <c r="AL416" s="25"/>
      <c r="AM416" s="25"/>
      <c r="AN416" s="25"/>
      <c r="AO416" s="25"/>
      <c r="AP416" s="26">
        <f ca="1">IF(AND(Email_TaskV2[[#This Row],[Status]]="ON PROGRESS"),TODAY()-Email_TaskV2[[#This Row],[Tanggal nodin RFS/RFI]],0)</f>
        <v>0</v>
      </c>
      <c r="AQ416" s="26">
        <f ca="1">IF(AND(Email_TaskV2[[#This Row],[Status]]="ON PROGRESS",Email_TaskV2[[#This Row],[Type]]="RFI"),TODAY()-Email_TaskV2[[#This Row],[Tanggal nodin RFS/RFI]],0)</f>
        <v>0</v>
      </c>
      <c r="AR416" s="26" t="str">
        <f ca="1">IF(Email_TaskV2[[#This Row],[Aging]]&gt;7,"Warning","")</f>
        <v/>
      </c>
      <c r="AV416" s="16" t="str">
        <f>IF(AND(Email_TaskV2[[#This Row],[Status]]="ON PROGRESS",Email_TaskV2[[#This Row],[Type]]="RFS"),"YES","")</f>
        <v/>
      </c>
      <c r="AW416" s="16" t="str">
        <f>IF(AND(Email_TaskV2[[#This Row],[Status]]="ON PROGRESS",Email_TaskV2[[#This Row],[Type]]="RFI"),"YES","")</f>
        <v/>
      </c>
      <c r="AX416" s="16">
        <f>IF(Email_TaskV2[[#This Row],[Nomor Nodin RFS/RFI]]="","",DAY(Email_TaskV2[[#This Row],[Tanggal nodin RFS/RFI]]))</f>
        <v>8</v>
      </c>
      <c r="AY416" s="28" t="str">
        <f>IF(Email_TaskV2[[#This Row],[Nomor Nodin RFS/RFI]]="","",TEXT(Email_TaskV2[[#This Row],[Tanggal nodin RFS/RFI]],"mmm"))</f>
        <v>Apr</v>
      </c>
      <c r="AZ416" s="28" t="str">
        <f>IF(Email_TaskV2[[#This Row],[Nodin BO]]="","No","Yes")</f>
        <v>Yes</v>
      </c>
      <c r="BA416" s="36">
        <f>IF(Email_TaskV2[[#This Row],[Month]]="",13,MONTH(Email_TaskV2[[#This Row],[Tanggal nodin RFS/RFI]]))</f>
        <v>4</v>
      </c>
    </row>
    <row r="417" spans="1:53" ht="15" hidden="1" customHeight="1" x14ac:dyDescent="0.3">
      <c r="A417" s="17">
        <v>416</v>
      </c>
      <c r="B417" s="18" t="s">
        <v>1832</v>
      </c>
      <c r="C417" s="19">
        <v>44659</v>
      </c>
      <c r="D417" s="20" t="s">
        <v>1833</v>
      </c>
      <c r="E417" s="18" t="s">
        <v>55</v>
      </c>
      <c r="F417" s="21" t="s">
        <v>147</v>
      </c>
      <c r="G417" s="22">
        <v>44660</v>
      </c>
      <c r="H417" s="22">
        <v>44662</v>
      </c>
      <c r="I417" s="25" t="s">
        <v>1834</v>
      </c>
      <c r="J417" s="22">
        <v>44674</v>
      </c>
      <c r="K417" s="22"/>
      <c r="L417" s="18">
        <f t="shared" si="49"/>
        <v>3</v>
      </c>
      <c r="M417" s="18">
        <f t="shared" si="50"/>
        <v>14</v>
      </c>
      <c r="N417" s="20" t="s">
        <v>171</v>
      </c>
      <c r="O417" s="20" t="s">
        <v>172</v>
      </c>
      <c r="P417" s="20" t="str">
        <f>VLOOKUP(Email_TaskV2[[#This Row],[PIC Dev]],[1]Organization!C:D,2,FALSE)</f>
        <v>Postpaid, Roaming, and Interconnect</v>
      </c>
      <c r="Q417" s="20"/>
      <c r="R417" s="18">
        <v>70</v>
      </c>
      <c r="S417" s="18" t="s">
        <v>106</v>
      </c>
      <c r="T417" s="18" t="s">
        <v>1835</v>
      </c>
      <c r="U417" s="18"/>
      <c r="V417" s="18"/>
      <c r="W417" s="18"/>
      <c r="X417" s="18"/>
      <c r="Y417" s="18"/>
      <c r="Z417" s="18" t="s">
        <v>63</v>
      </c>
      <c r="AA417" s="18" t="s">
        <v>64</v>
      </c>
      <c r="AB417" s="18" t="s">
        <v>65</v>
      </c>
      <c r="AC417" s="18" t="s">
        <v>98</v>
      </c>
      <c r="AD417" s="23" t="s">
        <v>150</v>
      </c>
      <c r="AE417" s="23"/>
      <c r="AF417" s="23"/>
      <c r="AG417" s="18"/>
      <c r="AH417" s="49"/>
      <c r="AI417" s="31" t="s">
        <v>75</v>
      </c>
      <c r="AJ417" s="31"/>
      <c r="AK417" s="25"/>
      <c r="AL417" s="25"/>
      <c r="AM417" s="25"/>
      <c r="AN417" s="25"/>
      <c r="AO417" s="25"/>
      <c r="AP417" s="26">
        <f ca="1">IF(AND(Email_TaskV2[[#This Row],[Status]]="ON PROGRESS"),TODAY()-Email_TaskV2[[#This Row],[Tanggal nodin RFS/RFI]],0)</f>
        <v>0</v>
      </c>
      <c r="AQ417" s="26">
        <f ca="1">IF(AND(Email_TaskV2[[#This Row],[Status]]="ON PROGRESS",Email_TaskV2[[#This Row],[Type]]="RFI"),TODAY()-Email_TaskV2[[#This Row],[Tanggal nodin RFS/RFI]],0)</f>
        <v>0</v>
      </c>
      <c r="AR417" s="26" t="str">
        <f ca="1">IF(Email_TaskV2[[#This Row],[Aging]]&gt;7,"Warning","")</f>
        <v/>
      </c>
      <c r="AV417" s="16" t="str">
        <f>IF(AND(Email_TaskV2[[#This Row],[Status]]="ON PROGRESS",Email_TaskV2[[#This Row],[Type]]="RFS"),"YES","")</f>
        <v/>
      </c>
      <c r="AW417" s="16" t="str">
        <f>IF(AND(Email_TaskV2[[#This Row],[Status]]="ON PROGRESS",Email_TaskV2[[#This Row],[Type]]="RFI"),"YES","")</f>
        <v/>
      </c>
      <c r="AX417" s="16">
        <f>IF(Email_TaskV2[[#This Row],[Nomor Nodin RFS/RFI]]="","",DAY(Email_TaskV2[[#This Row],[Tanggal nodin RFS/RFI]]))</f>
        <v>8</v>
      </c>
      <c r="AY417" s="28" t="str">
        <f>IF(Email_TaskV2[[#This Row],[Nomor Nodin RFS/RFI]]="","",TEXT(Email_TaskV2[[#This Row],[Tanggal nodin RFS/RFI]],"mmm"))</f>
        <v>Apr</v>
      </c>
      <c r="AZ417" s="28" t="str">
        <f>IF(Email_TaskV2[[#This Row],[Nodin BO]]="","No","Yes")</f>
        <v>Yes</v>
      </c>
      <c r="BA417" s="36">
        <f>IF(Email_TaskV2[[#This Row],[Month]]="",13,MONTH(Email_TaskV2[[#This Row],[Tanggal nodin RFS/RFI]]))</f>
        <v>4</v>
      </c>
    </row>
    <row r="418" spans="1:53" ht="15" hidden="1" customHeight="1" x14ac:dyDescent="0.3">
      <c r="A418" s="17">
        <v>417</v>
      </c>
      <c r="B418" s="18" t="s">
        <v>1836</v>
      </c>
      <c r="C418" s="19">
        <v>44659</v>
      </c>
      <c r="D418" s="20" t="s">
        <v>1837</v>
      </c>
      <c r="E418" s="18" t="s">
        <v>55</v>
      </c>
      <c r="F418" s="21" t="s">
        <v>230</v>
      </c>
      <c r="G418" s="22">
        <v>44664</v>
      </c>
      <c r="H418" s="22">
        <v>44665</v>
      </c>
      <c r="I418" s="18" t="s">
        <v>1838</v>
      </c>
      <c r="J418" s="22">
        <v>44665</v>
      </c>
      <c r="K418" s="22"/>
      <c r="L418" s="18">
        <f t="shared" si="49"/>
        <v>6</v>
      </c>
      <c r="M418" s="18">
        <f t="shared" si="50"/>
        <v>1</v>
      </c>
      <c r="N418" s="23" t="s">
        <v>93</v>
      </c>
      <c r="O418" s="20" t="s">
        <v>94</v>
      </c>
      <c r="P418" s="20" t="str">
        <f>VLOOKUP(Email_TaskV2[[#This Row],[PIC Dev]],[1]Organization!C:D,2,FALSE)</f>
        <v>Digital and VAS</v>
      </c>
      <c r="Q418" s="24" t="s">
        <v>1839</v>
      </c>
      <c r="R418" s="18">
        <v>150</v>
      </c>
      <c r="S418" s="18" t="s">
        <v>106</v>
      </c>
      <c r="T418" s="18" t="s">
        <v>1630</v>
      </c>
      <c r="U418" s="18"/>
      <c r="V418" s="18"/>
      <c r="W418" s="18"/>
      <c r="X418" s="18"/>
      <c r="Y418" s="18"/>
      <c r="Z418" s="18" t="s">
        <v>63</v>
      </c>
      <c r="AA418" s="18" t="s">
        <v>64</v>
      </c>
      <c r="AB418" s="18" t="s">
        <v>201</v>
      </c>
      <c r="AC418" s="18" t="s">
        <v>98</v>
      </c>
      <c r="AD418" s="23" t="s">
        <v>109</v>
      </c>
      <c r="AE418" s="23" t="s">
        <v>150</v>
      </c>
      <c r="AF418" s="23"/>
      <c r="AG418" s="18"/>
      <c r="AH418" s="49"/>
      <c r="AI418" s="31" t="s">
        <v>68</v>
      </c>
      <c r="AJ418" s="31" t="s">
        <v>152</v>
      </c>
      <c r="AK418" s="25"/>
      <c r="AL418" s="25"/>
      <c r="AM418" s="25"/>
      <c r="AN418" s="25"/>
      <c r="AO418" s="25"/>
      <c r="AP418" s="26">
        <f ca="1">IF(AND(Email_TaskV2[[#This Row],[Status]]="ON PROGRESS"),TODAY()-Email_TaskV2[[#This Row],[Tanggal nodin RFS/RFI]],0)</f>
        <v>0</v>
      </c>
      <c r="AQ418" s="26">
        <f ca="1">IF(AND(Email_TaskV2[[#This Row],[Status]]="ON PROGRESS",Email_TaskV2[[#This Row],[Type]]="RFI"),TODAY()-Email_TaskV2[[#This Row],[Tanggal nodin RFS/RFI]],0)</f>
        <v>0</v>
      </c>
      <c r="AR418" s="26" t="str">
        <f ca="1">IF(Email_TaskV2[[#This Row],[Aging]]&gt;7,"Warning","")</f>
        <v/>
      </c>
      <c r="AV418" s="16" t="str">
        <f>IF(AND(Email_TaskV2[[#This Row],[Status]]="ON PROGRESS",Email_TaskV2[[#This Row],[Type]]="RFS"),"YES","")</f>
        <v/>
      </c>
      <c r="AW418" s="16" t="str">
        <f>IF(AND(Email_TaskV2[[#This Row],[Status]]="ON PROGRESS",Email_TaskV2[[#This Row],[Type]]="RFI"),"YES","")</f>
        <v/>
      </c>
      <c r="AX418" s="16">
        <f>IF(Email_TaskV2[[#This Row],[Nomor Nodin RFS/RFI]]="","",DAY(Email_TaskV2[[#This Row],[Tanggal nodin RFS/RFI]]))</f>
        <v>8</v>
      </c>
      <c r="AY418" s="28" t="str">
        <f>IF(Email_TaskV2[[#This Row],[Nomor Nodin RFS/RFI]]="","",TEXT(Email_TaskV2[[#This Row],[Tanggal nodin RFS/RFI]],"mmm"))</f>
        <v>Apr</v>
      </c>
      <c r="AZ418" s="28" t="str">
        <f>IF(Email_TaskV2[[#This Row],[Nodin BO]]="","No","Yes")</f>
        <v>Yes</v>
      </c>
      <c r="BA418" s="36">
        <f>IF(Email_TaskV2[[#This Row],[Month]]="",13,MONTH(Email_TaskV2[[#This Row],[Tanggal nodin RFS/RFI]]))</f>
        <v>4</v>
      </c>
    </row>
    <row r="419" spans="1:53" ht="15" hidden="1" customHeight="1" x14ac:dyDescent="0.3">
      <c r="A419" s="17">
        <v>418</v>
      </c>
      <c r="B419" s="18" t="s">
        <v>1840</v>
      </c>
      <c r="C419" s="19">
        <v>44660</v>
      </c>
      <c r="D419" s="20" t="s">
        <v>1841</v>
      </c>
      <c r="E419" s="18" t="s">
        <v>55</v>
      </c>
      <c r="F419" s="21" t="s">
        <v>136</v>
      </c>
      <c r="G419" s="22">
        <v>44662</v>
      </c>
      <c r="H419" s="22">
        <v>44664</v>
      </c>
      <c r="I419" s="18" t="s">
        <v>1842</v>
      </c>
      <c r="J419" s="22">
        <v>44664</v>
      </c>
      <c r="K419" s="22"/>
      <c r="L419" s="18">
        <f t="shared" si="49"/>
        <v>4</v>
      </c>
      <c r="M419" s="18">
        <f t="shared" si="50"/>
        <v>2</v>
      </c>
      <c r="N419" s="20" t="s">
        <v>120</v>
      </c>
      <c r="O419" s="20" t="s">
        <v>121</v>
      </c>
      <c r="P419" s="20" t="str">
        <f>VLOOKUP(Email_TaskV2[[#This Row],[PIC Dev]],[1]Organization!C:D,2,FALSE)</f>
        <v>Business Architecture</v>
      </c>
      <c r="Q419" s="24" t="s">
        <v>1843</v>
      </c>
      <c r="R419" s="18">
        <v>62</v>
      </c>
      <c r="S419" s="18" t="s">
        <v>61</v>
      </c>
      <c r="T419" s="18" t="s">
        <v>1844</v>
      </c>
      <c r="U419" s="18"/>
      <c r="V419" s="18"/>
      <c r="W419" s="18"/>
      <c r="X419" s="18"/>
      <c r="Y419" s="18"/>
      <c r="Z419" s="18" t="s">
        <v>63</v>
      </c>
      <c r="AA419" s="18" t="s">
        <v>64</v>
      </c>
      <c r="AB419" s="18" t="s">
        <v>123</v>
      </c>
      <c r="AC419" s="18" t="s">
        <v>66</v>
      </c>
      <c r="AD419" s="23" t="s">
        <v>82</v>
      </c>
      <c r="AE419" s="23" t="s">
        <v>266</v>
      </c>
      <c r="AF419" s="23" t="s">
        <v>139</v>
      </c>
      <c r="AG419" s="18" t="s">
        <v>74</v>
      </c>
      <c r="AH419" s="49"/>
      <c r="AI419" s="31" t="s">
        <v>75</v>
      </c>
      <c r="AJ419" s="31"/>
      <c r="AK419" s="25"/>
      <c r="AL419" s="25"/>
      <c r="AM419" s="25"/>
      <c r="AN419" s="25"/>
      <c r="AO419" s="25"/>
      <c r="AP419" s="26">
        <f ca="1">IF(AND(Email_TaskV2[[#This Row],[Status]]="ON PROGRESS"),TODAY()-Email_TaskV2[[#This Row],[Tanggal nodin RFS/RFI]],0)</f>
        <v>0</v>
      </c>
      <c r="AQ419" s="26">
        <f ca="1">IF(AND(Email_TaskV2[[#This Row],[Status]]="ON PROGRESS",Email_TaskV2[[#This Row],[Type]]="RFI"),TODAY()-Email_TaskV2[[#This Row],[Tanggal nodin RFS/RFI]],0)</f>
        <v>0</v>
      </c>
      <c r="AR419" s="26" t="str">
        <f ca="1">IF(Email_TaskV2[[#This Row],[Aging]]&gt;7,"Warning","")</f>
        <v/>
      </c>
      <c r="AV419" s="16" t="str">
        <f>IF(AND(Email_TaskV2[[#This Row],[Status]]="ON PROGRESS",Email_TaskV2[[#This Row],[Type]]="RFS"),"YES","")</f>
        <v/>
      </c>
      <c r="AW419" s="16" t="str">
        <f>IF(AND(Email_TaskV2[[#This Row],[Status]]="ON PROGRESS",Email_TaskV2[[#This Row],[Type]]="RFI"),"YES","")</f>
        <v/>
      </c>
      <c r="AX419" s="16">
        <f>IF(Email_TaskV2[[#This Row],[Nomor Nodin RFS/RFI]]="","",DAY(Email_TaskV2[[#This Row],[Tanggal nodin RFS/RFI]]))</f>
        <v>9</v>
      </c>
      <c r="AY419" s="28" t="str">
        <f>IF(Email_TaskV2[[#This Row],[Nomor Nodin RFS/RFI]]="","",TEXT(Email_TaskV2[[#This Row],[Tanggal nodin RFS/RFI]],"mmm"))</f>
        <v>Apr</v>
      </c>
      <c r="AZ419" s="28" t="str">
        <f>IF(Email_TaskV2[[#This Row],[Nodin BO]]="","No","Yes")</f>
        <v>Yes</v>
      </c>
      <c r="BA419" s="36">
        <f>IF(Email_TaskV2[[#This Row],[Month]]="",13,MONTH(Email_TaskV2[[#This Row],[Tanggal nodin RFS/RFI]]))</f>
        <v>4</v>
      </c>
    </row>
    <row r="420" spans="1:53" ht="15" hidden="1" customHeight="1" x14ac:dyDescent="0.3">
      <c r="A420" s="17">
        <v>419</v>
      </c>
      <c r="B420" s="18" t="s">
        <v>1845</v>
      </c>
      <c r="C420" s="19">
        <v>44661</v>
      </c>
      <c r="D420" s="20" t="s">
        <v>1846</v>
      </c>
      <c r="E420" s="18" t="s">
        <v>55</v>
      </c>
      <c r="F420" s="21" t="s">
        <v>86</v>
      </c>
      <c r="G420" s="22">
        <v>44661</v>
      </c>
      <c r="H420" s="22">
        <v>44661</v>
      </c>
      <c r="I420" s="18" t="s">
        <v>1847</v>
      </c>
      <c r="J420" s="22">
        <v>44671</v>
      </c>
      <c r="K420" s="22"/>
      <c r="L420" s="18">
        <f t="shared" si="49"/>
        <v>0</v>
      </c>
      <c r="M420" s="18">
        <f t="shared" si="50"/>
        <v>10</v>
      </c>
      <c r="N420" s="34" t="s">
        <v>220</v>
      </c>
      <c r="O420" s="20" t="s">
        <v>221</v>
      </c>
      <c r="P420" s="20" t="str">
        <f>VLOOKUP(Email_TaskV2[[#This Row],[PIC Dev]],[1]Organization!C:D,2,FALSE)</f>
        <v>Digital and VAS</v>
      </c>
      <c r="Q420" s="24" t="s">
        <v>1848</v>
      </c>
      <c r="R420" s="18">
        <v>120</v>
      </c>
      <c r="S420" s="18" t="s">
        <v>61</v>
      </c>
      <c r="T420" s="30" t="s">
        <v>1849</v>
      </c>
      <c r="U420" s="30"/>
      <c r="V420" s="30"/>
      <c r="W420" s="30"/>
      <c r="X420" s="30"/>
      <c r="Y420" s="30"/>
      <c r="Z420" s="18" t="s">
        <v>63</v>
      </c>
      <c r="AA420" s="18" t="s">
        <v>64</v>
      </c>
      <c r="AB420" s="18" t="s">
        <v>1498</v>
      </c>
      <c r="AC420" s="18" t="s">
        <v>98</v>
      </c>
      <c r="AD420" s="23" t="s">
        <v>774</v>
      </c>
      <c r="AE420" s="23"/>
      <c r="AF420" s="23"/>
      <c r="AG420" s="18"/>
      <c r="AH420" s="49"/>
      <c r="AI420" s="31" t="s">
        <v>75</v>
      </c>
      <c r="AJ420" s="31"/>
      <c r="AK420" s="25"/>
      <c r="AL420" s="25"/>
      <c r="AM420" s="25"/>
      <c r="AN420" s="25"/>
      <c r="AO420" s="25"/>
      <c r="AP420" s="26">
        <f ca="1">IF(AND(Email_TaskV2[[#This Row],[Status]]="ON PROGRESS"),TODAY()-Email_TaskV2[[#This Row],[Tanggal nodin RFS/RFI]],0)</f>
        <v>0</v>
      </c>
      <c r="AQ420" s="26">
        <f ca="1">IF(AND(Email_TaskV2[[#This Row],[Status]]="ON PROGRESS",Email_TaskV2[[#This Row],[Type]]="RFI"),TODAY()-Email_TaskV2[[#This Row],[Tanggal nodin RFS/RFI]],0)</f>
        <v>0</v>
      </c>
      <c r="AR420" s="26" t="str">
        <f ca="1">IF(Email_TaskV2[[#This Row],[Aging]]&gt;7,"Warning","")</f>
        <v/>
      </c>
      <c r="AV420" s="16" t="str">
        <f>IF(AND(Email_TaskV2[[#This Row],[Status]]="ON PROGRESS",Email_TaskV2[[#This Row],[Type]]="RFS"),"YES","")</f>
        <v/>
      </c>
      <c r="AW420" s="16" t="str">
        <f>IF(AND(Email_TaskV2[[#This Row],[Status]]="ON PROGRESS",Email_TaskV2[[#This Row],[Type]]="RFI"),"YES","")</f>
        <v/>
      </c>
      <c r="AX420" s="16">
        <f>IF(Email_TaskV2[[#This Row],[Nomor Nodin RFS/RFI]]="","",DAY(Email_TaskV2[[#This Row],[Tanggal nodin RFS/RFI]]))</f>
        <v>10</v>
      </c>
      <c r="AY420" s="28" t="str">
        <f>IF(Email_TaskV2[[#This Row],[Nomor Nodin RFS/RFI]]="","",TEXT(Email_TaskV2[[#This Row],[Tanggal nodin RFS/RFI]],"mmm"))</f>
        <v>Apr</v>
      </c>
      <c r="AZ420" s="28" t="str">
        <f>IF(Email_TaskV2[[#This Row],[Nodin BO]]="","No","Yes")</f>
        <v>Yes</v>
      </c>
      <c r="BA420" s="36">
        <f>IF(Email_TaskV2[[#This Row],[Month]]="",13,MONTH(Email_TaskV2[[#This Row],[Tanggal nodin RFS/RFI]]))</f>
        <v>4</v>
      </c>
    </row>
    <row r="421" spans="1:53" ht="15" hidden="1" customHeight="1" x14ac:dyDescent="0.3">
      <c r="A421" s="17">
        <v>420</v>
      </c>
      <c r="B421" s="18" t="s">
        <v>1850</v>
      </c>
      <c r="C421" s="19">
        <v>44662</v>
      </c>
      <c r="D421" s="20" t="s">
        <v>1851</v>
      </c>
      <c r="E421" s="32" t="s">
        <v>118</v>
      </c>
      <c r="F421" s="47" t="s">
        <v>119</v>
      </c>
      <c r="G421" s="18"/>
      <c r="H421" s="18"/>
      <c r="I421" s="18"/>
      <c r="J421" s="18"/>
      <c r="K421" s="18"/>
      <c r="L421" s="23"/>
      <c r="M421" s="20"/>
      <c r="N421" s="20" t="s">
        <v>104</v>
      </c>
      <c r="O421" s="20" t="s">
        <v>105</v>
      </c>
      <c r="P421" s="20" t="str">
        <f>VLOOKUP(Email_TaskV2[[#This Row],[PIC Dev]],[1]Organization!C:D,2,FALSE)</f>
        <v>Digital and VAS</v>
      </c>
      <c r="Q421" s="20"/>
      <c r="R421" s="18"/>
      <c r="S421" s="18" t="s">
        <v>61</v>
      </c>
      <c r="T421" s="18" t="s">
        <v>1852</v>
      </c>
      <c r="U421" s="18"/>
      <c r="V421" s="18"/>
      <c r="W421" s="18"/>
      <c r="X421" s="18"/>
      <c r="Y421" s="18"/>
      <c r="Z421" s="18" t="s">
        <v>63</v>
      </c>
      <c r="AA421" s="18" t="s">
        <v>64</v>
      </c>
      <c r="AB421" s="18" t="s">
        <v>108</v>
      </c>
      <c r="AC421" s="18" t="s">
        <v>98</v>
      </c>
      <c r="AD421" s="23" t="s">
        <v>774</v>
      </c>
      <c r="AE421" s="23"/>
      <c r="AF421" s="23"/>
      <c r="AG421" s="18"/>
      <c r="AH421" s="49"/>
      <c r="AI421" s="48" t="s">
        <v>75</v>
      </c>
      <c r="AJ421" s="48"/>
      <c r="AK421" s="25"/>
      <c r="AL421" s="25"/>
      <c r="AM421" s="25"/>
      <c r="AN421" s="25"/>
      <c r="AO421" s="25"/>
      <c r="AP421" s="26">
        <f ca="1">IF(AND(Email_TaskV2[[#This Row],[Status]]="ON PROGRESS"),TODAY()-Email_TaskV2[[#This Row],[Tanggal nodin RFS/RFI]],0)</f>
        <v>0</v>
      </c>
      <c r="AQ421" s="26">
        <f ca="1">IF(AND(Email_TaskV2[[#This Row],[Status]]="ON PROGRESS",Email_TaskV2[[#This Row],[Type]]="RFI"),TODAY()-Email_TaskV2[[#This Row],[Tanggal nodin RFS/RFI]],0)</f>
        <v>0</v>
      </c>
      <c r="AR421" s="26" t="str">
        <f ca="1">IF(Email_TaskV2[[#This Row],[Aging]]&gt;7,"Warning","")</f>
        <v/>
      </c>
      <c r="AV421" s="16" t="str">
        <f>IF(AND(Email_TaskV2[[#This Row],[Status]]="ON PROGRESS",Email_TaskV2[[#This Row],[Type]]="RFS"),"YES","")</f>
        <v/>
      </c>
      <c r="AW421" s="16" t="str">
        <f>IF(AND(Email_TaskV2[[#This Row],[Status]]="ON PROGRESS",Email_TaskV2[[#This Row],[Type]]="RFI"),"YES","")</f>
        <v/>
      </c>
      <c r="AX421" s="16">
        <f>IF(Email_TaskV2[[#This Row],[Nomor Nodin RFS/RFI]]="","",DAY(Email_TaskV2[[#This Row],[Tanggal nodin RFS/RFI]]))</f>
        <v>11</v>
      </c>
      <c r="AY421" s="28" t="str">
        <f>IF(Email_TaskV2[[#This Row],[Nomor Nodin RFS/RFI]]="","",TEXT(Email_TaskV2[[#This Row],[Tanggal nodin RFS/RFI]],"mmm"))</f>
        <v>Apr</v>
      </c>
      <c r="AZ421" s="28" t="str">
        <f>IF(Email_TaskV2[[#This Row],[Nodin BO]]="","No","Yes")</f>
        <v>Yes</v>
      </c>
      <c r="BA421" s="36">
        <f>IF(Email_TaskV2[[#This Row],[Month]]="",13,MONTH(Email_TaskV2[[#This Row],[Tanggal nodin RFS/RFI]]))</f>
        <v>4</v>
      </c>
    </row>
    <row r="422" spans="1:53" ht="15" hidden="1" customHeight="1" x14ac:dyDescent="0.3">
      <c r="A422" s="17">
        <v>421</v>
      </c>
      <c r="B422" s="18" t="s">
        <v>1853</v>
      </c>
      <c r="C422" s="19">
        <v>44662</v>
      </c>
      <c r="D422" s="20" t="s">
        <v>1854</v>
      </c>
      <c r="E422" s="32" t="s">
        <v>118</v>
      </c>
      <c r="F422" s="47" t="s">
        <v>119</v>
      </c>
      <c r="G422" s="18"/>
      <c r="H422" s="18"/>
      <c r="I422" s="18"/>
      <c r="J422" s="18"/>
      <c r="K422" s="18"/>
      <c r="L422" s="23"/>
      <c r="M422" s="20"/>
      <c r="N422" s="20" t="s">
        <v>104</v>
      </c>
      <c r="O422" s="20" t="s">
        <v>105</v>
      </c>
      <c r="P422" s="20" t="str">
        <f>VLOOKUP(Email_TaskV2[[#This Row],[PIC Dev]],[1]Organization!C:D,2,FALSE)</f>
        <v>Digital and VAS</v>
      </c>
      <c r="Q422" s="20"/>
      <c r="R422" s="18"/>
      <c r="S422" s="18" t="s">
        <v>61</v>
      </c>
      <c r="T422" s="18" t="s">
        <v>1855</v>
      </c>
      <c r="U422" s="18"/>
      <c r="V422" s="18"/>
      <c r="W422" s="18"/>
      <c r="X422" s="18"/>
      <c r="Y422" s="18"/>
      <c r="Z422" s="18" t="s">
        <v>63</v>
      </c>
      <c r="AA422" s="18" t="s">
        <v>64</v>
      </c>
      <c r="AB422" s="18" t="s">
        <v>108</v>
      </c>
      <c r="AC422" s="18" t="s">
        <v>98</v>
      </c>
      <c r="AD422" s="23" t="s">
        <v>490</v>
      </c>
      <c r="AE422" s="23"/>
      <c r="AF422" s="23"/>
      <c r="AG422" s="18"/>
      <c r="AH422" s="49"/>
      <c r="AI422" s="48" t="s">
        <v>75</v>
      </c>
      <c r="AJ422" s="48"/>
      <c r="AK422" s="25"/>
      <c r="AL422" s="25"/>
      <c r="AM422" s="25"/>
      <c r="AN422" s="25"/>
      <c r="AO422" s="25"/>
      <c r="AP422" s="26">
        <f ca="1">IF(AND(Email_TaskV2[[#This Row],[Status]]="ON PROGRESS"),TODAY()-Email_TaskV2[[#This Row],[Tanggal nodin RFS/RFI]],0)</f>
        <v>0</v>
      </c>
      <c r="AQ422" s="26">
        <f ca="1">IF(AND(Email_TaskV2[[#This Row],[Status]]="ON PROGRESS",Email_TaskV2[[#This Row],[Type]]="RFI"),TODAY()-Email_TaskV2[[#This Row],[Tanggal nodin RFS/RFI]],0)</f>
        <v>0</v>
      </c>
      <c r="AR422" s="26" t="str">
        <f ca="1">IF(Email_TaskV2[[#This Row],[Aging]]&gt;7,"Warning","")</f>
        <v/>
      </c>
      <c r="AV422" s="16" t="str">
        <f>IF(AND(Email_TaskV2[[#This Row],[Status]]="ON PROGRESS",Email_TaskV2[[#This Row],[Type]]="RFS"),"YES","")</f>
        <v/>
      </c>
      <c r="AW422" s="16" t="str">
        <f>IF(AND(Email_TaskV2[[#This Row],[Status]]="ON PROGRESS",Email_TaskV2[[#This Row],[Type]]="RFI"),"YES","")</f>
        <v/>
      </c>
      <c r="AX422" s="16">
        <f>IF(Email_TaskV2[[#This Row],[Nomor Nodin RFS/RFI]]="","",DAY(Email_TaskV2[[#This Row],[Tanggal nodin RFS/RFI]]))</f>
        <v>11</v>
      </c>
      <c r="AY422" s="28" t="str">
        <f>IF(Email_TaskV2[[#This Row],[Nomor Nodin RFS/RFI]]="","",TEXT(Email_TaskV2[[#This Row],[Tanggal nodin RFS/RFI]],"mmm"))</f>
        <v>Apr</v>
      </c>
      <c r="AZ422" s="28" t="str">
        <f>IF(Email_TaskV2[[#This Row],[Nodin BO]]="","No","Yes")</f>
        <v>Yes</v>
      </c>
      <c r="BA422" s="36">
        <f>IF(Email_TaskV2[[#This Row],[Month]]="",13,MONTH(Email_TaskV2[[#This Row],[Tanggal nodin RFS/RFI]]))</f>
        <v>4</v>
      </c>
    </row>
    <row r="423" spans="1:53" ht="15" hidden="1" customHeight="1" x14ac:dyDescent="0.3">
      <c r="A423" s="17">
        <v>422</v>
      </c>
      <c r="B423" s="18" t="s">
        <v>1856</v>
      </c>
      <c r="C423" s="19">
        <v>44662</v>
      </c>
      <c r="D423" s="20" t="s">
        <v>1857</v>
      </c>
      <c r="E423" s="18" t="s">
        <v>55</v>
      </c>
      <c r="F423" s="21" t="s">
        <v>112</v>
      </c>
      <c r="G423" s="22">
        <v>44664</v>
      </c>
      <c r="H423" s="22">
        <v>44665</v>
      </c>
      <c r="I423" s="18" t="s">
        <v>1858</v>
      </c>
      <c r="J423" s="22">
        <v>44665</v>
      </c>
      <c r="K423" s="22"/>
      <c r="L423" s="18">
        <f t="shared" ref="L423:L431" si="51">H423-C423</f>
        <v>3</v>
      </c>
      <c r="M423" s="18">
        <f t="shared" ref="M423:M431" si="52">J423-G423</f>
        <v>1</v>
      </c>
      <c r="N423" s="20" t="s">
        <v>171</v>
      </c>
      <c r="O423" s="20" t="s">
        <v>172</v>
      </c>
      <c r="P423" s="20" t="str">
        <f>VLOOKUP(Email_TaskV2[[#This Row],[PIC Dev]],[1]Organization!C:D,2,FALSE)</f>
        <v>Postpaid, Roaming, and Interconnect</v>
      </c>
      <c r="Q423" s="24" t="s">
        <v>1859</v>
      </c>
      <c r="R423" s="18">
        <v>76</v>
      </c>
      <c r="S423" s="18" t="s">
        <v>106</v>
      </c>
      <c r="T423" s="30" t="s">
        <v>1860</v>
      </c>
      <c r="U423" s="30"/>
      <c r="V423" s="30"/>
      <c r="W423" s="30"/>
      <c r="X423" s="30"/>
      <c r="Y423" s="30"/>
      <c r="Z423" s="18" t="s">
        <v>63</v>
      </c>
      <c r="AA423" s="18" t="s">
        <v>64</v>
      </c>
      <c r="AB423" s="18" t="s">
        <v>65</v>
      </c>
      <c r="AC423" s="18" t="s">
        <v>124</v>
      </c>
      <c r="AD423" s="23" t="s">
        <v>115</v>
      </c>
      <c r="AE423" s="23"/>
      <c r="AF423" s="23"/>
      <c r="AG423" s="18"/>
      <c r="AH423" s="49"/>
      <c r="AI423" s="31" t="s">
        <v>68</v>
      </c>
      <c r="AJ423" s="31" t="s">
        <v>1861</v>
      </c>
      <c r="AK423" s="25"/>
      <c r="AL423" s="25"/>
      <c r="AM423" s="25"/>
      <c r="AN423" s="25"/>
      <c r="AO423" s="25"/>
      <c r="AP423" s="26">
        <f ca="1">IF(AND(Email_TaskV2[[#This Row],[Status]]="ON PROGRESS"),TODAY()-Email_TaskV2[[#This Row],[Tanggal nodin RFS/RFI]],0)</f>
        <v>0</v>
      </c>
      <c r="AQ423" s="26">
        <f ca="1">IF(AND(Email_TaskV2[[#This Row],[Status]]="ON PROGRESS",Email_TaskV2[[#This Row],[Type]]="RFI"),TODAY()-Email_TaskV2[[#This Row],[Tanggal nodin RFS/RFI]],0)</f>
        <v>0</v>
      </c>
      <c r="AR423" s="26" t="str">
        <f ca="1">IF(Email_TaskV2[[#This Row],[Aging]]&gt;7,"Warning","")</f>
        <v/>
      </c>
      <c r="AV423" s="16" t="str">
        <f>IF(AND(Email_TaskV2[[#This Row],[Status]]="ON PROGRESS",Email_TaskV2[[#This Row],[Type]]="RFS"),"YES","")</f>
        <v/>
      </c>
      <c r="AW423" s="16" t="str">
        <f>IF(AND(Email_TaskV2[[#This Row],[Status]]="ON PROGRESS",Email_TaskV2[[#This Row],[Type]]="RFI"),"YES","")</f>
        <v/>
      </c>
      <c r="AX423" s="16">
        <f>IF(Email_TaskV2[[#This Row],[Nomor Nodin RFS/RFI]]="","",DAY(Email_TaskV2[[#This Row],[Tanggal nodin RFS/RFI]]))</f>
        <v>11</v>
      </c>
      <c r="AY423" s="28" t="str">
        <f>IF(Email_TaskV2[[#This Row],[Nomor Nodin RFS/RFI]]="","",TEXT(Email_TaskV2[[#This Row],[Tanggal nodin RFS/RFI]],"mmm"))</f>
        <v>Apr</v>
      </c>
      <c r="AZ423" s="28" t="str">
        <f>IF(Email_TaskV2[[#This Row],[Nodin BO]]="","No","Yes")</f>
        <v>Yes</v>
      </c>
      <c r="BA423" s="36">
        <f>IF(Email_TaskV2[[#This Row],[Month]]="",13,MONTH(Email_TaskV2[[#This Row],[Tanggal nodin RFS/RFI]]))</f>
        <v>4</v>
      </c>
    </row>
    <row r="424" spans="1:53" ht="15" hidden="1" customHeight="1" x14ac:dyDescent="0.3">
      <c r="A424" s="17">
        <v>423</v>
      </c>
      <c r="B424" s="18" t="s">
        <v>1862</v>
      </c>
      <c r="C424" s="19">
        <v>44662</v>
      </c>
      <c r="D424" s="20" t="s">
        <v>1863</v>
      </c>
      <c r="E424" s="18" t="s">
        <v>55</v>
      </c>
      <c r="F424" s="21" t="s">
        <v>86</v>
      </c>
      <c r="G424" s="22">
        <v>44662</v>
      </c>
      <c r="H424" s="22">
        <v>44664</v>
      </c>
      <c r="I424" s="18" t="s">
        <v>1864</v>
      </c>
      <c r="J424" s="22">
        <v>44663</v>
      </c>
      <c r="K424" s="22"/>
      <c r="L424" s="18">
        <f t="shared" si="51"/>
        <v>2</v>
      </c>
      <c r="M424" s="18">
        <f t="shared" si="52"/>
        <v>1</v>
      </c>
      <c r="N424" s="20" t="s">
        <v>171</v>
      </c>
      <c r="O424" s="20" t="s">
        <v>172</v>
      </c>
      <c r="P424" s="20" t="str">
        <f>VLOOKUP(Email_TaskV2[[#This Row],[PIC Dev]],[1]Organization!C:D,2,FALSE)</f>
        <v>Postpaid, Roaming, and Interconnect</v>
      </c>
      <c r="Q424" s="24" t="s">
        <v>1865</v>
      </c>
      <c r="R424" s="18">
        <v>65</v>
      </c>
      <c r="S424" s="18" t="s">
        <v>61</v>
      </c>
      <c r="T424" s="18" t="s">
        <v>1866</v>
      </c>
      <c r="U424" s="18"/>
      <c r="V424" s="18"/>
      <c r="W424" s="18"/>
      <c r="X424" s="18"/>
      <c r="Y424" s="18"/>
      <c r="Z424" s="18" t="s">
        <v>63</v>
      </c>
      <c r="AA424" s="18" t="s">
        <v>64</v>
      </c>
      <c r="AB424" s="18" t="s">
        <v>65</v>
      </c>
      <c r="AC424" s="18" t="s">
        <v>124</v>
      </c>
      <c r="AD424" s="23" t="s">
        <v>99</v>
      </c>
      <c r="AE424" s="23"/>
      <c r="AF424" s="23"/>
      <c r="AG424" s="18"/>
      <c r="AH424" s="49"/>
      <c r="AI424" s="31" t="s">
        <v>68</v>
      </c>
      <c r="AJ424" s="31" t="s">
        <v>83</v>
      </c>
      <c r="AK424" s="25"/>
      <c r="AL424" s="25"/>
      <c r="AM424" s="25"/>
      <c r="AN424" s="25"/>
      <c r="AO424" s="25"/>
      <c r="AP424" s="26">
        <f ca="1">IF(AND(Email_TaskV2[[#This Row],[Status]]="ON PROGRESS"),TODAY()-Email_TaskV2[[#This Row],[Tanggal nodin RFS/RFI]],0)</f>
        <v>0</v>
      </c>
      <c r="AQ424" s="26">
        <f ca="1">IF(AND(Email_TaskV2[[#This Row],[Status]]="ON PROGRESS",Email_TaskV2[[#This Row],[Type]]="RFI"),TODAY()-Email_TaskV2[[#This Row],[Tanggal nodin RFS/RFI]],0)</f>
        <v>0</v>
      </c>
      <c r="AR424" s="26" t="str">
        <f ca="1">IF(Email_TaskV2[[#This Row],[Aging]]&gt;7,"Warning","")</f>
        <v/>
      </c>
      <c r="AV424" s="16" t="str">
        <f>IF(AND(Email_TaskV2[[#This Row],[Status]]="ON PROGRESS",Email_TaskV2[[#This Row],[Type]]="RFS"),"YES","")</f>
        <v/>
      </c>
      <c r="AW424" s="16" t="str">
        <f>IF(AND(Email_TaskV2[[#This Row],[Status]]="ON PROGRESS",Email_TaskV2[[#This Row],[Type]]="RFI"),"YES","")</f>
        <v/>
      </c>
      <c r="AX424" s="16">
        <f>IF(Email_TaskV2[[#This Row],[Nomor Nodin RFS/RFI]]="","",DAY(Email_TaskV2[[#This Row],[Tanggal nodin RFS/RFI]]))</f>
        <v>11</v>
      </c>
      <c r="AY424" s="28" t="str">
        <f>IF(Email_TaskV2[[#This Row],[Nomor Nodin RFS/RFI]]="","",TEXT(Email_TaskV2[[#This Row],[Tanggal nodin RFS/RFI]],"mmm"))</f>
        <v>Apr</v>
      </c>
      <c r="AZ424" s="28" t="str">
        <f>IF(Email_TaskV2[[#This Row],[Nodin BO]]="","No","Yes")</f>
        <v>Yes</v>
      </c>
      <c r="BA424" s="36">
        <f>IF(Email_TaskV2[[#This Row],[Month]]="",13,MONTH(Email_TaskV2[[#This Row],[Tanggal nodin RFS/RFI]]))</f>
        <v>4</v>
      </c>
    </row>
    <row r="425" spans="1:53" ht="15" hidden="1" customHeight="1" x14ac:dyDescent="0.3">
      <c r="A425" s="17">
        <v>424</v>
      </c>
      <c r="B425" s="18" t="s">
        <v>1867</v>
      </c>
      <c r="C425" s="19">
        <v>44662</v>
      </c>
      <c r="D425" s="20" t="s">
        <v>1868</v>
      </c>
      <c r="E425" s="18" t="s">
        <v>55</v>
      </c>
      <c r="F425" s="21" t="s">
        <v>136</v>
      </c>
      <c r="G425" s="22">
        <v>44663</v>
      </c>
      <c r="H425" s="22">
        <v>44664</v>
      </c>
      <c r="I425" s="18" t="s">
        <v>1869</v>
      </c>
      <c r="J425" s="22">
        <v>44664</v>
      </c>
      <c r="K425" s="22"/>
      <c r="L425" s="18">
        <f t="shared" si="51"/>
        <v>2</v>
      </c>
      <c r="M425" s="18">
        <f t="shared" si="52"/>
        <v>1</v>
      </c>
      <c r="N425" s="20" t="s">
        <v>130</v>
      </c>
      <c r="O425" s="20" t="s">
        <v>131</v>
      </c>
      <c r="P425" s="20" t="str">
        <f>VLOOKUP(Email_TaskV2[[#This Row],[PIC Dev]],[1]Organization!C:D,2,FALSE)</f>
        <v>BSM Prepaid</v>
      </c>
      <c r="Q425" s="24" t="s">
        <v>1870</v>
      </c>
      <c r="R425" s="18">
        <v>110</v>
      </c>
      <c r="S425" s="18" t="s">
        <v>61</v>
      </c>
      <c r="T425" s="18" t="s">
        <v>1866</v>
      </c>
      <c r="U425" s="18"/>
      <c r="V425" s="18"/>
      <c r="W425" s="18"/>
      <c r="X425" s="18"/>
      <c r="Y425" s="18"/>
      <c r="Z425" s="18" t="s">
        <v>63</v>
      </c>
      <c r="AA425" s="18" t="s">
        <v>64</v>
      </c>
      <c r="AB425" s="18" t="s">
        <v>81</v>
      </c>
      <c r="AC425" s="18" t="s">
        <v>66</v>
      </c>
      <c r="AD425" s="23" t="s">
        <v>67</v>
      </c>
      <c r="AE425" s="23"/>
      <c r="AF425" s="23"/>
      <c r="AG425" s="18"/>
      <c r="AH425" s="49"/>
      <c r="AI425" s="31" t="s">
        <v>68</v>
      </c>
      <c r="AJ425" s="31" t="s">
        <v>83</v>
      </c>
      <c r="AK425" s="25"/>
      <c r="AL425" s="25"/>
      <c r="AM425" s="25"/>
      <c r="AN425" s="25"/>
      <c r="AO425" s="25"/>
      <c r="AP425" s="26">
        <f ca="1">IF(AND(Email_TaskV2[[#This Row],[Status]]="ON PROGRESS"),TODAY()-Email_TaskV2[[#This Row],[Tanggal nodin RFS/RFI]],0)</f>
        <v>0</v>
      </c>
      <c r="AQ425" s="26">
        <f ca="1">IF(AND(Email_TaskV2[[#This Row],[Status]]="ON PROGRESS",Email_TaskV2[[#This Row],[Type]]="RFI"),TODAY()-Email_TaskV2[[#This Row],[Tanggal nodin RFS/RFI]],0)</f>
        <v>0</v>
      </c>
      <c r="AR425" s="26" t="str">
        <f ca="1">IF(Email_TaskV2[[#This Row],[Aging]]&gt;7,"Warning","")</f>
        <v/>
      </c>
      <c r="AV425" s="16" t="str">
        <f>IF(AND(Email_TaskV2[[#This Row],[Status]]="ON PROGRESS",Email_TaskV2[[#This Row],[Type]]="RFS"),"YES","")</f>
        <v/>
      </c>
      <c r="AW425" s="16" t="str">
        <f>IF(AND(Email_TaskV2[[#This Row],[Status]]="ON PROGRESS",Email_TaskV2[[#This Row],[Type]]="RFI"),"YES","")</f>
        <v/>
      </c>
      <c r="AX425" s="16">
        <f>IF(Email_TaskV2[[#This Row],[Nomor Nodin RFS/RFI]]="","",DAY(Email_TaskV2[[#This Row],[Tanggal nodin RFS/RFI]]))</f>
        <v>11</v>
      </c>
      <c r="AY425" s="28" t="str">
        <f>IF(Email_TaskV2[[#This Row],[Nomor Nodin RFS/RFI]]="","",TEXT(Email_TaskV2[[#This Row],[Tanggal nodin RFS/RFI]],"mmm"))</f>
        <v>Apr</v>
      </c>
      <c r="AZ425" s="28" t="str">
        <f>IF(Email_TaskV2[[#This Row],[Nodin BO]]="","No","Yes")</f>
        <v>Yes</v>
      </c>
      <c r="BA425" s="36">
        <f>IF(Email_TaskV2[[#This Row],[Month]]="",13,MONTH(Email_TaskV2[[#This Row],[Tanggal nodin RFS/RFI]]))</f>
        <v>4</v>
      </c>
    </row>
    <row r="426" spans="1:53" ht="15" hidden="1" customHeight="1" x14ac:dyDescent="0.3">
      <c r="A426" s="17">
        <v>425</v>
      </c>
      <c r="B426" s="18" t="s">
        <v>1871</v>
      </c>
      <c r="C426" s="19">
        <v>44662</v>
      </c>
      <c r="D426" s="20" t="s">
        <v>1872</v>
      </c>
      <c r="E426" s="18" t="s">
        <v>55</v>
      </c>
      <c r="F426" s="21" t="s">
        <v>136</v>
      </c>
      <c r="G426" s="22">
        <v>44663</v>
      </c>
      <c r="H426" s="22">
        <v>44664</v>
      </c>
      <c r="I426" s="18" t="s">
        <v>1873</v>
      </c>
      <c r="J426" s="22">
        <v>44664</v>
      </c>
      <c r="K426" s="22"/>
      <c r="L426" s="18">
        <f t="shared" si="51"/>
        <v>2</v>
      </c>
      <c r="M426" s="18">
        <f t="shared" si="52"/>
        <v>1</v>
      </c>
      <c r="N426" s="20" t="s">
        <v>130</v>
      </c>
      <c r="O426" s="20" t="s">
        <v>131</v>
      </c>
      <c r="P426" s="20" t="str">
        <f>VLOOKUP(Email_TaskV2[[#This Row],[PIC Dev]],[1]Organization!C:D,2,FALSE)</f>
        <v>BSM Prepaid</v>
      </c>
      <c r="Q426" s="24" t="s">
        <v>1874</v>
      </c>
      <c r="R426" s="18">
        <v>91</v>
      </c>
      <c r="S426" s="18" t="s">
        <v>61</v>
      </c>
      <c r="T426" s="18" t="s">
        <v>1866</v>
      </c>
      <c r="U426" s="18"/>
      <c r="V426" s="18"/>
      <c r="W426" s="18"/>
      <c r="X426" s="18"/>
      <c r="Y426" s="18"/>
      <c r="Z426" s="18" t="s">
        <v>63</v>
      </c>
      <c r="AA426" s="18" t="s">
        <v>64</v>
      </c>
      <c r="AB426" s="18" t="s">
        <v>65</v>
      </c>
      <c r="AC426" s="18" t="s">
        <v>66</v>
      </c>
      <c r="AD426" s="23" t="s">
        <v>82</v>
      </c>
      <c r="AE426" s="23"/>
      <c r="AF426" s="23"/>
      <c r="AG426" s="18"/>
      <c r="AH426" s="49"/>
      <c r="AI426" s="31" t="s">
        <v>68</v>
      </c>
      <c r="AJ426" s="31" t="s">
        <v>83</v>
      </c>
      <c r="AK426" s="25"/>
      <c r="AL426" s="25"/>
      <c r="AM426" s="25"/>
      <c r="AN426" s="25"/>
      <c r="AO426" s="25"/>
      <c r="AP426" s="26">
        <f ca="1">IF(AND(Email_TaskV2[[#This Row],[Status]]="ON PROGRESS"),TODAY()-Email_TaskV2[[#This Row],[Tanggal nodin RFS/RFI]],0)</f>
        <v>0</v>
      </c>
      <c r="AQ426" s="26">
        <f ca="1">IF(AND(Email_TaskV2[[#This Row],[Status]]="ON PROGRESS",Email_TaskV2[[#This Row],[Type]]="RFI"),TODAY()-Email_TaskV2[[#This Row],[Tanggal nodin RFS/RFI]],0)</f>
        <v>0</v>
      </c>
      <c r="AR426" s="26" t="str">
        <f ca="1">IF(Email_TaskV2[[#This Row],[Aging]]&gt;7,"Warning","")</f>
        <v/>
      </c>
      <c r="AV426" s="16" t="str">
        <f>IF(AND(Email_TaskV2[[#This Row],[Status]]="ON PROGRESS",Email_TaskV2[[#This Row],[Type]]="RFS"),"YES","")</f>
        <v/>
      </c>
      <c r="AW426" s="16" t="str">
        <f>IF(AND(Email_TaskV2[[#This Row],[Status]]="ON PROGRESS",Email_TaskV2[[#This Row],[Type]]="RFI"),"YES","")</f>
        <v/>
      </c>
      <c r="AX426" s="16">
        <f>IF(Email_TaskV2[[#This Row],[Nomor Nodin RFS/RFI]]="","",DAY(Email_TaskV2[[#This Row],[Tanggal nodin RFS/RFI]]))</f>
        <v>11</v>
      </c>
      <c r="AY426" s="28" t="str">
        <f>IF(Email_TaskV2[[#This Row],[Nomor Nodin RFS/RFI]]="","",TEXT(Email_TaskV2[[#This Row],[Tanggal nodin RFS/RFI]],"mmm"))</f>
        <v>Apr</v>
      </c>
      <c r="AZ426" s="28" t="str">
        <f>IF(Email_TaskV2[[#This Row],[Nodin BO]]="","No","Yes")</f>
        <v>Yes</v>
      </c>
      <c r="BA426" s="36">
        <f>IF(Email_TaskV2[[#This Row],[Month]]="",13,MONTH(Email_TaskV2[[#This Row],[Tanggal nodin RFS/RFI]]))</f>
        <v>4</v>
      </c>
    </row>
    <row r="427" spans="1:53" ht="15" hidden="1" customHeight="1" x14ac:dyDescent="0.3">
      <c r="A427" s="17">
        <v>426</v>
      </c>
      <c r="B427" s="18" t="s">
        <v>1875</v>
      </c>
      <c r="C427" s="19">
        <v>44662</v>
      </c>
      <c r="D427" s="20" t="s">
        <v>1876</v>
      </c>
      <c r="E427" s="18" t="s">
        <v>55</v>
      </c>
      <c r="F427" s="21" t="s">
        <v>136</v>
      </c>
      <c r="G427" s="22">
        <v>44662</v>
      </c>
      <c r="H427" s="22">
        <v>44670</v>
      </c>
      <c r="I427" s="18" t="s">
        <v>1877</v>
      </c>
      <c r="J427" s="22">
        <v>44670</v>
      </c>
      <c r="K427" s="22"/>
      <c r="L427" s="18">
        <f t="shared" si="51"/>
        <v>8</v>
      </c>
      <c r="M427" s="18">
        <f t="shared" si="52"/>
        <v>8</v>
      </c>
      <c r="N427" s="20" t="s">
        <v>104</v>
      </c>
      <c r="O427" s="20" t="s">
        <v>105</v>
      </c>
      <c r="P427" s="20" t="str">
        <f>VLOOKUP(Email_TaskV2[[#This Row],[PIC Dev]],[1]Organization!C:D,2,FALSE)</f>
        <v>Digital and VAS</v>
      </c>
      <c r="Q427" s="24" t="s">
        <v>1878</v>
      </c>
      <c r="R427" s="18">
        <v>150</v>
      </c>
      <c r="S427" s="18" t="s">
        <v>61</v>
      </c>
      <c r="T427" s="18" t="s">
        <v>1879</v>
      </c>
      <c r="U427" s="18"/>
      <c r="V427" s="18"/>
      <c r="W427" s="18"/>
      <c r="X427" s="18"/>
      <c r="Y427" s="18"/>
      <c r="Z427" s="18" t="s">
        <v>63</v>
      </c>
      <c r="AA427" s="18" t="s">
        <v>64</v>
      </c>
      <c r="AB427" s="18" t="s">
        <v>108</v>
      </c>
      <c r="AC427" s="18" t="s">
        <v>98</v>
      </c>
      <c r="AD427" s="23" t="s">
        <v>774</v>
      </c>
      <c r="AE427" s="23"/>
      <c r="AF427" s="23"/>
      <c r="AG427" s="18"/>
      <c r="AH427" s="49"/>
      <c r="AI427" s="31" t="s">
        <v>75</v>
      </c>
      <c r="AJ427" s="31"/>
      <c r="AK427" s="25"/>
      <c r="AL427" s="25"/>
      <c r="AM427" s="25"/>
      <c r="AN427" s="25"/>
      <c r="AO427" s="25"/>
      <c r="AP427" s="26">
        <f ca="1">IF(AND(Email_TaskV2[[#This Row],[Status]]="ON PROGRESS"),TODAY()-Email_TaskV2[[#This Row],[Tanggal nodin RFS/RFI]],0)</f>
        <v>0</v>
      </c>
      <c r="AQ427" s="26">
        <f ca="1">IF(AND(Email_TaskV2[[#This Row],[Status]]="ON PROGRESS",Email_TaskV2[[#This Row],[Type]]="RFI"),TODAY()-Email_TaskV2[[#This Row],[Tanggal nodin RFS/RFI]],0)</f>
        <v>0</v>
      </c>
      <c r="AR427" s="26" t="str">
        <f ca="1">IF(Email_TaskV2[[#This Row],[Aging]]&gt;7,"Warning","")</f>
        <v/>
      </c>
      <c r="AV427" s="16" t="str">
        <f>IF(AND(Email_TaskV2[[#This Row],[Status]]="ON PROGRESS",Email_TaskV2[[#This Row],[Type]]="RFS"),"YES","")</f>
        <v/>
      </c>
      <c r="AW427" s="16" t="str">
        <f>IF(AND(Email_TaskV2[[#This Row],[Status]]="ON PROGRESS",Email_TaskV2[[#This Row],[Type]]="RFI"),"YES","")</f>
        <v/>
      </c>
      <c r="AX427" s="16">
        <f>IF(Email_TaskV2[[#This Row],[Nomor Nodin RFS/RFI]]="","",DAY(Email_TaskV2[[#This Row],[Tanggal nodin RFS/RFI]]))</f>
        <v>11</v>
      </c>
      <c r="AY427" s="28" t="str">
        <f>IF(Email_TaskV2[[#This Row],[Nomor Nodin RFS/RFI]]="","",TEXT(Email_TaskV2[[#This Row],[Tanggal nodin RFS/RFI]],"mmm"))</f>
        <v>Apr</v>
      </c>
      <c r="AZ427" s="28" t="str">
        <f>IF(Email_TaskV2[[#This Row],[Nodin BO]]="","No","Yes")</f>
        <v>Yes</v>
      </c>
      <c r="BA427" s="36">
        <f>IF(Email_TaskV2[[#This Row],[Month]]="",13,MONTH(Email_TaskV2[[#This Row],[Tanggal nodin RFS/RFI]]))</f>
        <v>4</v>
      </c>
    </row>
    <row r="428" spans="1:53" ht="15" hidden="1" customHeight="1" x14ac:dyDescent="0.3">
      <c r="A428" s="17">
        <v>427</v>
      </c>
      <c r="B428" s="18" t="s">
        <v>1880</v>
      </c>
      <c r="C428" s="19">
        <v>44662</v>
      </c>
      <c r="D428" s="20" t="s">
        <v>1881</v>
      </c>
      <c r="E428" s="18" t="s">
        <v>55</v>
      </c>
      <c r="F428" s="21" t="s">
        <v>695</v>
      </c>
      <c r="G428" s="22">
        <v>44662</v>
      </c>
      <c r="H428" s="22">
        <v>44672</v>
      </c>
      <c r="I428" s="18" t="s">
        <v>1882</v>
      </c>
      <c r="J428" s="22">
        <v>44673</v>
      </c>
      <c r="K428" s="22"/>
      <c r="L428" s="18">
        <f t="shared" si="51"/>
        <v>10</v>
      </c>
      <c r="M428" s="18">
        <f t="shared" si="52"/>
        <v>11</v>
      </c>
      <c r="N428" s="20" t="s">
        <v>353</v>
      </c>
      <c r="O428" s="20" t="s">
        <v>354</v>
      </c>
      <c r="P428" s="20" t="str">
        <f>VLOOKUP(Email_TaskV2[[#This Row],[PIC Dev]],[1]Organization!C:D,2,FALSE)</f>
        <v>BSM Prepaid</v>
      </c>
      <c r="Q428" s="24" t="s">
        <v>1883</v>
      </c>
      <c r="R428" s="18">
        <v>144</v>
      </c>
      <c r="S428" s="18" t="s">
        <v>106</v>
      </c>
      <c r="T428" s="18" t="s">
        <v>1835</v>
      </c>
      <c r="U428" s="18"/>
      <c r="V428" s="18"/>
      <c r="W428" s="18"/>
      <c r="X428" s="18"/>
      <c r="Y428" s="18"/>
      <c r="Z428" s="18" t="s">
        <v>63</v>
      </c>
      <c r="AA428" s="18" t="s">
        <v>64</v>
      </c>
      <c r="AB428" s="18" t="s">
        <v>65</v>
      </c>
      <c r="AC428" s="18" t="s">
        <v>66</v>
      </c>
      <c r="AD428" s="23" t="s">
        <v>186</v>
      </c>
      <c r="AE428" s="23"/>
      <c r="AF428" s="23"/>
      <c r="AG428" s="18"/>
      <c r="AH428" s="49"/>
      <c r="AI428" s="31" t="s">
        <v>75</v>
      </c>
      <c r="AJ428" s="31"/>
      <c r="AK428" s="25"/>
      <c r="AL428" s="25"/>
      <c r="AM428" s="25"/>
      <c r="AN428" s="25"/>
      <c r="AO428" s="25"/>
      <c r="AP428" s="26">
        <f ca="1">IF(AND(Email_TaskV2[[#This Row],[Status]]="ON PROGRESS"),TODAY()-Email_TaskV2[[#This Row],[Tanggal nodin RFS/RFI]],0)</f>
        <v>0</v>
      </c>
      <c r="AQ428" s="26">
        <f ca="1">IF(AND(Email_TaskV2[[#This Row],[Status]]="ON PROGRESS",Email_TaskV2[[#This Row],[Type]]="RFI"),TODAY()-Email_TaskV2[[#This Row],[Tanggal nodin RFS/RFI]],0)</f>
        <v>0</v>
      </c>
      <c r="AR428" s="26" t="str">
        <f ca="1">IF(Email_TaskV2[[#This Row],[Aging]]&gt;7,"Warning","")</f>
        <v/>
      </c>
      <c r="AV428" s="16" t="str">
        <f>IF(AND(Email_TaskV2[[#This Row],[Status]]="ON PROGRESS",Email_TaskV2[[#This Row],[Type]]="RFS"),"YES","")</f>
        <v/>
      </c>
      <c r="AW428" s="16" t="str">
        <f>IF(AND(Email_TaskV2[[#This Row],[Status]]="ON PROGRESS",Email_TaskV2[[#This Row],[Type]]="RFI"),"YES","")</f>
        <v/>
      </c>
      <c r="AX428" s="16">
        <f>IF(Email_TaskV2[[#This Row],[Nomor Nodin RFS/RFI]]="","",DAY(Email_TaskV2[[#This Row],[Tanggal nodin RFS/RFI]]))</f>
        <v>11</v>
      </c>
      <c r="AY428" s="28" t="str">
        <f>IF(Email_TaskV2[[#This Row],[Nomor Nodin RFS/RFI]]="","",TEXT(Email_TaskV2[[#This Row],[Tanggal nodin RFS/RFI]],"mmm"))</f>
        <v>Apr</v>
      </c>
      <c r="AZ428" s="28" t="str">
        <f>IF(Email_TaskV2[[#This Row],[Nodin BO]]="","No","Yes")</f>
        <v>Yes</v>
      </c>
      <c r="BA428" s="36">
        <f>IF(Email_TaskV2[[#This Row],[Month]]="",13,MONTH(Email_TaskV2[[#This Row],[Tanggal nodin RFS/RFI]]))</f>
        <v>4</v>
      </c>
    </row>
    <row r="429" spans="1:53" ht="15" hidden="1" customHeight="1" x14ac:dyDescent="0.3">
      <c r="A429" s="17">
        <v>428</v>
      </c>
      <c r="B429" s="18" t="s">
        <v>1884</v>
      </c>
      <c r="C429" s="19">
        <v>44662</v>
      </c>
      <c r="D429" s="20" t="s">
        <v>1885</v>
      </c>
      <c r="E429" s="18" t="s">
        <v>55</v>
      </c>
      <c r="F429" s="21" t="s">
        <v>147</v>
      </c>
      <c r="G429" s="22">
        <v>44664</v>
      </c>
      <c r="H429" s="22">
        <v>44676</v>
      </c>
      <c r="I429" s="18" t="s">
        <v>1886</v>
      </c>
      <c r="J429" s="22">
        <v>44676</v>
      </c>
      <c r="K429" s="22"/>
      <c r="L429" s="18">
        <f t="shared" si="51"/>
        <v>14</v>
      </c>
      <c r="M429" s="18">
        <f t="shared" si="52"/>
        <v>12</v>
      </c>
      <c r="N429" s="20" t="s">
        <v>58</v>
      </c>
      <c r="O429" s="20" t="s">
        <v>59</v>
      </c>
      <c r="P429" s="20" t="str">
        <f>VLOOKUP(Email_TaskV2[[#This Row],[PIC Dev]],[1]Organization!C:D,2,FALSE)</f>
        <v>BSM Prepaid</v>
      </c>
      <c r="Q429" s="20"/>
      <c r="R429" s="18">
        <v>192</v>
      </c>
      <c r="S429" s="18" t="s">
        <v>106</v>
      </c>
      <c r="T429" s="18" t="s">
        <v>1678</v>
      </c>
      <c r="U429" s="18"/>
      <c r="V429" s="18"/>
      <c r="W429" s="18"/>
      <c r="X429" s="18"/>
      <c r="Y429" s="18"/>
      <c r="Z429" s="18" t="s">
        <v>63</v>
      </c>
      <c r="AA429" s="18" t="s">
        <v>64</v>
      </c>
      <c r="AB429" s="18" t="s">
        <v>65</v>
      </c>
      <c r="AC429" s="18" t="s">
        <v>66</v>
      </c>
      <c r="AD429" s="23" t="s">
        <v>816</v>
      </c>
      <c r="AE429" s="23"/>
      <c r="AF429" s="23"/>
      <c r="AG429" s="18"/>
      <c r="AH429" s="49"/>
      <c r="AI429" s="31" t="s">
        <v>75</v>
      </c>
      <c r="AJ429" s="31"/>
      <c r="AK429" s="25"/>
      <c r="AL429" s="25"/>
      <c r="AM429" s="25"/>
      <c r="AN429" s="25"/>
      <c r="AO429" s="25"/>
      <c r="AP429" s="26">
        <f ca="1">IF(AND(Email_TaskV2[[#This Row],[Status]]="ON PROGRESS"),TODAY()-Email_TaskV2[[#This Row],[Tanggal nodin RFS/RFI]],0)</f>
        <v>0</v>
      </c>
      <c r="AQ429" s="26">
        <f ca="1">IF(AND(Email_TaskV2[[#This Row],[Status]]="ON PROGRESS",Email_TaskV2[[#This Row],[Type]]="RFI"),TODAY()-Email_TaskV2[[#This Row],[Tanggal nodin RFS/RFI]],0)</f>
        <v>0</v>
      </c>
      <c r="AR429" s="26"/>
      <c r="AV429" s="16" t="str">
        <f>IF(AND(Email_TaskV2[[#This Row],[Status]]="ON PROGRESS",Email_TaskV2[[#This Row],[Type]]="RFS"),"YES","")</f>
        <v/>
      </c>
      <c r="AW429" s="16" t="str">
        <f>IF(AND(Email_TaskV2[[#This Row],[Status]]="ON PROGRESS",Email_TaskV2[[#This Row],[Type]]="RFI"),"YES","")</f>
        <v/>
      </c>
      <c r="AX429" s="16">
        <f>IF(Email_TaskV2[[#This Row],[Nomor Nodin RFS/RFI]]="","",DAY(Email_TaskV2[[#This Row],[Tanggal nodin RFS/RFI]]))</f>
        <v>11</v>
      </c>
      <c r="AY429" s="28" t="str">
        <f>IF(Email_TaskV2[[#This Row],[Nomor Nodin RFS/RFI]]="","",TEXT(Email_TaskV2[[#This Row],[Tanggal nodin RFS/RFI]],"mmm"))</f>
        <v>Apr</v>
      </c>
      <c r="AZ429" s="28" t="str">
        <f>IF(Email_TaskV2[[#This Row],[Nodin BO]]="","No","Yes")</f>
        <v>Yes</v>
      </c>
      <c r="BA429" s="36">
        <f>IF(Email_TaskV2[[#This Row],[Month]]="",13,MONTH(Email_TaskV2[[#This Row],[Tanggal nodin RFS/RFI]]))</f>
        <v>4</v>
      </c>
    </row>
    <row r="430" spans="1:53" ht="15" hidden="1" customHeight="1" x14ac:dyDescent="0.3">
      <c r="A430" s="17">
        <v>429</v>
      </c>
      <c r="B430" s="18" t="s">
        <v>1887</v>
      </c>
      <c r="C430" s="19">
        <v>44662</v>
      </c>
      <c r="D430" s="20" t="s">
        <v>1888</v>
      </c>
      <c r="E430" s="18" t="s">
        <v>55</v>
      </c>
      <c r="F430" s="21" t="s">
        <v>1889</v>
      </c>
      <c r="G430" s="22">
        <v>44669</v>
      </c>
      <c r="H430" s="22">
        <v>44669</v>
      </c>
      <c r="I430" s="18" t="s">
        <v>1890</v>
      </c>
      <c r="J430" s="22">
        <v>44669</v>
      </c>
      <c r="K430" s="22"/>
      <c r="L430" s="18">
        <f t="shared" si="51"/>
        <v>7</v>
      </c>
      <c r="M430" s="18">
        <f t="shared" si="52"/>
        <v>0</v>
      </c>
      <c r="N430" s="20" t="s">
        <v>1434</v>
      </c>
      <c r="O430" s="20" t="s">
        <v>59</v>
      </c>
      <c r="P430" s="20" t="str">
        <f>VLOOKUP(Email_TaskV2[[#This Row],[PIC Dev]],[1]Organization!C:D,2,FALSE)</f>
        <v>BSM Prepaid</v>
      </c>
      <c r="Q430" s="20" t="s">
        <v>1891</v>
      </c>
      <c r="R430" s="18">
        <v>30</v>
      </c>
      <c r="S430" s="18" t="s">
        <v>106</v>
      </c>
      <c r="T430" s="18" t="s">
        <v>1678</v>
      </c>
      <c r="U430" s="18"/>
      <c r="V430" s="18"/>
      <c r="W430" s="18"/>
      <c r="X430" s="18"/>
      <c r="Y430" s="18"/>
      <c r="Z430" s="18" t="s">
        <v>63</v>
      </c>
      <c r="AA430" s="18" t="s">
        <v>64</v>
      </c>
      <c r="AB430" s="18" t="s">
        <v>65</v>
      </c>
      <c r="AC430" s="18" t="s">
        <v>66</v>
      </c>
      <c r="AD430" s="23" t="s">
        <v>816</v>
      </c>
      <c r="AE430" s="23"/>
      <c r="AF430" s="23"/>
      <c r="AG430" s="18"/>
      <c r="AH430" s="49"/>
      <c r="AI430" s="31" t="s">
        <v>75</v>
      </c>
      <c r="AJ430" s="31"/>
      <c r="AK430" s="25"/>
      <c r="AL430" s="25"/>
      <c r="AM430" s="25"/>
      <c r="AN430" s="25"/>
      <c r="AO430" s="25"/>
      <c r="AP430" s="26">
        <f ca="1">IF(AND(Email_TaskV2[[#This Row],[Status]]="ON PROGRESS"),TODAY()-Email_TaskV2[[#This Row],[Tanggal nodin RFS/RFI]],0)</f>
        <v>0</v>
      </c>
      <c r="AQ430" s="26">
        <f ca="1">IF(AND(Email_TaskV2[[#This Row],[Status]]="ON PROGRESS",Email_TaskV2[[#This Row],[Type]]="RFI"),TODAY()-Email_TaskV2[[#This Row],[Tanggal nodin RFS/RFI]],0)</f>
        <v>0</v>
      </c>
      <c r="AR430" s="26" t="str">
        <f ca="1">IF(Email_TaskV2[[#This Row],[Aging]]&gt;7,"Warning","")</f>
        <v/>
      </c>
      <c r="AV430" s="16" t="str">
        <f>IF(AND(Email_TaskV2[[#This Row],[Status]]="ON PROGRESS",Email_TaskV2[[#This Row],[Type]]="RFS"),"YES","")</f>
        <v/>
      </c>
      <c r="AW430" s="16" t="str">
        <f>IF(AND(Email_TaskV2[[#This Row],[Status]]="ON PROGRESS",Email_TaskV2[[#This Row],[Type]]="RFI"),"YES","")</f>
        <v/>
      </c>
      <c r="AX430" s="16">
        <f>IF(Email_TaskV2[[#This Row],[Nomor Nodin RFS/RFI]]="","",DAY(Email_TaskV2[[#This Row],[Tanggal nodin RFS/RFI]]))</f>
        <v>11</v>
      </c>
      <c r="AY430" s="28" t="str">
        <f>IF(Email_TaskV2[[#This Row],[Nomor Nodin RFS/RFI]]="","",TEXT(Email_TaskV2[[#This Row],[Tanggal nodin RFS/RFI]],"mmm"))</f>
        <v>Apr</v>
      </c>
      <c r="AZ430" s="28" t="str">
        <f>IF(Email_TaskV2[[#This Row],[Nodin BO]]="","No","Yes")</f>
        <v>Yes</v>
      </c>
      <c r="BA430" s="36">
        <f>IF(Email_TaskV2[[#This Row],[Month]]="",13,MONTH(Email_TaskV2[[#This Row],[Tanggal nodin RFS/RFI]]))</f>
        <v>4</v>
      </c>
    </row>
    <row r="431" spans="1:53" ht="15" hidden="1" customHeight="1" x14ac:dyDescent="0.3">
      <c r="A431" s="17">
        <v>430</v>
      </c>
      <c r="B431" s="18" t="s">
        <v>1892</v>
      </c>
      <c r="C431" s="19">
        <v>44662</v>
      </c>
      <c r="D431" s="20" t="s">
        <v>1893</v>
      </c>
      <c r="E431" s="18" t="s">
        <v>55</v>
      </c>
      <c r="F431" s="21" t="s">
        <v>230</v>
      </c>
      <c r="G431" s="22">
        <v>44665</v>
      </c>
      <c r="H431" s="22">
        <v>44672</v>
      </c>
      <c r="I431" s="18" t="s">
        <v>1894</v>
      </c>
      <c r="J431" s="22">
        <v>44673</v>
      </c>
      <c r="K431" s="22"/>
      <c r="L431" s="18">
        <f t="shared" si="51"/>
        <v>10</v>
      </c>
      <c r="M431" s="18">
        <f t="shared" si="52"/>
        <v>8</v>
      </c>
      <c r="N431" s="20" t="s">
        <v>104</v>
      </c>
      <c r="O431" s="20" t="s">
        <v>105</v>
      </c>
      <c r="P431" s="20" t="str">
        <f>VLOOKUP(Email_TaskV2[[#This Row],[PIC Dev]],[1]Organization!C:D,2,FALSE)</f>
        <v>Digital and VAS</v>
      </c>
      <c r="Q431" s="24" t="s">
        <v>1895</v>
      </c>
      <c r="R431" s="18">
        <v>95</v>
      </c>
      <c r="S431" s="18" t="s">
        <v>106</v>
      </c>
      <c r="T431" s="18"/>
      <c r="U431" s="18"/>
      <c r="V431" s="18"/>
      <c r="W431" s="18"/>
      <c r="X431" s="18"/>
      <c r="Y431" s="18"/>
      <c r="Z431" s="18" t="s">
        <v>63</v>
      </c>
      <c r="AA431" s="18" t="s">
        <v>64</v>
      </c>
      <c r="AB431" s="18" t="s">
        <v>108</v>
      </c>
      <c r="AC431" s="18" t="s">
        <v>98</v>
      </c>
      <c r="AD431" s="23" t="s">
        <v>150</v>
      </c>
      <c r="AE431" s="23"/>
      <c r="AF431" s="23"/>
      <c r="AG431" s="18"/>
      <c r="AH431" s="49"/>
      <c r="AI431" s="31" t="s">
        <v>68</v>
      </c>
      <c r="AJ431" s="31" t="s">
        <v>152</v>
      </c>
      <c r="AK431" s="25"/>
      <c r="AL431" s="25"/>
      <c r="AM431" s="25"/>
      <c r="AN431" s="25"/>
      <c r="AO431" s="25"/>
      <c r="AP431" s="26">
        <f ca="1">IF(AND(Email_TaskV2[[#This Row],[Status]]="ON PROGRESS"),TODAY()-Email_TaskV2[[#This Row],[Tanggal nodin RFS/RFI]],0)</f>
        <v>0</v>
      </c>
      <c r="AQ431" s="26">
        <f ca="1">IF(AND(Email_TaskV2[[#This Row],[Status]]="ON PROGRESS",Email_TaskV2[[#This Row],[Type]]="RFI"),TODAY()-Email_TaskV2[[#This Row],[Tanggal nodin RFS/RFI]],0)</f>
        <v>0</v>
      </c>
      <c r="AR431" s="26" t="str">
        <f ca="1">IF(Email_TaskV2[[#This Row],[Aging]]&gt;7,"Warning","")</f>
        <v/>
      </c>
      <c r="AV431" s="16" t="str">
        <f>IF(AND(Email_TaskV2[[#This Row],[Status]]="ON PROGRESS",Email_TaskV2[[#This Row],[Type]]="RFS"),"YES","")</f>
        <v/>
      </c>
      <c r="AW431" s="16" t="str">
        <f>IF(AND(Email_TaskV2[[#This Row],[Status]]="ON PROGRESS",Email_TaskV2[[#This Row],[Type]]="RFI"),"YES","")</f>
        <v/>
      </c>
      <c r="AX431" s="16">
        <f>IF(Email_TaskV2[[#This Row],[Nomor Nodin RFS/RFI]]="","",DAY(Email_TaskV2[[#This Row],[Tanggal nodin RFS/RFI]]))</f>
        <v>11</v>
      </c>
      <c r="AY431" s="28" t="str">
        <f>IF(Email_TaskV2[[#This Row],[Nomor Nodin RFS/RFI]]="","",TEXT(Email_TaskV2[[#This Row],[Tanggal nodin RFS/RFI]],"mmm"))</f>
        <v>Apr</v>
      </c>
      <c r="AZ431" s="28" t="str">
        <f>IF(Email_TaskV2[[#This Row],[Nodin BO]]="","No","Yes")</f>
        <v>No</v>
      </c>
      <c r="BA431" s="36">
        <f>IF(Email_TaskV2[[#This Row],[Month]]="",13,MONTH(Email_TaskV2[[#This Row],[Tanggal nodin RFS/RFI]]))</f>
        <v>4</v>
      </c>
    </row>
    <row r="432" spans="1:53" ht="15" hidden="1" customHeight="1" x14ac:dyDescent="0.3">
      <c r="A432" s="17">
        <v>431</v>
      </c>
      <c r="B432" s="18" t="s">
        <v>1896</v>
      </c>
      <c r="C432" s="19">
        <v>44663</v>
      </c>
      <c r="D432" s="20" t="s">
        <v>1546</v>
      </c>
      <c r="E432" s="32" t="s">
        <v>118</v>
      </c>
      <c r="F432" s="47" t="s">
        <v>119</v>
      </c>
      <c r="G432" s="18"/>
      <c r="H432" s="18"/>
      <c r="I432" s="18"/>
      <c r="J432" s="18"/>
      <c r="K432" s="18"/>
      <c r="L432" s="23"/>
      <c r="M432" s="20"/>
      <c r="N432" s="20" t="s">
        <v>171</v>
      </c>
      <c r="O432" s="20" t="s">
        <v>172</v>
      </c>
      <c r="P432" s="20" t="str">
        <f>VLOOKUP(Email_TaskV2[[#This Row],[PIC Dev]],[1]Organization!C:D,2,FALSE)</f>
        <v>Postpaid, Roaming, and Interconnect</v>
      </c>
      <c r="Q432" s="20"/>
      <c r="R432" s="18"/>
      <c r="S432" s="18" t="s">
        <v>61</v>
      </c>
      <c r="T432" s="18" t="s">
        <v>1897</v>
      </c>
      <c r="U432" s="18"/>
      <c r="V432" s="18"/>
      <c r="W432" s="18"/>
      <c r="X432" s="18"/>
      <c r="Y432" s="18"/>
      <c r="Z432" s="18" t="s">
        <v>63</v>
      </c>
      <c r="AA432" s="18" t="s">
        <v>64</v>
      </c>
      <c r="AB432" s="18" t="s">
        <v>65</v>
      </c>
      <c r="AC432" s="18" t="s">
        <v>124</v>
      </c>
      <c r="AD432" s="23" t="s">
        <v>125</v>
      </c>
      <c r="AE432" s="23" t="s">
        <v>99</v>
      </c>
      <c r="AF432" s="23"/>
      <c r="AG432" s="18"/>
      <c r="AH432" s="49"/>
      <c r="AI432" s="48" t="s">
        <v>75</v>
      </c>
      <c r="AJ432" s="48"/>
      <c r="AK432" s="25"/>
      <c r="AL432" s="25"/>
      <c r="AM432" s="25"/>
      <c r="AN432" s="25"/>
      <c r="AO432" s="25"/>
      <c r="AP432" s="26">
        <f ca="1">IF(AND(Email_TaskV2[[#This Row],[Status]]="ON PROGRESS"),TODAY()-Email_TaskV2[[#This Row],[Tanggal nodin RFS/RFI]],0)</f>
        <v>0</v>
      </c>
      <c r="AQ432" s="26">
        <f ca="1">IF(AND(Email_TaskV2[[#This Row],[Status]]="ON PROGRESS",Email_TaskV2[[#This Row],[Type]]="RFI"),TODAY()-Email_TaskV2[[#This Row],[Tanggal nodin RFS/RFI]],0)</f>
        <v>0</v>
      </c>
      <c r="AR432" s="26" t="str">
        <f ca="1">IF(Email_TaskV2[[#This Row],[Aging]]&gt;7,"Warning","")</f>
        <v/>
      </c>
      <c r="AV432" s="16" t="str">
        <f>IF(AND(Email_TaskV2[[#This Row],[Status]]="ON PROGRESS",Email_TaskV2[[#This Row],[Type]]="RFS"),"YES","")</f>
        <v/>
      </c>
      <c r="AW432" s="16" t="str">
        <f>IF(AND(Email_TaskV2[[#This Row],[Status]]="ON PROGRESS",Email_TaskV2[[#This Row],[Type]]="RFI"),"YES","")</f>
        <v/>
      </c>
      <c r="AX432" s="16">
        <f>IF(Email_TaskV2[[#This Row],[Nomor Nodin RFS/RFI]]="","",DAY(Email_TaskV2[[#This Row],[Tanggal nodin RFS/RFI]]))</f>
        <v>12</v>
      </c>
      <c r="AY432" s="28" t="str">
        <f>IF(Email_TaskV2[[#This Row],[Nomor Nodin RFS/RFI]]="","",TEXT(Email_TaskV2[[#This Row],[Tanggal nodin RFS/RFI]],"mmm"))</f>
        <v>Apr</v>
      </c>
      <c r="AZ432" s="28" t="str">
        <f>IF(Email_TaskV2[[#This Row],[Nodin BO]]="","No","Yes")</f>
        <v>Yes</v>
      </c>
      <c r="BA432" s="36">
        <f>IF(Email_TaskV2[[#This Row],[Month]]="",13,MONTH(Email_TaskV2[[#This Row],[Tanggal nodin RFS/RFI]]))</f>
        <v>4</v>
      </c>
    </row>
    <row r="433" spans="1:53" ht="15" hidden="1" customHeight="1" x14ac:dyDescent="0.3">
      <c r="A433" s="17">
        <v>432</v>
      </c>
      <c r="B433" s="18" t="s">
        <v>1898</v>
      </c>
      <c r="C433" s="19">
        <v>44663</v>
      </c>
      <c r="D433" s="20" t="s">
        <v>1899</v>
      </c>
      <c r="E433" s="18" t="s">
        <v>55</v>
      </c>
      <c r="F433" s="21" t="s">
        <v>112</v>
      </c>
      <c r="G433" s="22">
        <v>44666</v>
      </c>
      <c r="H433" s="22">
        <v>44672</v>
      </c>
      <c r="I433" s="18" t="s">
        <v>1900</v>
      </c>
      <c r="J433" s="22">
        <v>44673</v>
      </c>
      <c r="K433" s="22"/>
      <c r="L433" s="18">
        <f t="shared" ref="L433:L441" si="53">H433-C433</f>
        <v>9</v>
      </c>
      <c r="M433" s="18">
        <f t="shared" ref="M433:M441" si="54">J433-G433</f>
        <v>7</v>
      </c>
      <c r="N433" s="20" t="s">
        <v>58</v>
      </c>
      <c r="O433" s="20" t="s">
        <v>59</v>
      </c>
      <c r="P433" s="20" t="str">
        <f>VLOOKUP(Email_TaskV2[[#This Row],[PIC Dev]],[1]Organization!C:D,2,FALSE)</f>
        <v>BSM Prepaid</v>
      </c>
      <c r="Q433" s="20"/>
      <c r="R433" s="18">
        <v>405</v>
      </c>
      <c r="S433" s="18" t="s">
        <v>61</v>
      </c>
      <c r="T433" s="18" t="s">
        <v>1901</v>
      </c>
      <c r="U433" s="18"/>
      <c r="V433" s="18"/>
      <c r="W433" s="18"/>
      <c r="X433" s="18"/>
      <c r="Y433" s="18"/>
      <c r="Z433" s="18" t="s">
        <v>63</v>
      </c>
      <c r="AA433" s="18" t="s">
        <v>64</v>
      </c>
      <c r="AB433" s="18" t="s">
        <v>1725</v>
      </c>
      <c r="AC433" s="18" t="s">
        <v>66</v>
      </c>
      <c r="AD433" s="23" t="s">
        <v>82</v>
      </c>
      <c r="AE433" s="23" t="s">
        <v>74</v>
      </c>
      <c r="AF433" s="23" t="s">
        <v>67</v>
      </c>
      <c r="AG433" s="18" t="s">
        <v>89</v>
      </c>
      <c r="AH433" s="49"/>
      <c r="AI433" s="31" t="s">
        <v>75</v>
      </c>
      <c r="AJ433" s="31"/>
      <c r="AK433" s="25"/>
      <c r="AL433" s="25"/>
      <c r="AM433" s="25"/>
      <c r="AN433" s="25"/>
      <c r="AO433" s="25"/>
      <c r="AP433" s="26">
        <f ca="1">IF(AND(Email_TaskV2[[#This Row],[Status]]="ON PROGRESS"),TODAY()-Email_TaskV2[[#This Row],[Tanggal nodin RFS/RFI]],0)</f>
        <v>0</v>
      </c>
      <c r="AQ433" s="26">
        <f ca="1">IF(AND(Email_TaskV2[[#This Row],[Status]]="ON PROGRESS",Email_TaskV2[[#This Row],[Type]]="RFI"),TODAY()-Email_TaskV2[[#This Row],[Tanggal nodin RFS/RFI]],0)</f>
        <v>0</v>
      </c>
      <c r="AR433" s="26" t="str">
        <f ca="1">IF(Email_TaskV2[[#This Row],[Aging]]&gt;7,"Warning","")</f>
        <v/>
      </c>
      <c r="AV433" s="16" t="str">
        <f>IF(AND(Email_TaskV2[[#This Row],[Status]]="ON PROGRESS",Email_TaskV2[[#This Row],[Type]]="RFS"),"YES","")</f>
        <v/>
      </c>
      <c r="AW433" s="16" t="str">
        <f>IF(AND(Email_TaskV2[[#This Row],[Status]]="ON PROGRESS",Email_TaskV2[[#This Row],[Type]]="RFI"),"YES","")</f>
        <v/>
      </c>
      <c r="AX433" s="16">
        <f>IF(Email_TaskV2[[#This Row],[Nomor Nodin RFS/RFI]]="","",DAY(Email_TaskV2[[#This Row],[Tanggal nodin RFS/RFI]]))</f>
        <v>12</v>
      </c>
      <c r="AY433" s="28" t="str">
        <f>IF(Email_TaskV2[[#This Row],[Nomor Nodin RFS/RFI]]="","",TEXT(Email_TaskV2[[#This Row],[Tanggal nodin RFS/RFI]],"mmm"))</f>
        <v>Apr</v>
      </c>
      <c r="AZ433" s="28" t="str">
        <f>IF(Email_TaskV2[[#This Row],[Nodin BO]]="","No","Yes")</f>
        <v>Yes</v>
      </c>
      <c r="BA433" s="36">
        <f>IF(Email_TaskV2[[#This Row],[Month]]="",13,MONTH(Email_TaskV2[[#This Row],[Tanggal nodin RFS/RFI]]))</f>
        <v>4</v>
      </c>
    </row>
    <row r="434" spans="1:53" ht="15" hidden="1" customHeight="1" x14ac:dyDescent="0.3">
      <c r="A434" s="17">
        <v>433</v>
      </c>
      <c r="B434" s="18" t="s">
        <v>1902</v>
      </c>
      <c r="C434" s="19">
        <v>44663</v>
      </c>
      <c r="D434" s="20" t="s">
        <v>1903</v>
      </c>
      <c r="E434" s="18" t="s">
        <v>55</v>
      </c>
      <c r="F434" s="21" t="s">
        <v>112</v>
      </c>
      <c r="G434" s="22">
        <v>44670</v>
      </c>
      <c r="H434" s="22">
        <v>44672</v>
      </c>
      <c r="I434" s="18" t="s">
        <v>1904</v>
      </c>
      <c r="J434" s="22">
        <v>44673</v>
      </c>
      <c r="K434" s="22"/>
      <c r="L434" s="18">
        <f t="shared" si="53"/>
        <v>9</v>
      </c>
      <c r="M434" s="18">
        <f t="shared" si="54"/>
        <v>3</v>
      </c>
      <c r="N434" s="20" t="s">
        <v>353</v>
      </c>
      <c r="O434" s="20" t="s">
        <v>354</v>
      </c>
      <c r="P434" s="20" t="str">
        <f>VLOOKUP(Email_TaskV2[[#This Row],[PIC Dev]],[1]Organization!C:D,2,FALSE)</f>
        <v>BSM Prepaid</v>
      </c>
      <c r="Q434" s="20"/>
      <c r="R434" s="18">
        <v>28</v>
      </c>
      <c r="S434" s="18" t="s">
        <v>106</v>
      </c>
      <c r="T434" s="18" t="s">
        <v>1905</v>
      </c>
      <c r="U434" s="18"/>
      <c r="V434" s="18"/>
      <c r="W434" s="18"/>
      <c r="X434" s="18"/>
      <c r="Y434" s="18"/>
      <c r="Z434" s="18" t="s">
        <v>63</v>
      </c>
      <c r="AA434" s="18" t="s">
        <v>64</v>
      </c>
      <c r="AB434" s="18" t="s">
        <v>624</v>
      </c>
      <c r="AC434" s="18" t="s">
        <v>66</v>
      </c>
      <c r="AD434" s="23" t="s">
        <v>186</v>
      </c>
      <c r="AE434" s="23"/>
      <c r="AF434" s="23"/>
      <c r="AG434" s="18"/>
      <c r="AH434" s="49"/>
      <c r="AI434" s="31" t="s">
        <v>75</v>
      </c>
      <c r="AJ434" s="31"/>
      <c r="AK434" s="25"/>
      <c r="AL434" s="25"/>
      <c r="AM434" s="25"/>
      <c r="AN434" s="25"/>
      <c r="AO434" s="25"/>
      <c r="AP434" s="26">
        <f ca="1">IF(AND(Email_TaskV2[[#This Row],[Status]]="ON PROGRESS"),TODAY()-Email_TaskV2[[#This Row],[Tanggal nodin RFS/RFI]],0)</f>
        <v>0</v>
      </c>
      <c r="AQ434" s="26">
        <f ca="1">IF(AND(Email_TaskV2[[#This Row],[Status]]="ON PROGRESS",Email_TaskV2[[#This Row],[Type]]="RFI"),TODAY()-Email_TaskV2[[#This Row],[Tanggal nodin RFS/RFI]],0)</f>
        <v>0</v>
      </c>
      <c r="AR434" s="26" t="str">
        <f ca="1">IF(Email_TaskV2[[#This Row],[Aging]]&gt;7,"Warning","")</f>
        <v/>
      </c>
      <c r="AV434" s="16" t="str">
        <f>IF(AND(Email_TaskV2[[#This Row],[Status]]="ON PROGRESS",Email_TaskV2[[#This Row],[Type]]="RFS"),"YES","")</f>
        <v/>
      </c>
      <c r="AW434" s="16" t="str">
        <f>IF(AND(Email_TaskV2[[#This Row],[Status]]="ON PROGRESS",Email_TaskV2[[#This Row],[Type]]="RFI"),"YES","")</f>
        <v/>
      </c>
      <c r="AX434" s="16">
        <f>IF(Email_TaskV2[[#This Row],[Nomor Nodin RFS/RFI]]="","",DAY(Email_TaskV2[[#This Row],[Tanggal nodin RFS/RFI]]))</f>
        <v>12</v>
      </c>
      <c r="AY434" s="28" t="str">
        <f>IF(Email_TaskV2[[#This Row],[Nomor Nodin RFS/RFI]]="","",TEXT(Email_TaskV2[[#This Row],[Tanggal nodin RFS/RFI]],"mmm"))</f>
        <v>Apr</v>
      </c>
      <c r="AZ434" s="28" t="str">
        <f>IF(Email_TaskV2[[#This Row],[Nodin BO]]="","No","Yes")</f>
        <v>Yes</v>
      </c>
      <c r="BA434" s="36">
        <f>IF(Email_TaskV2[[#This Row],[Month]]="",13,MONTH(Email_TaskV2[[#This Row],[Tanggal nodin RFS/RFI]]))</f>
        <v>4</v>
      </c>
    </row>
    <row r="435" spans="1:53" ht="15" hidden="1" customHeight="1" x14ac:dyDescent="0.3">
      <c r="A435" s="17">
        <v>434</v>
      </c>
      <c r="B435" s="18" t="s">
        <v>1906</v>
      </c>
      <c r="C435" s="19">
        <v>44663</v>
      </c>
      <c r="D435" s="20" t="s">
        <v>1907</v>
      </c>
      <c r="E435" s="18" t="s">
        <v>55</v>
      </c>
      <c r="F435" s="21" t="s">
        <v>112</v>
      </c>
      <c r="G435" s="22">
        <v>44663</v>
      </c>
      <c r="H435" s="22">
        <v>44663</v>
      </c>
      <c r="I435" s="18" t="s">
        <v>1908</v>
      </c>
      <c r="J435" s="22">
        <v>44666</v>
      </c>
      <c r="K435" s="22"/>
      <c r="L435" s="18">
        <f t="shared" si="53"/>
        <v>0</v>
      </c>
      <c r="M435" s="18">
        <f t="shared" si="54"/>
        <v>3</v>
      </c>
      <c r="N435" s="20" t="s">
        <v>353</v>
      </c>
      <c r="O435" s="20" t="s">
        <v>354</v>
      </c>
      <c r="P435" s="20" t="str">
        <f>VLOOKUP(Email_TaskV2[[#This Row],[PIC Dev]],[1]Organization!C:D,2,FALSE)</f>
        <v>BSM Prepaid</v>
      </c>
      <c r="Q435" s="20"/>
      <c r="R435" s="18">
        <v>80</v>
      </c>
      <c r="S435" s="18" t="s">
        <v>106</v>
      </c>
      <c r="T435" s="18" t="s">
        <v>1358</v>
      </c>
      <c r="U435" s="18"/>
      <c r="V435" s="18"/>
      <c r="W435" s="18"/>
      <c r="X435" s="18"/>
      <c r="Y435" s="18"/>
      <c r="Z435" s="18" t="s">
        <v>63</v>
      </c>
      <c r="AA435" s="18" t="s">
        <v>64</v>
      </c>
      <c r="AB435" s="18" t="s">
        <v>938</v>
      </c>
      <c r="AC435" s="18" t="s">
        <v>66</v>
      </c>
      <c r="AD435" s="23" t="s">
        <v>186</v>
      </c>
      <c r="AE435" s="23"/>
      <c r="AF435" s="23"/>
      <c r="AG435" s="18"/>
      <c r="AH435" s="49"/>
      <c r="AI435" s="31" t="s">
        <v>75</v>
      </c>
      <c r="AJ435" s="31"/>
      <c r="AK435" s="25"/>
      <c r="AL435" s="25"/>
      <c r="AM435" s="25"/>
      <c r="AN435" s="25"/>
      <c r="AO435" s="25"/>
      <c r="AP435" s="26">
        <f ca="1">IF(AND(Email_TaskV2[[#This Row],[Status]]="ON PROGRESS"),TODAY()-Email_TaskV2[[#This Row],[Tanggal nodin RFS/RFI]],0)</f>
        <v>0</v>
      </c>
      <c r="AQ435" s="26">
        <f ca="1">IF(AND(Email_TaskV2[[#This Row],[Status]]="ON PROGRESS",Email_TaskV2[[#This Row],[Type]]="RFI"),TODAY()-Email_TaskV2[[#This Row],[Tanggal nodin RFS/RFI]],0)</f>
        <v>0</v>
      </c>
      <c r="AR435" s="26" t="str">
        <f ca="1">IF(Email_TaskV2[[#This Row],[Aging]]&gt;7,"Warning","")</f>
        <v/>
      </c>
      <c r="AV435" s="16" t="str">
        <f>IF(AND(Email_TaskV2[[#This Row],[Status]]="ON PROGRESS",Email_TaskV2[[#This Row],[Type]]="RFS"),"YES","")</f>
        <v/>
      </c>
      <c r="AW435" s="16" t="str">
        <f>IF(AND(Email_TaskV2[[#This Row],[Status]]="ON PROGRESS",Email_TaskV2[[#This Row],[Type]]="RFI"),"YES","")</f>
        <v/>
      </c>
      <c r="AX435" s="16">
        <f>IF(Email_TaskV2[[#This Row],[Nomor Nodin RFS/RFI]]="","",DAY(Email_TaskV2[[#This Row],[Tanggal nodin RFS/RFI]]))</f>
        <v>12</v>
      </c>
      <c r="AY435" s="28" t="str">
        <f>IF(Email_TaskV2[[#This Row],[Nomor Nodin RFS/RFI]]="","",TEXT(Email_TaskV2[[#This Row],[Tanggal nodin RFS/RFI]],"mmm"))</f>
        <v>Apr</v>
      </c>
      <c r="AZ435" s="28" t="str">
        <f>IF(Email_TaskV2[[#This Row],[Nodin BO]]="","No","Yes")</f>
        <v>Yes</v>
      </c>
      <c r="BA435" s="36">
        <f>IF(Email_TaskV2[[#This Row],[Month]]="",13,MONTH(Email_TaskV2[[#This Row],[Tanggal nodin RFS/RFI]]))</f>
        <v>4</v>
      </c>
    </row>
    <row r="436" spans="1:53" ht="15" hidden="1" customHeight="1" x14ac:dyDescent="0.3">
      <c r="A436" s="17">
        <v>435</v>
      </c>
      <c r="B436" s="18" t="s">
        <v>1909</v>
      </c>
      <c r="C436" s="19">
        <v>44663</v>
      </c>
      <c r="D436" s="20" t="s">
        <v>1910</v>
      </c>
      <c r="E436" s="18" t="s">
        <v>55</v>
      </c>
      <c r="F436" s="21" t="s">
        <v>136</v>
      </c>
      <c r="G436" s="22">
        <v>44663</v>
      </c>
      <c r="H436" s="22">
        <v>44680</v>
      </c>
      <c r="I436" s="18" t="s">
        <v>1911</v>
      </c>
      <c r="J436" s="22">
        <v>44680</v>
      </c>
      <c r="K436" s="22"/>
      <c r="L436" s="18">
        <f t="shared" si="53"/>
        <v>17</v>
      </c>
      <c r="M436" s="18">
        <f t="shared" si="54"/>
        <v>17</v>
      </c>
      <c r="N436" s="20" t="s">
        <v>171</v>
      </c>
      <c r="O436" s="20" t="s">
        <v>172</v>
      </c>
      <c r="P436" s="20" t="str">
        <f>VLOOKUP(Email_TaskV2[[#This Row],[PIC Dev]],[1]Organization!C:D,2,FALSE)</f>
        <v>Postpaid, Roaming, and Interconnect</v>
      </c>
      <c r="Q436" s="24" t="s">
        <v>1912</v>
      </c>
      <c r="R436" s="18">
        <v>413</v>
      </c>
      <c r="S436" s="18" t="s">
        <v>61</v>
      </c>
      <c r="T436" s="18"/>
      <c r="U436" s="18"/>
      <c r="V436" s="18"/>
      <c r="W436" s="18"/>
      <c r="X436" s="18"/>
      <c r="Y436" s="18"/>
      <c r="Z436" s="18" t="s">
        <v>166</v>
      </c>
      <c r="AA436" s="18" t="s">
        <v>423</v>
      </c>
      <c r="AB436" s="18" t="s">
        <v>65</v>
      </c>
      <c r="AC436" s="18" t="s">
        <v>124</v>
      </c>
      <c r="AD436" s="23" t="s">
        <v>125</v>
      </c>
      <c r="AE436" s="23" t="s">
        <v>99</v>
      </c>
      <c r="AF436" s="23"/>
      <c r="AG436" s="18"/>
      <c r="AH436" s="49"/>
      <c r="AI436" s="31" t="s">
        <v>68</v>
      </c>
      <c r="AJ436" s="31" t="s">
        <v>83</v>
      </c>
      <c r="AK436" s="25"/>
      <c r="AL436" s="25"/>
      <c r="AM436" s="25"/>
      <c r="AN436" s="25"/>
      <c r="AO436" s="25"/>
      <c r="AP436" s="26">
        <f ca="1">IF(AND(Email_TaskV2[[#This Row],[Status]]="ON PROGRESS"),TODAY()-Email_TaskV2[[#This Row],[Tanggal nodin RFS/RFI]],0)</f>
        <v>0</v>
      </c>
      <c r="AQ436" s="26">
        <f ca="1">IF(AND(Email_TaskV2[[#This Row],[Status]]="ON PROGRESS",Email_TaskV2[[#This Row],[Type]]="RFI"),TODAY()-Email_TaskV2[[#This Row],[Tanggal nodin RFS/RFI]],0)</f>
        <v>0</v>
      </c>
      <c r="AR436" s="26" t="str">
        <f ca="1">IF(Email_TaskV2[[#This Row],[Aging]]&gt;7,"Warning","")</f>
        <v/>
      </c>
      <c r="AV436" s="16" t="str">
        <f>IF(AND(Email_TaskV2[[#This Row],[Status]]="ON PROGRESS",Email_TaskV2[[#This Row],[Type]]="RFS"),"YES","")</f>
        <v/>
      </c>
      <c r="AW436" s="16" t="str">
        <f>IF(AND(Email_TaskV2[[#This Row],[Status]]="ON PROGRESS",Email_TaskV2[[#This Row],[Type]]="RFI"),"YES","")</f>
        <v/>
      </c>
      <c r="AX436" s="16">
        <f>IF(Email_TaskV2[[#This Row],[Nomor Nodin RFS/RFI]]="","",DAY(Email_TaskV2[[#This Row],[Tanggal nodin RFS/RFI]]))</f>
        <v>12</v>
      </c>
      <c r="AY436" s="28" t="str">
        <f>IF(Email_TaskV2[[#This Row],[Nomor Nodin RFS/RFI]]="","",TEXT(Email_TaskV2[[#This Row],[Tanggal nodin RFS/RFI]],"mmm"))</f>
        <v>Apr</v>
      </c>
      <c r="AZ436" s="28" t="str">
        <f>IF(Email_TaskV2[[#This Row],[Nodin BO]]="","No","Yes")</f>
        <v>No</v>
      </c>
      <c r="BA436" s="36">
        <f>IF(Email_TaskV2[[#This Row],[Month]]="",13,MONTH(Email_TaskV2[[#This Row],[Tanggal nodin RFS/RFI]]))</f>
        <v>4</v>
      </c>
    </row>
    <row r="437" spans="1:53" ht="15" hidden="1" customHeight="1" x14ac:dyDescent="0.3">
      <c r="A437" s="17">
        <v>436</v>
      </c>
      <c r="B437" s="18" t="s">
        <v>1913</v>
      </c>
      <c r="C437" s="19">
        <v>44663</v>
      </c>
      <c r="D437" s="20" t="s">
        <v>1496</v>
      </c>
      <c r="E437" s="18" t="s">
        <v>55</v>
      </c>
      <c r="F437" s="18" t="s">
        <v>136</v>
      </c>
      <c r="G437" s="22">
        <v>44663</v>
      </c>
      <c r="H437" s="22">
        <v>44671</v>
      </c>
      <c r="I437" s="18" t="s">
        <v>1914</v>
      </c>
      <c r="J437" s="22">
        <v>44673</v>
      </c>
      <c r="K437" s="22"/>
      <c r="L437" s="18">
        <f t="shared" si="53"/>
        <v>8</v>
      </c>
      <c r="M437" s="18">
        <f t="shared" si="54"/>
        <v>10</v>
      </c>
      <c r="N437" s="20" t="s">
        <v>171</v>
      </c>
      <c r="O437" s="20" t="s">
        <v>172</v>
      </c>
      <c r="P437" s="20" t="str">
        <f>VLOOKUP(Email_TaskV2[[#This Row],[PIC Dev]],[1]Organization!C:D,2,FALSE)</f>
        <v>Postpaid, Roaming, and Interconnect</v>
      </c>
      <c r="Q437" s="24" t="s">
        <v>1915</v>
      </c>
      <c r="R437" s="18">
        <v>530</v>
      </c>
      <c r="S437" s="18" t="s">
        <v>61</v>
      </c>
      <c r="T437" s="18" t="s">
        <v>1497</v>
      </c>
      <c r="U437" s="18"/>
      <c r="V437" s="18"/>
      <c r="W437" s="18"/>
      <c r="X437" s="18"/>
      <c r="Y437" s="18"/>
      <c r="Z437" s="18" t="s">
        <v>63</v>
      </c>
      <c r="AA437" s="18" t="s">
        <v>64</v>
      </c>
      <c r="AB437" s="18" t="s">
        <v>1498</v>
      </c>
      <c r="AC437" s="18" t="s">
        <v>124</v>
      </c>
      <c r="AD437" s="23" t="s">
        <v>125</v>
      </c>
      <c r="AE437" s="23" t="s">
        <v>99</v>
      </c>
      <c r="AF437" s="23"/>
      <c r="AG437" s="18"/>
      <c r="AH437" s="49"/>
      <c r="AI437" s="31" t="s">
        <v>75</v>
      </c>
      <c r="AJ437" s="31"/>
      <c r="AK437" s="25"/>
      <c r="AL437" s="25"/>
      <c r="AM437" s="25"/>
      <c r="AN437" s="25"/>
      <c r="AO437" s="25"/>
      <c r="AP437" s="26">
        <f ca="1">IF(AND(Email_TaskV2[[#This Row],[Status]]="ON PROGRESS"),TODAY()-Email_TaskV2[[#This Row],[Tanggal nodin RFS/RFI]],0)</f>
        <v>0</v>
      </c>
      <c r="AQ437" s="26">
        <f ca="1">IF(AND(Email_TaskV2[[#This Row],[Status]]="ON PROGRESS",Email_TaskV2[[#This Row],[Type]]="RFI"),TODAY()-Email_TaskV2[[#This Row],[Tanggal nodin RFS/RFI]],0)</f>
        <v>0</v>
      </c>
      <c r="AR437" s="26" t="str">
        <f ca="1">IF(Email_TaskV2[[#This Row],[Aging]]&gt;7,"Warning","")</f>
        <v/>
      </c>
      <c r="AV437" s="16" t="str">
        <f>IF(AND(Email_TaskV2[[#This Row],[Status]]="ON PROGRESS",Email_TaskV2[[#This Row],[Type]]="RFS"),"YES","")</f>
        <v/>
      </c>
      <c r="AW437" s="16" t="str">
        <f>IF(AND(Email_TaskV2[[#This Row],[Status]]="ON PROGRESS",Email_TaskV2[[#This Row],[Type]]="RFI"),"YES","")</f>
        <v/>
      </c>
      <c r="AX437" s="16">
        <f>IF(Email_TaskV2[[#This Row],[Nomor Nodin RFS/RFI]]="","",DAY(Email_TaskV2[[#This Row],[Tanggal nodin RFS/RFI]]))</f>
        <v>12</v>
      </c>
      <c r="AY437" s="28" t="str">
        <f>IF(Email_TaskV2[[#This Row],[Nomor Nodin RFS/RFI]]="","",TEXT(Email_TaskV2[[#This Row],[Tanggal nodin RFS/RFI]],"mmm"))</f>
        <v>Apr</v>
      </c>
      <c r="AZ437" s="28" t="str">
        <f>IF(Email_TaskV2[[#This Row],[Nodin BO]]="","No","Yes")</f>
        <v>Yes</v>
      </c>
      <c r="BA437" s="36">
        <f>IF(Email_TaskV2[[#This Row],[Month]]="",13,MONTH(Email_TaskV2[[#This Row],[Tanggal nodin RFS/RFI]]))</f>
        <v>4</v>
      </c>
    </row>
    <row r="438" spans="1:53" ht="15" hidden="1" customHeight="1" x14ac:dyDescent="0.3">
      <c r="A438" s="17">
        <v>437</v>
      </c>
      <c r="B438" s="18" t="s">
        <v>1916</v>
      </c>
      <c r="C438" s="19">
        <v>44663</v>
      </c>
      <c r="D438" s="20" t="s">
        <v>1917</v>
      </c>
      <c r="E438" s="18" t="s">
        <v>55</v>
      </c>
      <c r="F438" s="18" t="s">
        <v>136</v>
      </c>
      <c r="G438" s="22">
        <v>44665</v>
      </c>
      <c r="H438" s="22">
        <v>44672</v>
      </c>
      <c r="I438" s="18" t="s">
        <v>1918</v>
      </c>
      <c r="J438" s="22">
        <v>44674</v>
      </c>
      <c r="K438" s="22"/>
      <c r="L438" s="18">
        <f t="shared" si="53"/>
        <v>9</v>
      </c>
      <c r="M438" s="18">
        <f t="shared" si="54"/>
        <v>9</v>
      </c>
      <c r="N438" s="23" t="s">
        <v>93</v>
      </c>
      <c r="O438" s="20" t="s">
        <v>94</v>
      </c>
      <c r="P438" s="20" t="str">
        <f>VLOOKUP(Email_TaskV2[[#This Row],[PIC Dev]],[1]Organization!C:D,2,FALSE)</f>
        <v>Digital and VAS</v>
      </c>
      <c r="Q438" s="24" t="s">
        <v>1919</v>
      </c>
      <c r="R438" s="18">
        <v>112</v>
      </c>
      <c r="S438" s="18" t="s">
        <v>61</v>
      </c>
      <c r="T438" s="18" t="s">
        <v>1920</v>
      </c>
      <c r="U438" s="18"/>
      <c r="V438" s="18"/>
      <c r="W438" s="18"/>
      <c r="X438" s="18"/>
      <c r="Y438" s="18"/>
      <c r="Z438" s="18" t="s">
        <v>63</v>
      </c>
      <c r="AA438" s="18" t="s">
        <v>64</v>
      </c>
      <c r="AB438" s="18" t="s">
        <v>201</v>
      </c>
      <c r="AC438" s="18" t="s">
        <v>98</v>
      </c>
      <c r="AD438" s="23" t="s">
        <v>125</v>
      </c>
      <c r="AE438" s="23"/>
      <c r="AF438" s="23"/>
      <c r="AG438" s="18"/>
      <c r="AH438" s="49"/>
      <c r="AI438" s="31" t="s">
        <v>75</v>
      </c>
      <c r="AJ438" s="31"/>
      <c r="AK438" s="25"/>
      <c r="AL438" s="25"/>
      <c r="AM438" s="25"/>
      <c r="AN438" s="25"/>
      <c r="AO438" s="25"/>
      <c r="AP438" s="26">
        <f ca="1">IF(AND(Email_TaskV2[[#This Row],[Status]]="ON PROGRESS"),TODAY()-Email_TaskV2[[#This Row],[Tanggal nodin RFS/RFI]],0)</f>
        <v>0</v>
      </c>
      <c r="AQ438" s="26">
        <f ca="1">IF(AND(Email_TaskV2[[#This Row],[Status]]="ON PROGRESS",Email_TaskV2[[#This Row],[Type]]="RFI"),TODAY()-Email_TaskV2[[#This Row],[Tanggal nodin RFS/RFI]],0)</f>
        <v>0</v>
      </c>
      <c r="AR438" s="26" t="str">
        <f ca="1">IF(Email_TaskV2[[#This Row],[Aging]]&gt;7,"Warning","")</f>
        <v/>
      </c>
      <c r="AV438" s="16" t="str">
        <f>IF(AND(Email_TaskV2[[#This Row],[Status]]="ON PROGRESS",Email_TaskV2[[#This Row],[Type]]="RFS"),"YES","")</f>
        <v/>
      </c>
      <c r="AW438" s="16" t="str">
        <f>IF(AND(Email_TaskV2[[#This Row],[Status]]="ON PROGRESS",Email_TaskV2[[#This Row],[Type]]="RFI"),"YES","")</f>
        <v/>
      </c>
      <c r="AX438" s="16">
        <f>IF(Email_TaskV2[[#This Row],[Nomor Nodin RFS/RFI]]="","",DAY(Email_TaskV2[[#This Row],[Tanggal nodin RFS/RFI]]))</f>
        <v>12</v>
      </c>
      <c r="AY438" s="28" t="str">
        <f>IF(Email_TaskV2[[#This Row],[Nomor Nodin RFS/RFI]]="","",TEXT(Email_TaskV2[[#This Row],[Tanggal nodin RFS/RFI]],"mmm"))</f>
        <v>Apr</v>
      </c>
      <c r="AZ438" s="28" t="str">
        <f>IF(Email_TaskV2[[#This Row],[Nodin BO]]="","No","Yes")</f>
        <v>Yes</v>
      </c>
      <c r="BA438" s="36">
        <f>IF(Email_TaskV2[[#This Row],[Month]]="",13,MONTH(Email_TaskV2[[#This Row],[Tanggal nodin RFS/RFI]]))</f>
        <v>4</v>
      </c>
    </row>
    <row r="439" spans="1:53" ht="15" hidden="1" customHeight="1" x14ac:dyDescent="0.3">
      <c r="A439" s="17">
        <v>438</v>
      </c>
      <c r="B439" s="18" t="s">
        <v>1921</v>
      </c>
      <c r="C439" s="19">
        <v>44663</v>
      </c>
      <c r="D439" s="20" t="s">
        <v>1922</v>
      </c>
      <c r="E439" s="18" t="s">
        <v>55</v>
      </c>
      <c r="F439" s="21" t="s">
        <v>147</v>
      </c>
      <c r="G439" s="22">
        <v>44670</v>
      </c>
      <c r="H439" s="22">
        <v>44673</v>
      </c>
      <c r="I439" s="18" t="s">
        <v>1923</v>
      </c>
      <c r="J439" s="22">
        <v>44676</v>
      </c>
      <c r="K439" s="22"/>
      <c r="L439" s="18">
        <f t="shared" si="53"/>
        <v>10</v>
      </c>
      <c r="M439" s="18">
        <f t="shared" si="54"/>
        <v>6</v>
      </c>
      <c r="N439" s="20" t="s">
        <v>58</v>
      </c>
      <c r="O439" s="20" t="s">
        <v>59</v>
      </c>
      <c r="P439" s="20" t="str">
        <f>VLOOKUP(Email_TaskV2[[#This Row],[PIC Dev]],[1]Organization!C:D,2,FALSE)</f>
        <v>BSM Prepaid</v>
      </c>
      <c r="Q439" s="20"/>
      <c r="R439" s="18">
        <v>119</v>
      </c>
      <c r="S439" s="18" t="s">
        <v>106</v>
      </c>
      <c r="T439" s="18" t="s">
        <v>1924</v>
      </c>
      <c r="U439" s="18"/>
      <c r="V439" s="18"/>
      <c r="W439" s="18"/>
      <c r="X439" s="18"/>
      <c r="Y439" s="18"/>
      <c r="Z439" s="18" t="s">
        <v>63</v>
      </c>
      <c r="AA439" s="18" t="s">
        <v>64</v>
      </c>
      <c r="AB439" s="18" t="s">
        <v>65</v>
      </c>
      <c r="AC439" s="18" t="s">
        <v>66</v>
      </c>
      <c r="AD439" s="23" t="s">
        <v>816</v>
      </c>
      <c r="AE439" s="23"/>
      <c r="AF439" s="23"/>
      <c r="AG439" s="18"/>
      <c r="AH439" s="49"/>
      <c r="AI439" s="31" t="s">
        <v>75</v>
      </c>
      <c r="AJ439" s="31"/>
      <c r="AK439" s="25"/>
      <c r="AL439" s="25"/>
      <c r="AM439" s="25"/>
      <c r="AN439" s="25"/>
      <c r="AO439" s="25"/>
      <c r="AP439" s="26">
        <f ca="1">IF(AND(Email_TaskV2[[#This Row],[Status]]="ON PROGRESS"),TODAY()-Email_TaskV2[[#This Row],[Tanggal nodin RFS/RFI]],0)</f>
        <v>0</v>
      </c>
      <c r="AQ439" s="26">
        <f ca="1">IF(AND(Email_TaskV2[[#This Row],[Status]]="ON PROGRESS",Email_TaskV2[[#This Row],[Type]]="RFI"),TODAY()-Email_TaskV2[[#This Row],[Tanggal nodin RFS/RFI]],0)</f>
        <v>0</v>
      </c>
      <c r="AR439" s="26" t="str">
        <f ca="1">IF(Email_TaskV2[[#This Row],[Aging]]&gt;7,"Warning","")</f>
        <v/>
      </c>
      <c r="AV439" s="16" t="str">
        <f>IF(AND(Email_TaskV2[[#This Row],[Status]]="ON PROGRESS",Email_TaskV2[[#This Row],[Type]]="RFS"),"YES","")</f>
        <v/>
      </c>
      <c r="AW439" s="16" t="str">
        <f>IF(AND(Email_TaskV2[[#This Row],[Status]]="ON PROGRESS",Email_TaskV2[[#This Row],[Type]]="RFI"),"YES","")</f>
        <v/>
      </c>
      <c r="AX439" s="16">
        <f>IF(Email_TaskV2[[#This Row],[Nomor Nodin RFS/RFI]]="","",DAY(Email_TaskV2[[#This Row],[Tanggal nodin RFS/RFI]]))</f>
        <v>12</v>
      </c>
      <c r="AY439" s="28" t="str">
        <f>IF(Email_TaskV2[[#This Row],[Nomor Nodin RFS/RFI]]="","",TEXT(Email_TaskV2[[#This Row],[Tanggal nodin RFS/RFI]],"mmm"))</f>
        <v>Apr</v>
      </c>
      <c r="AZ439" s="28" t="str">
        <f>IF(Email_TaskV2[[#This Row],[Nodin BO]]="","No","Yes")</f>
        <v>Yes</v>
      </c>
      <c r="BA439" s="36">
        <f>IF(Email_TaskV2[[#This Row],[Month]]="",13,MONTH(Email_TaskV2[[#This Row],[Tanggal nodin RFS/RFI]]))</f>
        <v>4</v>
      </c>
    </row>
    <row r="440" spans="1:53" ht="15" hidden="1" customHeight="1" x14ac:dyDescent="0.3">
      <c r="A440" s="17">
        <v>439</v>
      </c>
      <c r="B440" s="18" t="s">
        <v>1925</v>
      </c>
      <c r="C440" s="19">
        <v>44663</v>
      </c>
      <c r="D440" s="20" t="s">
        <v>1926</v>
      </c>
      <c r="E440" s="18" t="s">
        <v>55</v>
      </c>
      <c r="F440" s="21" t="s">
        <v>147</v>
      </c>
      <c r="G440" s="22">
        <v>44664</v>
      </c>
      <c r="H440" s="22">
        <v>44665</v>
      </c>
      <c r="I440" s="18" t="s">
        <v>1927</v>
      </c>
      <c r="J440" s="22">
        <v>44665</v>
      </c>
      <c r="K440" s="22"/>
      <c r="L440" s="18">
        <f t="shared" si="53"/>
        <v>2</v>
      </c>
      <c r="M440" s="18">
        <f t="shared" si="54"/>
        <v>1</v>
      </c>
      <c r="N440" s="20" t="s">
        <v>531</v>
      </c>
      <c r="O440" s="20" t="s">
        <v>532</v>
      </c>
      <c r="P440" s="20" t="str">
        <f>VLOOKUP(Email_TaskV2[[#This Row],[PIC Dev]],[1]Organization!C:D,2,FALSE)</f>
        <v>Business Architecture</v>
      </c>
      <c r="Q440" s="20"/>
      <c r="R440" s="18">
        <v>100</v>
      </c>
      <c r="S440" s="18" t="s">
        <v>106</v>
      </c>
      <c r="T440" s="18" t="s">
        <v>1750</v>
      </c>
      <c r="U440" s="18"/>
      <c r="V440" s="18"/>
      <c r="W440" s="18"/>
      <c r="X440" s="18"/>
      <c r="Y440" s="18"/>
      <c r="Z440" s="18" t="s">
        <v>63</v>
      </c>
      <c r="AA440" s="18" t="s">
        <v>64</v>
      </c>
      <c r="AB440" s="18" t="s">
        <v>534</v>
      </c>
      <c r="AC440" s="18" t="s">
        <v>98</v>
      </c>
      <c r="AD440" s="23" t="s">
        <v>1719</v>
      </c>
      <c r="AE440" s="23"/>
      <c r="AF440" s="23"/>
      <c r="AG440" s="18"/>
      <c r="AH440" s="49"/>
      <c r="AI440" s="31" t="s">
        <v>75</v>
      </c>
      <c r="AJ440" s="31"/>
      <c r="AK440" s="25"/>
      <c r="AL440" s="25"/>
      <c r="AM440" s="25"/>
      <c r="AN440" s="25"/>
      <c r="AO440" s="25"/>
      <c r="AP440" s="26">
        <f ca="1">IF(AND(Email_TaskV2[[#This Row],[Status]]="ON PROGRESS"),TODAY()-Email_TaskV2[[#This Row],[Tanggal nodin RFS/RFI]],0)</f>
        <v>0</v>
      </c>
      <c r="AQ440" s="26">
        <f ca="1">IF(AND(Email_TaskV2[[#This Row],[Status]]="ON PROGRESS",Email_TaskV2[[#This Row],[Type]]="RFI"),TODAY()-Email_TaskV2[[#This Row],[Tanggal nodin RFS/RFI]],0)</f>
        <v>0</v>
      </c>
      <c r="AR440" s="26" t="str">
        <f ca="1">IF(Email_TaskV2[[#This Row],[Aging]]&gt;7,"Warning","")</f>
        <v/>
      </c>
      <c r="AV440" s="16" t="str">
        <f>IF(AND(Email_TaskV2[[#This Row],[Status]]="ON PROGRESS",Email_TaskV2[[#This Row],[Type]]="RFS"),"YES","")</f>
        <v/>
      </c>
      <c r="AW440" s="16" t="str">
        <f>IF(AND(Email_TaskV2[[#This Row],[Status]]="ON PROGRESS",Email_TaskV2[[#This Row],[Type]]="RFI"),"YES","")</f>
        <v/>
      </c>
      <c r="AX440" s="16">
        <f>IF(Email_TaskV2[[#This Row],[Nomor Nodin RFS/RFI]]="","",DAY(Email_TaskV2[[#This Row],[Tanggal nodin RFS/RFI]]))</f>
        <v>12</v>
      </c>
      <c r="AY440" s="28" t="str">
        <f>IF(Email_TaskV2[[#This Row],[Nomor Nodin RFS/RFI]]="","",TEXT(Email_TaskV2[[#This Row],[Tanggal nodin RFS/RFI]],"mmm"))</f>
        <v>Apr</v>
      </c>
      <c r="AZ440" s="28" t="str">
        <f>IF(Email_TaskV2[[#This Row],[Nodin BO]]="","No","Yes")</f>
        <v>Yes</v>
      </c>
      <c r="BA440" s="36">
        <f>IF(Email_TaskV2[[#This Row],[Month]]="",13,MONTH(Email_TaskV2[[#This Row],[Tanggal nodin RFS/RFI]]))</f>
        <v>4</v>
      </c>
    </row>
    <row r="441" spans="1:53" ht="15" hidden="1" customHeight="1" x14ac:dyDescent="0.3">
      <c r="A441" s="17">
        <v>440</v>
      </c>
      <c r="B441" s="18" t="s">
        <v>1928</v>
      </c>
      <c r="C441" s="19">
        <v>44663</v>
      </c>
      <c r="D441" s="20" t="s">
        <v>1929</v>
      </c>
      <c r="E441" s="18" t="s">
        <v>55</v>
      </c>
      <c r="F441" s="21" t="s">
        <v>230</v>
      </c>
      <c r="G441" s="22">
        <v>44664</v>
      </c>
      <c r="H441" s="22">
        <v>44665</v>
      </c>
      <c r="I441" s="18" t="s">
        <v>1930</v>
      </c>
      <c r="J441" s="22">
        <v>44676</v>
      </c>
      <c r="K441" s="22"/>
      <c r="L441" s="18">
        <f t="shared" si="53"/>
        <v>2</v>
      </c>
      <c r="M441" s="18">
        <f t="shared" si="54"/>
        <v>12</v>
      </c>
      <c r="N441" s="20" t="s">
        <v>745</v>
      </c>
      <c r="O441" s="20" t="s">
        <v>746</v>
      </c>
      <c r="P441" s="20" t="str">
        <f>VLOOKUP(Email_TaskV2[[#This Row],[PIC Dev]],[1]Organization!C:D,2,FALSE)</f>
        <v>BSM Prepaid</v>
      </c>
      <c r="Q441" s="24" t="s">
        <v>1931</v>
      </c>
      <c r="R441" s="18">
        <v>205</v>
      </c>
      <c r="S441" s="18" t="s">
        <v>106</v>
      </c>
      <c r="T441" s="18" t="s">
        <v>1860</v>
      </c>
      <c r="U441" s="18"/>
      <c r="V441" s="18"/>
      <c r="W441" s="18"/>
      <c r="X441" s="18"/>
      <c r="Y441" s="18"/>
      <c r="Z441" s="18" t="s">
        <v>63</v>
      </c>
      <c r="AA441" s="18" t="s">
        <v>64</v>
      </c>
      <c r="AB441" s="18" t="s">
        <v>65</v>
      </c>
      <c r="AC441" s="18" t="s">
        <v>66</v>
      </c>
      <c r="AD441" s="23" t="s">
        <v>151</v>
      </c>
      <c r="AE441" s="23"/>
      <c r="AF441" s="23"/>
      <c r="AG441" s="18"/>
      <c r="AH441" s="49"/>
      <c r="AI441" s="31" t="s">
        <v>68</v>
      </c>
      <c r="AJ441" s="31" t="s">
        <v>152</v>
      </c>
      <c r="AK441" s="25"/>
      <c r="AL441" s="25"/>
      <c r="AM441" s="25"/>
      <c r="AN441" s="25"/>
      <c r="AO441" s="25"/>
      <c r="AP441" s="26">
        <f ca="1">IF(AND(Email_TaskV2[[#This Row],[Status]]="ON PROGRESS"),TODAY()-Email_TaskV2[[#This Row],[Tanggal nodin RFS/RFI]],0)</f>
        <v>0</v>
      </c>
      <c r="AQ441" s="26">
        <f ca="1">IF(AND(Email_TaskV2[[#This Row],[Status]]="ON PROGRESS",Email_TaskV2[[#This Row],[Type]]="RFI"),TODAY()-Email_TaskV2[[#This Row],[Tanggal nodin RFS/RFI]],0)</f>
        <v>0</v>
      </c>
      <c r="AR441" s="26" t="str">
        <f ca="1">IF(Email_TaskV2[[#This Row],[Aging]]&gt;7,"Warning","")</f>
        <v/>
      </c>
      <c r="AV441" s="16" t="str">
        <f>IF(AND(Email_TaskV2[[#This Row],[Status]]="ON PROGRESS",Email_TaskV2[[#This Row],[Type]]="RFS"),"YES","")</f>
        <v/>
      </c>
      <c r="AW441" s="16" t="str">
        <f>IF(AND(Email_TaskV2[[#This Row],[Status]]="ON PROGRESS",Email_TaskV2[[#This Row],[Type]]="RFI"),"YES","")</f>
        <v/>
      </c>
      <c r="AX441" s="16">
        <f>IF(Email_TaskV2[[#This Row],[Nomor Nodin RFS/RFI]]="","",DAY(Email_TaskV2[[#This Row],[Tanggal nodin RFS/RFI]]))</f>
        <v>12</v>
      </c>
      <c r="AY441" s="28" t="str">
        <f>IF(Email_TaskV2[[#This Row],[Nomor Nodin RFS/RFI]]="","",TEXT(Email_TaskV2[[#This Row],[Tanggal nodin RFS/RFI]],"mmm"))</f>
        <v>Apr</v>
      </c>
      <c r="AZ441" s="28" t="str">
        <f>IF(Email_TaskV2[[#This Row],[Nodin BO]]="","No","Yes")</f>
        <v>Yes</v>
      </c>
      <c r="BA441" s="36">
        <f>IF(Email_TaskV2[[#This Row],[Month]]="",13,MONTH(Email_TaskV2[[#This Row],[Tanggal nodin RFS/RFI]]))</f>
        <v>4</v>
      </c>
    </row>
    <row r="442" spans="1:53" ht="15" hidden="1" customHeight="1" x14ac:dyDescent="0.3">
      <c r="A442" s="17">
        <v>441</v>
      </c>
      <c r="B442" s="18" t="s">
        <v>1932</v>
      </c>
      <c r="C442" s="19">
        <v>44664</v>
      </c>
      <c r="D442" s="20" t="s">
        <v>1933</v>
      </c>
      <c r="E442" s="32" t="s">
        <v>118</v>
      </c>
      <c r="F442" s="47" t="s">
        <v>119</v>
      </c>
      <c r="G442" s="18"/>
      <c r="H442" s="18"/>
      <c r="I442" s="18"/>
      <c r="J442" s="18"/>
      <c r="K442" s="18"/>
      <c r="L442" s="23"/>
      <c r="M442" s="20"/>
      <c r="N442" s="20" t="s">
        <v>58</v>
      </c>
      <c r="O442" s="20" t="s">
        <v>59</v>
      </c>
      <c r="P442" s="20" t="str">
        <f>VLOOKUP(Email_TaskV2[[#This Row],[PIC Dev]],[1]Organization!C:D,2,FALSE)</f>
        <v>BSM Prepaid</v>
      </c>
      <c r="Q442" s="20"/>
      <c r="R442" s="18"/>
      <c r="S442" s="18" t="s">
        <v>61</v>
      </c>
      <c r="T442" s="18" t="s">
        <v>1625</v>
      </c>
      <c r="U442" s="18"/>
      <c r="V442" s="18"/>
      <c r="W442" s="18"/>
      <c r="X442" s="18"/>
      <c r="Y442" s="18"/>
      <c r="Z442" s="18" t="s">
        <v>63</v>
      </c>
      <c r="AA442" s="18" t="s">
        <v>64</v>
      </c>
      <c r="AB442" s="18" t="s">
        <v>65</v>
      </c>
      <c r="AC442" s="18" t="s">
        <v>66</v>
      </c>
      <c r="AD442" s="23" t="s">
        <v>82</v>
      </c>
      <c r="AE442" s="23" t="s">
        <v>266</v>
      </c>
      <c r="AF442" s="23" t="s">
        <v>139</v>
      </c>
      <c r="AG442" s="18" t="s">
        <v>74</v>
      </c>
      <c r="AH442" s="49"/>
      <c r="AI442" s="48" t="s">
        <v>75</v>
      </c>
      <c r="AJ442" s="48"/>
      <c r="AK442" s="25"/>
      <c r="AL442" s="25"/>
      <c r="AM442" s="25"/>
      <c r="AN442" s="25"/>
      <c r="AO442" s="25"/>
      <c r="AP442" s="26">
        <f ca="1">IF(AND(Email_TaskV2[[#This Row],[Status]]="ON PROGRESS"),TODAY()-Email_TaskV2[[#This Row],[Tanggal nodin RFS/RFI]],0)</f>
        <v>0</v>
      </c>
      <c r="AQ442" s="26">
        <f ca="1">IF(AND(Email_TaskV2[[#This Row],[Status]]="ON PROGRESS",Email_TaskV2[[#This Row],[Type]]="RFI"),TODAY()-Email_TaskV2[[#This Row],[Tanggal nodin RFS/RFI]],0)</f>
        <v>0</v>
      </c>
      <c r="AR442" s="26" t="str">
        <f ca="1">IF(Email_TaskV2[[#This Row],[Aging]]&gt;7,"Warning","")</f>
        <v/>
      </c>
      <c r="AV442" s="16" t="str">
        <f>IF(AND(Email_TaskV2[[#This Row],[Status]]="ON PROGRESS",Email_TaskV2[[#This Row],[Type]]="RFS"),"YES","")</f>
        <v/>
      </c>
      <c r="AW442" s="16" t="str">
        <f>IF(AND(Email_TaskV2[[#This Row],[Status]]="ON PROGRESS",Email_TaskV2[[#This Row],[Type]]="RFI"),"YES","")</f>
        <v/>
      </c>
      <c r="AX442" s="16">
        <f>IF(Email_TaskV2[[#This Row],[Nomor Nodin RFS/RFI]]="","",DAY(Email_TaskV2[[#This Row],[Tanggal nodin RFS/RFI]]))</f>
        <v>13</v>
      </c>
      <c r="AY442" s="28" t="str">
        <f>IF(Email_TaskV2[[#This Row],[Nomor Nodin RFS/RFI]]="","",TEXT(Email_TaskV2[[#This Row],[Tanggal nodin RFS/RFI]],"mmm"))</f>
        <v>Apr</v>
      </c>
      <c r="AZ442" s="28" t="str">
        <f>IF(Email_TaskV2[[#This Row],[Nodin BO]]="","No","Yes")</f>
        <v>Yes</v>
      </c>
      <c r="BA442" s="36">
        <f>IF(Email_TaskV2[[#This Row],[Month]]="",13,MONTH(Email_TaskV2[[#This Row],[Tanggal nodin RFS/RFI]]))</f>
        <v>4</v>
      </c>
    </row>
    <row r="443" spans="1:53" ht="15" hidden="1" customHeight="1" x14ac:dyDescent="0.3">
      <c r="A443" s="17">
        <v>442</v>
      </c>
      <c r="B443" s="18" t="s">
        <v>1934</v>
      </c>
      <c r="C443" s="19">
        <v>44664</v>
      </c>
      <c r="D443" s="20" t="s">
        <v>1935</v>
      </c>
      <c r="E443" s="32" t="s">
        <v>118</v>
      </c>
      <c r="F443" s="47" t="s">
        <v>119</v>
      </c>
      <c r="G443" s="18"/>
      <c r="H443" s="18"/>
      <c r="I443" s="18"/>
      <c r="J443" s="18"/>
      <c r="K443" s="18"/>
      <c r="L443" s="23"/>
      <c r="M443" s="20"/>
      <c r="N443" s="20" t="s">
        <v>58</v>
      </c>
      <c r="O443" s="20" t="s">
        <v>59</v>
      </c>
      <c r="P443" s="20" t="str">
        <f>VLOOKUP(Email_TaskV2[[#This Row],[PIC Dev]],[1]Organization!C:D,2,FALSE)</f>
        <v>BSM Prepaid</v>
      </c>
      <c r="Q443" s="20"/>
      <c r="R443" s="18"/>
      <c r="S443" s="18" t="s">
        <v>61</v>
      </c>
      <c r="T443" s="18"/>
      <c r="U443" s="18"/>
      <c r="V443" s="18"/>
      <c r="W443" s="18"/>
      <c r="X443" s="18"/>
      <c r="Y443" s="18"/>
      <c r="Z443" s="18" t="s">
        <v>63</v>
      </c>
      <c r="AA443" s="18" t="s">
        <v>64</v>
      </c>
      <c r="AB443" s="18" t="s">
        <v>1936</v>
      </c>
      <c r="AC443" s="18" t="s">
        <v>66</v>
      </c>
      <c r="AD443" s="23" t="s">
        <v>266</v>
      </c>
      <c r="AE443" s="23"/>
      <c r="AF443" s="23"/>
      <c r="AG443" s="18"/>
      <c r="AH443" s="49"/>
      <c r="AI443" s="48" t="s">
        <v>75</v>
      </c>
      <c r="AJ443" s="32"/>
      <c r="AK443" s="25"/>
      <c r="AL443" s="25"/>
      <c r="AM443" s="25"/>
      <c r="AN443" s="25"/>
      <c r="AO443" s="25"/>
      <c r="AP443" s="26">
        <f ca="1">IF(AND(Email_TaskV2[[#This Row],[Status]]="ON PROGRESS"),TODAY()-Email_TaskV2[[#This Row],[Tanggal nodin RFS/RFI]],0)</f>
        <v>0</v>
      </c>
      <c r="AQ443" s="26">
        <f ca="1">IF(AND(Email_TaskV2[[#This Row],[Status]]="ON PROGRESS",Email_TaskV2[[#This Row],[Type]]="RFI"),TODAY()-Email_TaskV2[[#This Row],[Tanggal nodin RFS/RFI]],0)</f>
        <v>0</v>
      </c>
      <c r="AR443" s="26" t="str">
        <f ca="1">IF(Email_TaskV2[[#This Row],[Aging]]&gt;7,"Warning","")</f>
        <v/>
      </c>
      <c r="AV443" s="16" t="str">
        <f>IF(AND(Email_TaskV2[[#This Row],[Status]]="ON PROGRESS",Email_TaskV2[[#This Row],[Type]]="RFS"),"YES","")</f>
        <v/>
      </c>
      <c r="AW443" s="16" t="str">
        <f>IF(AND(Email_TaskV2[[#This Row],[Status]]="ON PROGRESS",Email_TaskV2[[#This Row],[Type]]="RFI"),"YES","")</f>
        <v/>
      </c>
      <c r="AX443" s="16">
        <f>IF(Email_TaskV2[[#This Row],[Nomor Nodin RFS/RFI]]="","",DAY(Email_TaskV2[[#This Row],[Tanggal nodin RFS/RFI]]))</f>
        <v>13</v>
      </c>
      <c r="AY443" s="28" t="str">
        <f>IF(Email_TaskV2[[#This Row],[Nomor Nodin RFS/RFI]]="","",TEXT(Email_TaskV2[[#This Row],[Tanggal nodin RFS/RFI]],"mmm"))</f>
        <v>Apr</v>
      </c>
      <c r="AZ443" s="28" t="str">
        <f>IF(Email_TaskV2[[#This Row],[Nodin BO]]="","No","Yes")</f>
        <v>No</v>
      </c>
      <c r="BA443" s="36">
        <f>IF(Email_TaskV2[[#This Row],[Month]]="",13,MONTH(Email_TaskV2[[#This Row],[Tanggal nodin RFS/RFI]]))</f>
        <v>4</v>
      </c>
    </row>
    <row r="444" spans="1:53" ht="15" hidden="1" customHeight="1" x14ac:dyDescent="0.3">
      <c r="A444" s="17">
        <v>443</v>
      </c>
      <c r="B444" s="18" t="s">
        <v>1937</v>
      </c>
      <c r="C444" s="19">
        <v>44664</v>
      </c>
      <c r="D444" s="20" t="s">
        <v>1938</v>
      </c>
      <c r="E444" s="18" t="s">
        <v>55</v>
      </c>
      <c r="F444" s="18" t="s">
        <v>136</v>
      </c>
      <c r="G444" s="22">
        <v>44669</v>
      </c>
      <c r="H444" s="22">
        <v>44670</v>
      </c>
      <c r="I444" s="18" t="s">
        <v>1939</v>
      </c>
      <c r="J444" s="22">
        <v>44670</v>
      </c>
      <c r="K444" s="22"/>
      <c r="L444" s="18">
        <f t="shared" ref="L444:L449" si="55">H444-C444</f>
        <v>6</v>
      </c>
      <c r="M444" s="18">
        <f t="shared" ref="M444:M449" si="56">J444-G444</f>
        <v>1</v>
      </c>
      <c r="N444" s="20" t="s">
        <v>341</v>
      </c>
      <c r="O444" s="20" t="s">
        <v>342</v>
      </c>
      <c r="P444" s="20" t="str">
        <f>VLOOKUP(Email_TaskV2[[#This Row],[PIC Dev]],[1]Organization!C:D,2,FALSE)</f>
        <v>Digital and VAS</v>
      </c>
      <c r="Q444" s="24" t="s">
        <v>1940</v>
      </c>
      <c r="R444" s="18">
        <v>20</v>
      </c>
      <c r="S444" s="18" t="s">
        <v>61</v>
      </c>
      <c r="T444" s="18"/>
      <c r="U444" s="18"/>
      <c r="V444" s="18"/>
      <c r="W444" s="18"/>
      <c r="X444" s="18"/>
      <c r="Y444" s="18"/>
      <c r="Z444" s="18" t="s">
        <v>63</v>
      </c>
      <c r="AA444" s="18" t="s">
        <v>64</v>
      </c>
      <c r="AB444" s="18" t="s">
        <v>1498</v>
      </c>
      <c r="AC444" s="18" t="s">
        <v>98</v>
      </c>
      <c r="AD444" s="23" t="s">
        <v>126</v>
      </c>
      <c r="AE444" s="23"/>
      <c r="AF444" s="23"/>
      <c r="AG444" s="18"/>
      <c r="AH444" s="49"/>
      <c r="AI444" s="31" t="s">
        <v>75</v>
      </c>
      <c r="AJ444" s="18"/>
      <c r="AK444" s="25"/>
      <c r="AL444" s="25"/>
      <c r="AM444" s="25"/>
      <c r="AN444" s="25"/>
      <c r="AO444" s="25"/>
      <c r="AP444" s="26">
        <f ca="1">IF(AND(Email_TaskV2[[#This Row],[Status]]="ON PROGRESS"),TODAY()-Email_TaskV2[[#This Row],[Tanggal nodin RFS/RFI]],0)</f>
        <v>0</v>
      </c>
      <c r="AQ444" s="26">
        <f ca="1">IF(AND(Email_TaskV2[[#This Row],[Status]]="ON PROGRESS",Email_TaskV2[[#This Row],[Type]]="RFI"),TODAY()-Email_TaskV2[[#This Row],[Tanggal nodin RFS/RFI]],0)</f>
        <v>0</v>
      </c>
      <c r="AR444" s="26" t="str">
        <f ca="1">IF(Email_TaskV2[[#This Row],[Aging]]&gt;7,"Warning","")</f>
        <v/>
      </c>
      <c r="AV444" s="16" t="str">
        <f>IF(AND(Email_TaskV2[[#This Row],[Status]]="ON PROGRESS",Email_TaskV2[[#This Row],[Type]]="RFS"),"YES","")</f>
        <v/>
      </c>
      <c r="AW444" s="16" t="str">
        <f>IF(AND(Email_TaskV2[[#This Row],[Status]]="ON PROGRESS",Email_TaskV2[[#This Row],[Type]]="RFI"),"YES","")</f>
        <v/>
      </c>
      <c r="AX444" s="16">
        <f>IF(Email_TaskV2[[#This Row],[Nomor Nodin RFS/RFI]]="","",DAY(Email_TaskV2[[#This Row],[Tanggal nodin RFS/RFI]]))</f>
        <v>13</v>
      </c>
      <c r="AY444" s="28" t="str">
        <f>IF(Email_TaskV2[[#This Row],[Nomor Nodin RFS/RFI]]="","",TEXT(Email_TaskV2[[#This Row],[Tanggal nodin RFS/RFI]],"mmm"))</f>
        <v>Apr</v>
      </c>
      <c r="AZ444" s="28" t="str">
        <f>IF(Email_TaskV2[[#This Row],[Nodin BO]]="","No","Yes")</f>
        <v>No</v>
      </c>
      <c r="BA444" s="36">
        <f>IF(Email_TaskV2[[#This Row],[Month]]="",13,MONTH(Email_TaskV2[[#This Row],[Tanggal nodin RFS/RFI]]))</f>
        <v>4</v>
      </c>
    </row>
    <row r="445" spans="1:53" ht="15" hidden="1" customHeight="1" x14ac:dyDescent="0.3">
      <c r="A445" s="17">
        <v>444</v>
      </c>
      <c r="B445" s="18" t="s">
        <v>1941</v>
      </c>
      <c r="C445" s="19">
        <v>44664</v>
      </c>
      <c r="D445" s="20" t="s">
        <v>1942</v>
      </c>
      <c r="E445" s="18" t="s">
        <v>55</v>
      </c>
      <c r="F445" s="18" t="s">
        <v>136</v>
      </c>
      <c r="G445" s="22">
        <v>44666</v>
      </c>
      <c r="H445" s="22">
        <v>44670</v>
      </c>
      <c r="I445" s="18" t="s">
        <v>1943</v>
      </c>
      <c r="J445" s="22">
        <v>44671</v>
      </c>
      <c r="K445" s="22"/>
      <c r="L445" s="18">
        <f t="shared" si="55"/>
        <v>6</v>
      </c>
      <c r="M445" s="18">
        <f t="shared" si="56"/>
        <v>5</v>
      </c>
      <c r="N445" s="20" t="s">
        <v>341</v>
      </c>
      <c r="O445" s="20" t="s">
        <v>342</v>
      </c>
      <c r="P445" s="20" t="str">
        <f>VLOOKUP(Email_TaskV2[[#This Row],[PIC Dev]],[1]Organization!C:D,2,FALSE)</f>
        <v>Digital and VAS</v>
      </c>
      <c r="Q445" s="24" t="s">
        <v>1944</v>
      </c>
      <c r="R445" s="18">
        <v>130</v>
      </c>
      <c r="S445" s="18" t="s">
        <v>61</v>
      </c>
      <c r="T445" s="18"/>
      <c r="U445" s="18"/>
      <c r="V445" s="18"/>
      <c r="W445" s="18"/>
      <c r="X445" s="18"/>
      <c r="Y445" s="18"/>
      <c r="Z445" s="18" t="s">
        <v>63</v>
      </c>
      <c r="AA445" s="18" t="s">
        <v>64</v>
      </c>
      <c r="AB445" s="18" t="s">
        <v>97</v>
      </c>
      <c r="AC445" s="18" t="s">
        <v>98</v>
      </c>
      <c r="AD445" s="23" t="s">
        <v>255</v>
      </c>
      <c r="AE445" s="23" t="s">
        <v>160</v>
      </c>
      <c r="AF445" s="23" t="s">
        <v>490</v>
      </c>
      <c r="AG445" s="18"/>
      <c r="AH445" s="49"/>
      <c r="AI445" s="31" t="s">
        <v>75</v>
      </c>
      <c r="AJ445" s="31"/>
      <c r="AK445" s="25"/>
      <c r="AL445" s="25"/>
      <c r="AM445" s="25"/>
      <c r="AN445" s="25"/>
      <c r="AO445" s="25"/>
      <c r="AP445" s="26">
        <f ca="1">IF(AND(Email_TaskV2[[#This Row],[Status]]="ON PROGRESS"),TODAY()-Email_TaskV2[[#This Row],[Tanggal nodin RFS/RFI]],0)</f>
        <v>0</v>
      </c>
      <c r="AQ445" s="26">
        <f ca="1">IF(AND(Email_TaskV2[[#This Row],[Status]]="ON PROGRESS",Email_TaskV2[[#This Row],[Type]]="RFI"),TODAY()-Email_TaskV2[[#This Row],[Tanggal nodin RFS/RFI]],0)</f>
        <v>0</v>
      </c>
      <c r="AR445" s="26" t="str">
        <f ca="1">IF(Email_TaskV2[[#This Row],[Aging]]&gt;7,"Warning","")</f>
        <v/>
      </c>
      <c r="AV445" s="16" t="str">
        <f>IF(AND(Email_TaskV2[[#This Row],[Status]]="ON PROGRESS",Email_TaskV2[[#This Row],[Type]]="RFS"),"YES","")</f>
        <v/>
      </c>
      <c r="AW445" s="16" t="str">
        <f>IF(AND(Email_TaskV2[[#This Row],[Status]]="ON PROGRESS",Email_TaskV2[[#This Row],[Type]]="RFI"),"YES","")</f>
        <v/>
      </c>
      <c r="AX445" s="16">
        <f>IF(Email_TaskV2[[#This Row],[Nomor Nodin RFS/RFI]]="","",DAY(Email_TaskV2[[#This Row],[Tanggal nodin RFS/RFI]]))</f>
        <v>13</v>
      </c>
      <c r="AY445" s="28" t="str">
        <f>IF(Email_TaskV2[[#This Row],[Nomor Nodin RFS/RFI]]="","",TEXT(Email_TaskV2[[#This Row],[Tanggal nodin RFS/RFI]],"mmm"))</f>
        <v>Apr</v>
      </c>
      <c r="AZ445" s="28" t="str">
        <f>IF(Email_TaskV2[[#This Row],[Nodin BO]]="","No","Yes")</f>
        <v>No</v>
      </c>
      <c r="BA445" s="36">
        <f>IF(Email_TaskV2[[#This Row],[Month]]="",13,MONTH(Email_TaskV2[[#This Row],[Tanggal nodin RFS/RFI]]))</f>
        <v>4</v>
      </c>
    </row>
    <row r="446" spans="1:53" ht="15" hidden="1" customHeight="1" x14ac:dyDescent="0.3">
      <c r="A446" s="17">
        <v>445</v>
      </c>
      <c r="B446" s="18" t="s">
        <v>1945</v>
      </c>
      <c r="C446" s="19">
        <v>44664</v>
      </c>
      <c r="D446" s="20" t="s">
        <v>1946</v>
      </c>
      <c r="E446" s="18" t="s">
        <v>55</v>
      </c>
      <c r="F446" s="18" t="s">
        <v>136</v>
      </c>
      <c r="G446" s="22">
        <v>44671</v>
      </c>
      <c r="H446" s="22">
        <v>44672</v>
      </c>
      <c r="I446" s="18" t="s">
        <v>1947</v>
      </c>
      <c r="J446" s="22">
        <v>44673</v>
      </c>
      <c r="K446" s="22"/>
      <c r="L446" s="18">
        <f t="shared" si="55"/>
        <v>8</v>
      </c>
      <c r="M446" s="18">
        <f t="shared" si="56"/>
        <v>2</v>
      </c>
      <c r="N446" s="20" t="s">
        <v>120</v>
      </c>
      <c r="O446" s="20" t="s">
        <v>121</v>
      </c>
      <c r="P446" s="20" t="str">
        <f>VLOOKUP(Email_TaskV2[[#This Row],[PIC Dev]],[1]Organization!C:D,2,FALSE)</f>
        <v>Business Architecture</v>
      </c>
      <c r="Q446" s="24" t="s">
        <v>1948</v>
      </c>
      <c r="R446" s="18">
        <v>216</v>
      </c>
      <c r="S446" s="18" t="s">
        <v>61</v>
      </c>
      <c r="T446" s="18" t="s">
        <v>1613</v>
      </c>
      <c r="U446" s="18"/>
      <c r="V446" s="18"/>
      <c r="W446" s="18"/>
      <c r="X446" s="18"/>
      <c r="Y446" s="18"/>
      <c r="Z446" s="18" t="s">
        <v>63</v>
      </c>
      <c r="AA446" s="18" t="s">
        <v>64</v>
      </c>
      <c r="AB446" s="18" t="s">
        <v>123</v>
      </c>
      <c r="AC446" s="18" t="s">
        <v>66</v>
      </c>
      <c r="AD446" s="23" t="s">
        <v>139</v>
      </c>
      <c r="AE446" s="23" t="s">
        <v>74</v>
      </c>
      <c r="AF446" s="23"/>
      <c r="AG446" s="18"/>
      <c r="AH446" s="49"/>
      <c r="AI446" s="31" t="s">
        <v>75</v>
      </c>
      <c r="AJ446" s="31"/>
      <c r="AK446" s="25"/>
      <c r="AL446" s="25"/>
      <c r="AM446" s="25"/>
      <c r="AN446" s="25"/>
      <c r="AO446" s="25"/>
      <c r="AP446" s="26">
        <f ca="1">IF(AND(Email_TaskV2[[#This Row],[Status]]="ON PROGRESS"),TODAY()-Email_TaskV2[[#This Row],[Tanggal nodin RFS/RFI]],0)</f>
        <v>0</v>
      </c>
      <c r="AQ446" s="26">
        <f ca="1">IF(AND(Email_TaskV2[[#This Row],[Status]]="ON PROGRESS",Email_TaskV2[[#This Row],[Type]]="RFI"),TODAY()-Email_TaskV2[[#This Row],[Tanggal nodin RFS/RFI]],0)</f>
        <v>0</v>
      </c>
      <c r="AR446" s="26" t="str">
        <f ca="1">IF(Email_TaskV2[[#This Row],[Aging]]&gt;7,"Warning","")</f>
        <v/>
      </c>
      <c r="AV446" s="16" t="str">
        <f>IF(AND(Email_TaskV2[[#This Row],[Status]]="ON PROGRESS",Email_TaskV2[[#This Row],[Type]]="RFS"),"YES","")</f>
        <v/>
      </c>
      <c r="AW446" s="16" t="str">
        <f>IF(AND(Email_TaskV2[[#This Row],[Status]]="ON PROGRESS",Email_TaskV2[[#This Row],[Type]]="RFI"),"YES","")</f>
        <v/>
      </c>
      <c r="AX446" s="16">
        <f>IF(Email_TaskV2[[#This Row],[Nomor Nodin RFS/RFI]]="","",DAY(Email_TaskV2[[#This Row],[Tanggal nodin RFS/RFI]]))</f>
        <v>13</v>
      </c>
      <c r="AY446" s="28" t="str">
        <f>IF(Email_TaskV2[[#This Row],[Nomor Nodin RFS/RFI]]="","",TEXT(Email_TaskV2[[#This Row],[Tanggal nodin RFS/RFI]],"mmm"))</f>
        <v>Apr</v>
      </c>
      <c r="AZ446" s="28" t="str">
        <f>IF(Email_TaskV2[[#This Row],[Nodin BO]]="","No","Yes")</f>
        <v>Yes</v>
      </c>
      <c r="BA446" s="36">
        <f>IF(Email_TaskV2[[#This Row],[Month]]="",13,MONTH(Email_TaskV2[[#This Row],[Tanggal nodin RFS/RFI]]))</f>
        <v>4</v>
      </c>
    </row>
    <row r="447" spans="1:53" ht="15" hidden="1" customHeight="1" x14ac:dyDescent="0.3">
      <c r="A447" s="17">
        <v>446</v>
      </c>
      <c r="B447" s="18" t="s">
        <v>1949</v>
      </c>
      <c r="C447" s="19">
        <v>44664</v>
      </c>
      <c r="D447" s="20" t="s">
        <v>1950</v>
      </c>
      <c r="E447" s="18" t="s">
        <v>55</v>
      </c>
      <c r="F447" s="18" t="s">
        <v>147</v>
      </c>
      <c r="G447" s="22">
        <v>44665</v>
      </c>
      <c r="H447" s="22">
        <v>44665</v>
      </c>
      <c r="I447" s="18" t="s">
        <v>1951</v>
      </c>
      <c r="J447" s="22">
        <v>44669</v>
      </c>
      <c r="K447" s="22"/>
      <c r="L447" s="18">
        <f t="shared" si="55"/>
        <v>1</v>
      </c>
      <c r="M447" s="18">
        <f t="shared" si="56"/>
        <v>4</v>
      </c>
      <c r="N447" s="20" t="s">
        <v>531</v>
      </c>
      <c r="O447" s="20" t="s">
        <v>532</v>
      </c>
      <c r="P447" s="20" t="str">
        <f>VLOOKUP(Email_TaskV2[[#This Row],[PIC Dev]],[1]Organization!C:D,2,FALSE)</f>
        <v>Business Architecture</v>
      </c>
      <c r="Q447" s="20"/>
      <c r="R447" s="18">
        <v>157</v>
      </c>
      <c r="S447" s="18" t="s">
        <v>106</v>
      </c>
      <c r="T447" s="18" t="s">
        <v>533</v>
      </c>
      <c r="U447" s="18"/>
      <c r="V447" s="18"/>
      <c r="W447" s="18"/>
      <c r="X447" s="18"/>
      <c r="Y447" s="18"/>
      <c r="Z447" s="18" t="s">
        <v>63</v>
      </c>
      <c r="AA447" s="18" t="s">
        <v>64</v>
      </c>
      <c r="AB447" s="18" t="s">
        <v>534</v>
      </c>
      <c r="AC447" s="18" t="s">
        <v>98</v>
      </c>
      <c r="AD447" s="23" t="s">
        <v>1719</v>
      </c>
      <c r="AE447" s="23"/>
      <c r="AF447" s="23"/>
      <c r="AG447" s="18"/>
      <c r="AH447" s="49"/>
      <c r="AI447" s="31" t="s">
        <v>276</v>
      </c>
      <c r="AJ447" s="31" t="s">
        <v>277</v>
      </c>
      <c r="AK447" s="25"/>
      <c r="AL447" s="25"/>
      <c r="AM447" s="25"/>
      <c r="AN447" s="25"/>
      <c r="AO447" s="25"/>
      <c r="AP447" s="26">
        <f ca="1">IF(AND(Email_TaskV2[[#This Row],[Status]]="ON PROGRESS"),TODAY()-Email_TaskV2[[#This Row],[Tanggal nodin RFS/RFI]],0)</f>
        <v>0</v>
      </c>
      <c r="AQ447" s="26">
        <f ca="1">IF(AND(Email_TaskV2[[#This Row],[Status]]="ON PROGRESS",Email_TaskV2[[#This Row],[Type]]="RFI"),TODAY()-Email_TaskV2[[#This Row],[Tanggal nodin RFS/RFI]],0)</f>
        <v>0</v>
      </c>
      <c r="AR447" s="26" t="str">
        <f ca="1">IF(Email_TaskV2[[#This Row],[Aging]]&gt;7,"Warning","")</f>
        <v/>
      </c>
      <c r="AV447" s="16" t="str">
        <f>IF(AND(Email_TaskV2[[#This Row],[Status]]="ON PROGRESS",Email_TaskV2[[#This Row],[Type]]="RFS"),"YES","")</f>
        <v/>
      </c>
      <c r="AW447" s="16" t="str">
        <f>IF(AND(Email_TaskV2[[#This Row],[Status]]="ON PROGRESS",Email_TaskV2[[#This Row],[Type]]="RFI"),"YES","")</f>
        <v/>
      </c>
      <c r="AX447" s="16">
        <f>IF(Email_TaskV2[[#This Row],[Nomor Nodin RFS/RFI]]="","",DAY(Email_TaskV2[[#This Row],[Tanggal nodin RFS/RFI]]))</f>
        <v>13</v>
      </c>
      <c r="AY447" s="28" t="str">
        <f>IF(Email_TaskV2[[#This Row],[Nomor Nodin RFS/RFI]]="","",TEXT(Email_TaskV2[[#This Row],[Tanggal nodin RFS/RFI]],"mmm"))</f>
        <v>Apr</v>
      </c>
      <c r="AZ447" s="28" t="str">
        <f>IF(Email_TaskV2[[#This Row],[Nodin BO]]="","No","Yes")</f>
        <v>Yes</v>
      </c>
      <c r="BA447" s="36">
        <f>IF(Email_TaskV2[[#This Row],[Month]]="",13,MONTH(Email_TaskV2[[#This Row],[Tanggal nodin RFS/RFI]]))</f>
        <v>4</v>
      </c>
    </row>
    <row r="448" spans="1:53" ht="15" hidden="1" customHeight="1" x14ac:dyDescent="0.3">
      <c r="A448" s="17">
        <v>447</v>
      </c>
      <c r="B448" s="18" t="s">
        <v>1952</v>
      </c>
      <c r="C448" s="19">
        <v>44664</v>
      </c>
      <c r="D448" s="20" t="s">
        <v>1953</v>
      </c>
      <c r="E448" s="18" t="s">
        <v>55</v>
      </c>
      <c r="F448" s="18" t="s">
        <v>147</v>
      </c>
      <c r="G448" s="22">
        <v>44672</v>
      </c>
      <c r="H448" s="22">
        <v>44677</v>
      </c>
      <c r="I448" s="18" t="s">
        <v>1954</v>
      </c>
      <c r="J448" s="22">
        <v>44677</v>
      </c>
      <c r="K448" s="22"/>
      <c r="L448" s="18">
        <f t="shared" si="55"/>
        <v>13</v>
      </c>
      <c r="M448" s="18">
        <f t="shared" si="56"/>
        <v>5</v>
      </c>
      <c r="N448" s="20" t="s">
        <v>130</v>
      </c>
      <c r="O448" s="20" t="s">
        <v>131</v>
      </c>
      <c r="P448" s="20" t="str">
        <f>VLOOKUP(Email_TaskV2[[#This Row],[PIC Dev]],[1]Organization!C:D,2,FALSE)</f>
        <v>BSM Prepaid</v>
      </c>
      <c r="Q448" s="20"/>
      <c r="R448" s="18">
        <v>60</v>
      </c>
      <c r="S448" s="18" t="s">
        <v>106</v>
      </c>
      <c r="T448" s="18" t="s">
        <v>1955</v>
      </c>
      <c r="U448" s="18"/>
      <c r="V448" s="18"/>
      <c r="W448" s="18"/>
      <c r="X448" s="18"/>
      <c r="Y448" s="18"/>
      <c r="Z448" s="18" t="s">
        <v>63</v>
      </c>
      <c r="AA448" s="18" t="s">
        <v>64</v>
      </c>
      <c r="AB448" s="18" t="s">
        <v>447</v>
      </c>
      <c r="AC448" s="18" t="s">
        <v>66</v>
      </c>
      <c r="AD448" s="23" t="s">
        <v>816</v>
      </c>
      <c r="AE448" s="23"/>
      <c r="AF448" s="23"/>
      <c r="AG448" s="18"/>
      <c r="AH448" s="49"/>
      <c r="AI448" s="31" t="s">
        <v>75</v>
      </c>
      <c r="AJ448" s="31"/>
      <c r="AK448" s="25"/>
      <c r="AL448" s="25"/>
      <c r="AM448" s="25"/>
      <c r="AN448" s="25"/>
      <c r="AO448" s="25"/>
      <c r="AP448" s="26">
        <f ca="1">IF(AND(Email_TaskV2[[#This Row],[Status]]="ON PROGRESS"),TODAY()-Email_TaskV2[[#This Row],[Tanggal nodin RFS/RFI]],0)</f>
        <v>0</v>
      </c>
      <c r="AQ448" s="26">
        <f ca="1">IF(AND(Email_TaskV2[[#This Row],[Status]]="ON PROGRESS",Email_TaskV2[[#This Row],[Type]]="RFI"),TODAY()-Email_TaskV2[[#This Row],[Tanggal nodin RFS/RFI]],0)</f>
        <v>0</v>
      </c>
      <c r="AR448" s="26" t="str">
        <f ca="1">IF(Email_TaskV2[[#This Row],[Aging]]&gt;7,"Warning","")</f>
        <v/>
      </c>
      <c r="AV448" s="16" t="str">
        <f>IF(AND(Email_TaskV2[[#This Row],[Status]]="ON PROGRESS",Email_TaskV2[[#This Row],[Type]]="RFS"),"YES","")</f>
        <v/>
      </c>
      <c r="AW448" s="16" t="str">
        <f>IF(AND(Email_TaskV2[[#This Row],[Status]]="ON PROGRESS",Email_TaskV2[[#This Row],[Type]]="RFI"),"YES","")</f>
        <v/>
      </c>
      <c r="AX448" s="16">
        <f>IF(Email_TaskV2[[#This Row],[Nomor Nodin RFS/RFI]]="","",DAY(Email_TaskV2[[#This Row],[Tanggal nodin RFS/RFI]]))</f>
        <v>13</v>
      </c>
      <c r="AY448" s="28" t="str">
        <f>IF(Email_TaskV2[[#This Row],[Nomor Nodin RFS/RFI]]="","",TEXT(Email_TaskV2[[#This Row],[Tanggal nodin RFS/RFI]],"mmm"))</f>
        <v>Apr</v>
      </c>
      <c r="AZ448" s="28" t="str">
        <f>IF(Email_TaskV2[[#This Row],[Nodin BO]]="","No","Yes")</f>
        <v>Yes</v>
      </c>
      <c r="BA448" s="36">
        <f>IF(Email_TaskV2[[#This Row],[Month]]="",13,MONTH(Email_TaskV2[[#This Row],[Tanggal nodin RFS/RFI]]))</f>
        <v>4</v>
      </c>
    </row>
    <row r="449" spans="1:53" ht="15" hidden="1" customHeight="1" x14ac:dyDescent="0.3">
      <c r="A449" s="17">
        <v>448</v>
      </c>
      <c r="B449" s="18" t="s">
        <v>1956</v>
      </c>
      <c r="C449" s="19">
        <v>44664</v>
      </c>
      <c r="D449" s="20" t="s">
        <v>1957</v>
      </c>
      <c r="E449" s="18" t="s">
        <v>55</v>
      </c>
      <c r="F449" s="18" t="s">
        <v>147</v>
      </c>
      <c r="G449" s="22">
        <v>44669</v>
      </c>
      <c r="H449" s="22">
        <v>44700</v>
      </c>
      <c r="I449" s="18" t="s">
        <v>1958</v>
      </c>
      <c r="J449" s="22">
        <v>44701</v>
      </c>
      <c r="K449" s="22"/>
      <c r="L449" s="18">
        <f t="shared" si="55"/>
        <v>36</v>
      </c>
      <c r="M449" s="18">
        <f t="shared" si="56"/>
        <v>32</v>
      </c>
      <c r="N449" s="20" t="s">
        <v>353</v>
      </c>
      <c r="O449" s="20" t="s">
        <v>354</v>
      </c>
      <c r="P449" s="20" t="str">
        <f>VLOOKUP(Email_TaskV2[[#This Row],[PIC Dev]],[1]Organization!C:D,2,FALSE)</f>
        <v>BSM Prepaid</v>
      </c>
      <c r="Q449" s="20"/>
      <c r="R449" s="18">
        <v>100</v>
      </c>
      <c r="S449" s="18" t="s">
        <v>106</v>
      </c>
      <c r="T449" s="18" t="s">
        <v>1959</v>
      </c>
      <c r="U449" s="18"/>
      <c r="V449" s="18"/>
      <c r="W449" s="18"/>
      <c r="X449" s="18"/>
      <c r="Y449" s="18"/>
      <c r="Z449" s="18" t="s">
        <v>63</v>
      </c>
      <c r="AA449" s="18" t="s">
        <v>64</v>
      </c>
      <c r="AB449" s="18" t="s">
        <v>624</v>
      </c>
      <c r="AC449" s="18" t="s">
        <v>66</v>
      </c>
      <c r="AD449" s="23" t="s">
        <v>151</v>
      </c>
      <c r="AE449" s="23" t="s">
        <v>150</v>
      </c>
      <c r="AF449" s="23"/>
      <c r="AG449" s="18"/>
      <c r="AH449" s="49"/>
      <c r="AI449" s="31" t="s">
        <v>68</v>
      </c>
      <c r="AJ449" s="31" t="s">
        <v>152</v>
      </c>
      <c r="AK449" s="25"/>
      <c r="AL449" s="25"/>
      <c r="AM449" s="25"/>
      <c r="AN449" s="25"/>
      <c r="AO449" s="25"/>
      <c r="AP449" s="26">
        <f ca="1">IF(AND(Email_TaskV2[[#This Row],[Status]]="ON PROGRESS"),TODAY()-Email_TaskV2[[#This Row],[Tanggal nodin RFS/RFI]],0)</f>
        <v>0</v>
      </c>
      <c r="AQ449" s="26">
        <f ca="1">IF(AND(Email_TaskV2[[#This Row],[Status]]="ON PROGRESS",Email_TaskV2[[#This Row],[Type]]="RFI"),TODAY()-Email_TaskV2[[#This Row],[Tanggal nodin RFS/RFI]],0)</f>
        <v>0</v>
      </c>
      <c r="AR449" s="26" t="str">
        <f ca="1">IF(Email_TaskV2[[#This Row],[Aging]]&gt;7,"Warning","")</f>
        <v/>
      </c>
      <c r="AV449" s="16" t="str">
        <f>IF(AND(Email_TaskV2[[#This Row],[Status]]="ON PROGRESS",Email_TaskV2[[#This Row],[Type]]="RFS"),"YES","")</f>
        <v/>
      </c>
      <c r="AW449" s="16" t="str">
        <f>IF(AND(Email_TaskV2[[#This Row],[Status]]="ON PROGRESS",Email_TaskV2[[#This Row],[Type]]="RFI"),"YES","")</f>
        <v/>
      </c>
      <c r="AX449" s="16">
        <f>IF(Email_TaskV2[[#This Row],[Nomor Nodin RFS/RFI]]="","",DAY(Email_TaskV2[[#This Row],[Tanggal nodin RFS/RFI]]))</f>
        <v>13</v>
      </c>
      <c r="AY449" s="28" t="str">
        <f>IF(Email_TaskV2[[#This Row],[Nomor Nodin RFS/RFI]]="","",TEXT(Email_TaskV2[[#This Row],[Tanggal nodin RFS/RFI]],"mmm"))</f>
        <v>Apr</v>
      </c>
      <c r="AZ449" s="28" t="str">
        <f>IF(Email_TaskV2[[#This Row],[Nodin BO]]="","No","Yes")</f>
        <v>Yes</v>
      </c>
      <c r="BA449" s="36">
        <f>IF(Email_TaskV2[[#This Row],[Month]]="",13,MONTH(Email_TaskV2[[#This Row],[Tanggal nodin RFS/RFI]]))</f>
        <v>4</v>
      </c>
    </row>
    <row r="450" spans="1:53" ht="15" hidden="1" customHeight="1" x14ac:dyDescent="0.3">
      <c r="A450" s="17">
        <v>449</v>
      </c>
      <c r="B450" s="18" t="s">
        <v>1960</v>
      </c>
      <c r="C450" s="19">
        <v>44665</v>
      </c>
      <c r="D450" s="20" t="s">
        <v>1961</v>
      </c>
      <c r="E450" s="32" t="s">
        <v>118</v>
      </c>
      <c r="F450" s="32" t="s">
        <v>953</v>
      </c>
      <c r="G450" s="18"/>
      <c r="H450" s="18"/>
      <c r="I450" s="18"/>
      <c r="J450" s="18"/>
      <c r="K450" s="18"/>
      <c r="L450" s="23"/>
      <c r="M450" s="20"/>
      <c r="N450" s="20" t="s">
        <v>341</v>
      </c>
      <c r="O450" s="20" t="s">
        <v>342</v>
      </c>
      <c r="P450" s="20" t="str">
        <f>VLOOKUP(Email_TaskV2[[#This Row],[PIC Dev]],[1]Organization!C:D,2,FALSE)</f>
        <v>Digital and VAS</v>
      </c>
      <c r="Q450" s="20"/>
      <c r="R450" s="18"/>
      <c r="S450" s="18" t="s">
        <v>61</v>
      </c>
      <c r="T450" s="18" t="s">
        <v>1265</v>
      </c>
      <c r="U450" s="18"/>
      <c r="V450" s="18"/>
      <c r="W450" s="18"/>
      <c r="X450" s="18"/>
      <c r="Y450" s="18"/>
      <c r="Z450" s="18" t="s">
        <v>63</v>
      </c>
      <c r="AA450" s="18" t="s">
        <v>64</v>
      </c>
      <c r="AB450" s="18" t="s">
        <v>344</v>
      </c>
      <c r="AC450" s="18" t="s">
        <v>124</v>
      </c>
      <c r="AD450" s="23" t="s">
        <v>774</v>
      </c>
      <c r="AE450" s="23"/>
      <c r="AF450" s="23"/>
      <c r="AG450" s="18"/>
      <c r="AH450" s="49"/>
      <c r="AI450" s="48" t="s">
        <v>75</v>
      </c>
      <c r="AJ450" s="48"/>
      <c r="AK450" s="25"/>
      <c r="AL450" s="25"/>
      <c r="AM450" s="25"/>
      <c r="AN450" s="25"/>
      <c r="AO450" s="25"/>
      <c r="AP450" s="26">
        <f ca="1">IF(AND(Email_TaskV2[[#This Row],[Status]]="ON PROGRESS"),TODAY()-Email_TaskV2[[#This Row],[Tanggal nodin RFS/RFI]],0)</f>
        <v>0</v>
      </c>
      <c r="AQ450" s="26">
        <f ca="1">IF(AND(Email_TaskV2[[#This Row],[Status]]="ON PROGRESS",Email_TaskV2[[#This Row],[Type]]="RFI"),TODAY()-Email_TaskV2[[#This Row],[Tanggal nodin RFS/RFI]],0)</f>
        <v>0</v>
      </c>
      <c r="AR450" s="26" t="str">
        <f ca="1">IF(Email_TaskV2[[#This Row],[Aging]]&gt;7,"Warning","")</f>
        <v/>
      </c>
      <c r="AV450" s="16" t="str">
        <f>IF(AND(Email_TaskV2[[#This Row],[Status]]="ON PROGRESS",Email_TaskV2[[#This Row],[Type]]="RFS"),"YES","")</f>
        <v/>
      </c>
      <c r="AW450" s="16" t="str">
        <f>IF(AND(Email_TaskV2[[#This Row],[Status]]="ON PROGRESS",Email_TaskV2[[#This Row],[Type]]="RFI"),"YES","")</f>
        <v/>
      </c>
      <c r="AX450" s="16">
        <f>IF(Email_TaskV2[[#This Row],[Nomor Nodin RFS/RFI]]="","",DAY(Email_TaskV2[[#This Row],[Tanggal nodin RFS/RFI]]))</f>
        <v>14</v>
      </c>
      <c r="AY450" s="28" t="str">
        <f>IF(Email_TaskV2[[#This Row],[Nomor Nodin RFS/RFI]]="","",TEXT(Email_TaskV2[[#This Row],[Tanggal nodin RFS/RFI]],"mmm"))</f>
        <v>Apr</v>
      </c>
      <c r="AZ450" s="28" t="str">
        <f>IF(Email_TaskV2[[#This Row],[Nodin BO]]="","No","Yes")</f>
        <v>Yes</v>
      </c>
      <c r="BA450" s="36">
        <f>IF(Email_TaskV2[[#This Row],[Month]]="",13,MONTH(Email_TaskV2[[#This Row],[Tanggal nodin RFS/RFI]]))</f>
        <v>4</v>
      </c>
    </row>
    <row r="451" spans="1:53" ht="15" hidden="1" customHeight="1" x14ac:dyDescent="0.3">
      <c r="A451" s="17">
        <v>450</v>
      </c>
      <c r="B451" s="18" t="s">
        <v>1962</v>
      </c>
      <c r="C451" s="19">
        <v>44665</v>
      </c>
      <c r="D451" s="20" t="s">
        <v>1963</v>
      </c>
      <c r="E451" s="32" t="s">
        <v>118</v>
      </c>
      <c r="F451" s="32" t="s">
        <v>1964</v>
      </c>
      <c r="G451" s="18"/>
      <c r="H451" s="18"/>
      <c r="I451" s="18"/>
      <c r="J451" s="18"/>
      <c r="K451" s="18"/>
      <c r="L451" s="23"/>
      <c r="M451" s="20"/>
      <c r="N451" s="20" t="s">
        <v>58</v>
      </c>
      <c r="O451" s="20" t="s">
        <v>59</v>
      </c>
      <c r="P451" s="20" t="str">
        <f>VLOOKUP(Email_TaskV2[[#This Row],[PIC Dev]],[1]Organization!C:D,2,FALSE)</f>
        <v>BSM Prepaid</v>
      </c>
      <c r="Q451" s="20"/>
      <c r="R451" s="18"/>
      <c r="S451" s="18" t="s">
        <v>106</v>
      </c>
      <c r="T451" s="18" t="s">
        <v>1965</v>
      </c>
      <c r="U451" s="18"/>
      <c r="V451" s="18"/>
      <c r="W451" s="18"/>
      <c r="X451" s="18"/>
      <c r="Y451" s="18"/>
      <c r="Z451" s="18" t="s">
        <v>63</v>
      </c>
      <c r="AA451" s="18" t="s">
        <v>64</v>
      </c>
      <c r="AB451" s="18" t="s">
        <v>65</v>
      </c>
      <c r="AC451" s="18" t="s">
        <v>66</v>
      </c>
      <c r="AD451" s="23" t="s">
        <v>109</v>
      </c>
      <c r="AE451" s="23"/>
      <c r="AF451" s="23"/>
      <c r="AG451" s="18"/>
      <c r="AH451" s="49"/>
      <c r="AI451" s="48" t="s">
        <v>75</v>
      </c>
      <c r="AJ451" s="48"/>
      <c r="AK451" s="25"/>
      <c r="AL451" s="25"/>
      <c r="AM451" s="25"/>
      <c r="AN451" s="25"/>
      <c r="AO451" s="25"/>
      <c r="AP451" s="26">
        <f ca="1">IF(AND(Email_TaskV2[[#This Row],[Status]]="ON PROGRESS"),TODAY()-Email_TaskV2[[#This Row],[Tanggal nodin RFS/RFI]],0)</f>
        <v>0</v>
      </c>
      <c r="AQ451" s="26">
        <f ca="1">IF(AND(Email_TaskV2[[#This Row],[Status]]="ON PROGRESS",Email_TaskV2[[#This Row],[Type]]="RFI"),TODAY()-Email_TaskV2[[#This Row],[Tanggal nodin RFS/RFI]],0)</f>
        <v>0</v>
      </c>
      <c r="AR451" s="26" t="str">
        <f ca="1">IF(Email_TaskV2[[#This Row],[Aging]]&gt;7,"Warning","")</f>
        <v/>
      </c>
      <c r="AV451" s="16" t="str">
        <f>IF(AND(Email_TaskV2[[#This Row],[Status]]="ON PROGRESS",Email_TaskV2[[#This Row],[Type]]="RFS"),"YES","")</f>
        <v/>
      </c>
      <c r="AW451" s="16" t="str">
        <f>IF(AND(Email_TaskV2[[#This Row],[Status]]="ON PROGRESS",Email_TaskV2[[#This Row],[Type]]="RFI"),"YES","")</f>
        <v/>
      </c>
      <c r="AX451" s="16">
        <f>IF(Email_TaskV2[[#This Row],[Nomor Nodin RFS/RFI]]="","",DAY(Email_TaskV2[[#This Row],[Tanggal nodin RFS/RFI]]))</f>
        <v>14</v>
      </c>
      <c r="AY451" s="28" t="str">
        <f>IF(Email_TaskV2[[#This Row],[Nomor Nodin RFS/RFI]]="","",TEXT(Email_TaskV2[[#This Row],[Tanggal nodin RFS/RFI]],"mmm"))</f>
        <v>Apr</v>
      </c>
      <c r="AZ451" s="28" t="str">
        <f>IF(Email_TaskV2[[#This Row],[Nodin BO]]="","No","Yes")</f>
        <v>Yes</v>
      </c>
      <c r="BA451" s="36">
        <f>IF(Email_TaskV2[[#This Row],[Month]]="",13,MONTH(Email_TaskV2[[#This Row],[Tanggal nodin RFS/RFI]]))</f>
        <v>4</v>
      </c>
    </row>
    <row r="452" spans="1:53" ht="15" hidden="1" customHeight="1" x14ac:dyDescent="0.3">
      <c r="A452" s="17">
        <v>451</v>
      </c>
      <c r="B452" s="18" t="s">
        <v>1966</v>
      </c>
      <c r="C452" s="19">
        <v>44665</v>
      </c>
      <c r="D452" s="20" t="s">
        <v>1967</v>
      </c>
      <c r="E452" s="18" t="s">
        <v>55</v>
      </c>
      <c r="F452" s="21" t="s">
        <v>112</v>
      </c>
      <c r="G452" s="22">
        <v>44671</v>
      </c>
      <c r="H452" s="22">
        <v>44676</v>
      </c>
      <c r="I452" s="18" t="s">
        <v>1968</v>
      </c>
      <c r="J452" s="22">
        <v>44678</v>
      </c>
      <c r="K452" s="22"/>
      <c r="L452" s="18">
        <f t="shared" ref="L452:L461" si="57">H452-C452</f>
        <v>11</v>
      </c>
      <c r="M452" s="18">
        <f t="shared" ref="M452:M461" si="58">J452-G452</f>
        <v>7</v>
      </c>
      <c r="N452" s="20" t="s">
        <v>193</v>
      </c>
      <c r="O452" s="20" t="s">
        <v>194</v>
      </c>
      <c r="P452" s="20" t="str">
        <f>VLOOKUP(Email_TaskV2[[#This Row],[PIC Dev]],[1]Organization!C:D,2,FALSE)</f>
        <v>Postpaid, Roaming, and Interconnect</v>
      </c>
      <c r="Q452" s="20"/>
      <c r="R452" s="18">
        <v>45</v>
      </c>
      <c r="S452" s="18" t="s">
        <v>61</v>
      </c>
      <c r="T452" s="18" t="s">
        <v>1969</v>
      </c>
      <c r="U452" s="18"/>
      <c r="V452" s="18"/>
      <c r="W452" s="18"/>
      <c r="X452" s="18"/>
      <c r="Y452" s="18"/>
      <c r="Z452" s="18" t="s">
        <v>63</v>
      </c>
      <c r="AA452" s="18" t="s">
        <v>64</v>
      </c>
      <c r="AB452" s="18" t="s">
        <v>1970</v>
      </c>
      <c r="AC452" s="18" t="s">
        <v>98</v>
      </c>
      <c r="AD452" s="23" t="s">
        <v>99</v>
      </c>
      <c r="AE452" s="23"/>
      <c r="AF452" s="23"/>
      <c r="AG452" s="18"/>
      <c r="AH452" s="49"/>
      <c r="AI452" s="31" t="s">
        <v>68</v>
      </c>
      <c r="AJ452" s="31" t="s">
        <v>152</v>
      </c>
      <c r="AK452" s="25"/>
      <c r="AL452" s="25"/>
      <c r="AM452" s="25"/>
      <c r="AN452" s="25"/>
      <c r="AO452" s="25"/>
      <c r="AP452" s="26">
        <f ca="1">IF(AND(Email_TaskV2[[#This Row],[Status]]="ON PROGRESS"),TODAY()-Email_TaskV2[[#This Row],[Tanggal nodin RFS/RFI]],0)</f>
        <v>0</v>
      </c>
      <c r="AQ452" s="26">
        <f ca="1">IF(AND(Email_TaskV2[[#This Row],[Status]]="ON PROGRESS",Email_TaskV2[[#This Row],[Type]]="RFI"),TODAY()-Email_TaskV2[[#This Row],[Tanggal nodin RFS/RFI]],0)</f>
        <v>0</v>
      </c>
      <c r="AR452" s="26" t="str">
        <f ca="1">IF(Email_TaskV2[[#This Row],[Aging]]&gt;7,"Warning","")</f>
        <v/>
      </c>
      <c r="AV452" s="16" t="str">
        <f>IF(AND(Email_TaskV2[[#This Row],[Status]]="ON PROGRESS",Email_TaskV2[[#This Row],[Type]]="RFS"),"YES","")</f>
        <v/>
      </c>
      <c r="AW452" s="16" t="str">
        <f>IF(AND(Email_TaskV2[[#This Row],[Status]]="ON PROGRESS",Email_TaskV2[[#This Row],[Type]]="RFI"),"YES","")</f>
        <v/>
      </c>
      <c r="AX452" s="16">
        <f>IF(Email_TaskV2[[#This Row],[Nomor Nodin RFS/RFI]]="","",DAY(Email_TaskV2[[#This Row],[Tanggal nodin RFS/RFI]]))</f>
        <v>14</v>
      </c>
      <c r="AY452" s="28" t="str">
        <f>IF(Email_TaskV2[[#This Row],[Nomor Nodin RFS/RFI]]="","",TEXT(Email_TaskV2[[#This Row],[Tanggal nodin RFS/RFI]],"mmm"))</f>
        <v>Apr</v>
      </c>
      <c r="AZ452" s="28" t="str">
        <f>IF(Email_TaskV2[[#This Row],[Nodin BO]]="","No","Yes")</f>
        <v>Yes</v>
      </c>
      <c r="BA452" s="36">
        <f>IF(Email_TaskV2[[#This Row],[Month]]="",13,MONTH(Email_TaskV2[[#This Row],[Tanggal nodin RFS/RFI]]))</f>
        <v>4</v>
      </c>
    </row>
    <row r="453" spans="1:53" ht="15" hidden="1" customHeight="1" x14ac:dyDescent="0.3">
      <c r="A453" s="17">
        <v>452</v>
      </c>
      <c r="B453" s="18" t="s">
        <v>1971</v>
      </c>
      <c r="C453" s="19">
        <v>44665</v>
      </c>
      <c r="D453" s="20" t="s">
        <v>1972</v>
      </c>
      <c r="E453" s="18" t="s">
        <v>55</v>
      </c>
      <c r="F453" s="21" t="s">
        <v>112</v>
      </c>
      <c r="G453" s="22">
        <v>44671</v>
      </c>
      <c r="H453" s="22">
        <v>44677</v>
      </c>
      <c r="I453" s="18" t="s">
        <v>1973</v>
      </c>
      <c r="J453" s="22">
        <v>44679</v>
      </c>
      <c r="K453" s="22"/>
      <c r="L453" s="18">
        <f t="shared" si="57"/>
        <v>12</v>
      </c>
      <c r="M453" s="18">
        <f t="shared" si="58"/>
        <v>8</v>
      </c>
      <c r="N453" s="20" t="s">
        <v>130</v>
      </c>
      <c r="O453" s="20" t="s">
        <v>131</v>
      </c>
      <c r="P453" s="20" t="str">
        <f>VLOOKUP(Email_TaskV2[[#This Row],[PIC Dev]],[1]Organization!C:D,2,FALSE)</f>
        <v>BSM Prepaid</v>
      </c>
      <c r="Q453" s="20"/>
      <c r="R453" s="18">
        <v>116</v>
      </c>
      <c r="S453" s="18" t="s">
        <v>106</v>
      </c>
      <c r="T453" s="18" t="s">
        <v>1701</v>
      </c>
      <c r="U453" s="18"/>
      <c r="V453" s="18"/>
      <c r="W453" s="18"/>
      <c r="X453" s="18"/>
      <c r="Y453" s="18"/>
      <c r="Z453" s="18" t="s">
        <v>63</v>
      </c>
      <c r="AA453" s="18" t="s">
        <v>64</v>
      </c>
      <c r="AB453" s="18" t="s">
        <v>65</v>
      </c>
      <c r="AC453" s="18" t="s">
        <v>66</v>
      </c>
      <c r="AD453" s="23" t="s">
        <v>115</v>
      </c>
      <c r="AE453" s="23" t="s">
        <v>151</v>
      </c>
      <c r="AF453" s="23"/>
      <c r="AG453" s="18"/>
      <c r="AH453" s="49"/>
      <c r="AI453" s="31" t="s">
        <v>68</v>
      </c>
      <c r="AJ453" s="31" t="s">
        <v>152</v>
      </c>
      <c r="AK453" s="25"/>
      <c r="AL453" s="25"/>
      <c r="AM453" s="25"/>
      <c r="AN453" s="25"/>
      <c r="AO453" s="25"/>
      <c r="AP453" s="26">
        <f ca="1">IF(AND(Email_TaskV2[[#This Row],[Status]]="ON PROGRESS"),TODAY()-Email_TaskV2[[#This Row],[Tanggal nodin RFS/RFI]],0)</f>
        <v>0</v>
      </c>
      <c r="AQ453" s="26">
        <f ca="1">IF(AND(Email_TaskV2[[#This Row],[Status]]="ON PROGRESS",Email_TaskV2[[#This Row],[Type]]="RFI"),TODAY()-Email_TaskV2[[#This Row],[Tanggal nodin RFS/RFI]],0)</f>
        <v>0</v>
      </c>
      <c r="AR453" s="26" t="str">
        <f ca="1">IF(Email_TaskV2[[#This Row],[Aging]]&gt;7,"Warning","")</f>
        <v/>
      </c>
      <c r="AV453" s="16" t="str">
        <f>IF(AND(Email_TaskV2[[#This Row],[Status]]="ON PROGRESS",Email_TaskV2[[#This Row],[Type]]="RFS"),"YES","")</f>
        <v/>
      </c>
      <c r="AW453" s="16" t="str">
        <f>IF(AND(Email_TaskV2[[#This Row],[Status]]="ON PROGRESS",Email_TaskV2[[#This Row],[Type]]="RFI"),"YES","")</f>
        <v/>
      </c>
      <c r="AX453" s="16">
        <f>IF(Email_TaskV2[[#This Row],[Nomor Nodin RFS/RFI]]="","",DAY(Email_TaskV2[[#This Row],[Tanggal nodin RFS/RFI]]))</f>
        <v>14</v>
      </c>
      <c r="AY453" s="28" t="str">
        <f>IF(Email_TaskV2[[#This Row],[Nomor Nodin RFS/RFI]]="","",TEXT(Email_TaskV2[[#This Row],[Tanggal nodin RFS/RFI]],"mmm"))</f>
        <v>Apr</v>
      </c>
      <c r="AZ453" s="28" t="str">
        <f>IF(Email_TaskV2[[#This Row],[Nodin BO]]="","No","Yes")</f>
        <v>Yes</v>
      </c>
      <c r="BA453" s="36">
        <f>IF(Email_TaskV2[[#This Row],[Month]]="",13,MONTH(Email_TaskV2[[#This Row],[Tanggal nodin RFS/RFI]]))</f>
        <v>4</v>
      </c>
    </row>
    <row r="454" spans="1:53" ht="15" hidden="1" customHeight="1" x14ac:dyDescent="0.3">
      <c r="A454" s="17">
        <v>453</v>
      </c>
      <c r="B454" s="18" t="s">
        <v>1974</v>
      </c>
      <c r="C454" s="19">
        <v>44665</v>
      </c>
      <c r="D454" s="20" t="s">
        <v>1975</v>
      </c>
      <c r="E454" s="18" t="s">
        <v>55</v>
      </c>
      <c r="F454" s="21" t="s">
        <v>112</v>
      </c>
      <c r="G454" s="22">
        <v>44670</v>
      </c>
      <c r="H454" s="22">
        <v>44676</v>
      </c>
      <c r="I454" s="18" t="s">
        <v>1976</v>
      </c>
      <c r="J454" s="22">
        <v>44677</v>
      </c>
      <c r="K454" s="22"/>
      <c r="L454" s="18">
        <f t="shared" si="57"/>
        <v>11</v>
      </c>
      <c r="M454" s="18">
        <f t="shared" si="58"/>
        <v>7</v>
      </c>
      <c r="N454" s="20" t="s">
        <v>58</v>
      </c>
      <c r="O454" s="20" t="s">
        <v>59</v>
      </c>
      <c r="P454" s="20" t="str">
        <f>VLOOKUP(Email_TaskV2[[#This Row],[PIC Dev]],[1]Organization!C:D,2,FALSE)</f>
        <v>BSM Prepaid</v>
      </c>
      <c r="Q454" s="20"/>
      <c r="R454" s="18">
        <v>169</v>
      </c>
      <c r="S454" s="18" t="s">
        <v>106</v>
      </c>
      <c r="T454" s="18" t="s">
        <v>1965</v>
      </c>
      <c r="U454" s="18"/>
      <c r="V454" s="18"/>
      <c r="W454" s="18"/>
      <c r="X454" s="18"/>
      <c r="Y454" s="18"/>
      <c r="Z454" s="18" t="s">
        <v>63</v>
      </c>
      <c r="AA454" s="18" t="s">
        <v>64</v>
      </c>
      <c r="AB454" s="18" t="s">
        <v>65</v>
      </c>
      <c r="AC454" s="18" t="s">
        <v>66</v>
      </c>
      <c r="AD454" s="23" t="s">
        <v>186</v>
      </c>
      <c r="AE454" s="23"/>
      <c r="AF454" s="23"/>
      <c r="AG454" s="18"/>
      <c r="AH454" s="49"/>
      <c r="AI454" s="31" t="s">
        <v>75</v>
      </c>
      <c r="AJ454" s="31"/>
      <c r="AK454" s="25"/>
      <c r="AL454" s="25"/>
      <c r="AM454" s="25"/>
      <c r="AN454" s="25"/>
      <c r="AO454" s="25"/>
      <c r="AP454" s="26">
        <f ca="1">IF(AND(Email_TaskV2[[#This Row],[Status]]="ON PROGRESS"),TODAY()-Email_TaskV2[[#This Row],[Tanggal nodin RFS/RFI]],0)</f>
        <v>0</v>
      </c>
      <c r="AQ454" s="26">
        <f ca="1">IF(AND(Email_TaskV2[[#This Row],[Status]]="ON PROGRESS",Email_TaskV2[[#This Row],[Type]]="RFI"),TODAY()-Email_TaskV2[[#This Row],[Tanggal nodin RFS/RFI]],0)</f>
        <v>0</v>
      </c>
      <c r="AR454" s="26" t="str">
        <f ca="1">IF(Email_TaskV2[[#This Row],[Aging]]&gt;7,"Warning","")</f>
        <v/>
      </c>
      <c r="AV454" s="16" t="str">
        <f>IF(AND(Email_TaskV2[[#This Row],[Status]]="ON PROGRESS",Email_TaskV2[[#This Row],[Type]]="RFS"),"YES","")</f>
        <v/>
      </c>
      <c r="AW454" s="16" t="str">
        <f>IF(AND(Email_TaskV2[[#This Row],[Status]]="ON PROGRESS",Email_TaskV2[[#This Row],[Type]]="RFI"),"YES","")</f>
        <v/>
      </c>
      <c r="AX454" s="16">
        <f>IF(Email_TaskV2[[#This Row],[Nomor Nodin RFS/RFI]]="","",DAY(Email_TaskV2[[#This Row],[Tanggal nodin RFS/RFI]]))</f>
        <v>14</v>
      </c>
      <c r="AY454" s="28" t="str">
        <f>IF(Email_TaskV2[[#This Row],[Nomor Nodin RFS/RFI]]="","",TEXT(Email_TaskV2[[#This Row],[Tanggal nodin RFS/RFI]],"mmm"))</f>
        <v>Apr</v>
      </c>
      <c r="AZ454" s="28" t="str">
        <f>IF(Email_TaskV2[[#This Row],[Nodin BO]]="","No","Yes")</f>
        <v>Yes</v>
      </c>
      <c r="BA454" s="36">
        <f>IF(Email_TaskV2[[#This Row],[Month]]="",13,MONTH(Email_TaskV2[[#This Row],[Tanggal nodin RFS/RFI]]))</f>
        <v>4</v>
      </c>
    </row>
    <row r="455" spans="1:53" ht="15" hidden="1" customHeight="1" x14ac:dyDescent="0.3">
      <c r="A455" s="17">
        <v>454</v>
      </c>
      <c r="B455" s="18" t="s">
        <v>1977</v>
      </c>
      <c r="C455" s="19">
        <v>44665</v>
      </c>
      <c r="D455" s="20" t="s">
        <v>1978</v>
      </c>
      <c r="E455" s="18" t="s">
        <v>55</v>
      </c>
      <c r="F455" s="18" t="s">
        <v>112</v>
      </c>
      <c r="G455" s="22">
        <v>44670</v>
      </c>
      <c r="H455" s="22">
        <v>44670</v>
      </c>
      <c r="I455" s="18" t="s">
        <v>1979</v>
      </c>
      <c r="J455" s="22">
        <v>44671</v>
      </c>
      <c r="K455" s="22"/>
      <c r="L455" s="18">
        <f t="shared" si="57"/>
        <v>5</v>
      </c>
      <c r="M455" s="18">
        <f t="shared" si="58"/>
        <v>1</v>
      </c>
      <c r="N455" s="20" t="s">
        <v>104</v>
      </c>
      <c r="O455" s="20" t="s">
        <v>105</v>
      </c>
      <c r="P455" s="20" t="str">
        <f>VLOOKUP(Email_TaskV2[[#This Row],[PIC Dev]],[1]Organization!C:D,2,FALSE)</f>
        <v>Digital and VAS</v>
      </c>
      <c r="Q455" s="20"/>
      <c r="R455" s="18">
        <v>32</v>
      </c>
      <c r="S455" s="18" t="s">
        <v>106</v>
      </c>
      <c r="T455" s="18" t="s">
        <v>1980</v>
      </c>
      <c r="U455" s="18"/>
      <c r="V455" s="18"/>
      <c r="W455" s="18"/>
      <c r="X455" s="18"/>
      <c r="Y455" s="18"/>
      <c r="Z455" s="18" t="s">
        <v>63</v>
      </c>
      <c r="AA455" s="18" t="s">
        <v>64</v>
      </c>
      <c r="AB455" s="18" t="s">
        <v>108</v>
      </c>
      <c r="AC455" s="18" t="s">
        <v>98</v>
      </c>
      <c r="AD455" s="23" t="s">
        <v>115</v>
      </c>
      <c r="AE455" s="23"/>
      <c r="AF455" s="23"/>
      <c r="AG455" s="18"/>
      <c r="AH455" s="49"/>
      <c r="AI455" s="31" t="s">
        <v>75</v>
      </c>
      <c r="AJ455" s="31"/>
      <c r="AK455" s="25"/>
      <c r="AL455" s="25"/>
      <c r="AM455" s="25"/>
      <c r="AN455" s="25"/>
      <c r="AO455" s="25"/>
      <c r="AP455" s="26">
        <f ca="1">IF(AND(Email_TaskV2[[#This Row],[Status]]="ON PROGRESS"),TODAY()-Email_TaskV2[[#This Row],[Tanggal nodin RFS/RFI]],0)</f>
        <v>0</v>
      </c>
      <c r="AQ455" s="26">
        <f ca="1">IF(AND(Email_TaskV2[[#This Row],[Status]]="ON PROGRESS",Email_TaskV2[[#This Row],[Type]]="RFI"),TODAY()-Email_TaskV2[[#This Row],[Tanggal nodin RFS/RFI]],0)</f>
        <v>0</v>
      </c>
      <c r="AR455" s="26" t="str">
        <f ca="1">IF(Email_TaskV2[[#This Row],[Aging]]&gt;7,"Warning","")</f>
        <v/>
      </c>
      <c r="AV455" s="16" t="str">
        <f>IF(AND(Email_TaskV2[[#This Row],[Status]]="ON PROGRESS",Email_TaskV2[[#This Row],[Type]]="RFS"),"YES","")</f>
        <v/>
      </c>
      <c r="AW455" s="16" t="str">
        <f>IF(AND(Email_TaskV2[[#This Row],[Status]]="ON PROGRESS",Email_TaskV2[[#This Row],[Type]]="RFI"),"YES","")</f>
        <v/>
      </c>
      <c r="AX455" s="16">
        <f>IF(Email_TaskV2[[#This Row],[Nomor Nodin RFS/RFI]]="","",DAY(Email_TaskV2[[#This Row],[Tanggal nodin RFS/RFI]]))</f>
        <v>14</v>
      </c>
      <c r="AY455" s="28" t="str">
        <f>IF(Email_TaskV2[[#This Row],[Nomor Nodin RFS/RFI]]="","",TEXT(Email_TaskV2[[#This Row],[Tanggal nodin RFS/RFI]],"mmm"))</f>
        <v>Apr</v>
      </c>
      <c r="AZ455" s="28" t="str">
        <f>IF(Email_TaskV2[[#This Row],[Nodin BO]]="","No","Yes")</f>
        <v>Yes</v>
      </c>
      <c r="BA455" s="36">
        <f>IF(Email_TaskV2[[#This Row],[Month]]="",13,MONTH(Email_TaskV2[[#This Row],[Tanggal nodin RFS/RFI]]))</f>
        <v>4</v>
      </c>
    </row>
    <row r="456" spans="1:53" ht="15" hidden="1" customHeight="1" x14ac:dyDescent="0.3">
      <c r="A456" s="17">
        <v>455</v>
      </c>
      <c r="B456" s="18" t="s">
        <v>1981</v>
      </c>
      <c r="C456" s="19">
        <v>44665</v>
      </c>
      <c r="D456" s="20" t="s">
        <v>1982</v>
      </c>
      <c r="E456" s="18" t="s">
        <v>55</v>
      </c>
      <c r="F456" s="21" t="s">
        <v>136</v>
      </c>
      <c r="G456" s="22">
        <v>44669</v>
      </c>
      <c r="H456" s="22">
        <v>44693</v>
      </c>
      <c r="I456" s="18" t="s">
        <v>1983</v>
      </c>
      <c r="J456" s="22">
        <v>44693</v>
      </c>
      <c r="K456" s="22"/>
      <c r="L456" s="18">
        <f t="shared" si="57"/>
        <v>28</v>
      </c>
      <c r="M456" s="18">
        <f t="shared" si="58"/>
        <v>24</v>
      </c>
      <c r="N456" s="20" t="s">
        <v>130</v>
      </c>
      <c r="O456" s="20" t="s">
        <v>131</v>
      </c>
      <c r="P456" s="20" t="str">
        <f>VLOOKUP(Email_TaskV2[[#This Row],[PIC Dev]],[1]Organization!C:D,2,FALSE)</f>
        <v>BSM Prepaid</v>
      </c>
      <c r="Q456" s="24" t="s">
        <v>1984</v>
      </c>
      <c r="R456" s="18">
        <v>172</v>
      </c>
      <c r="S456" s="18" t="s">
        <v>61</v>
      </c>
      <c r="T456" s="18" t="s">
        <v>1985</v>
      </c>
      <c r="U456" s="18"/>
      <c r="V456" s="18"/>
      <c r="W456" s="18"/>
      <c r="X456" s="18"/>
      <c r="Y456" s="18"/>
      <c r="Z456" s="18" t="s">
        <v>63</v>
      </c>
      <c r="AA456" s="18" t="s">
        <v>64</v>
      </c>
      <c r="AB456" s="18" t="s">
        <v>447</v>
      </c>
      <c r="AC456" s="18" t="s">
        <v>66</v>
      </c>
      <c r="AD456" s="23" t="s">
        <v>266</v>
      </c>
      <c r="AE456" s="23" t="s">
        <v>67</v>
      </c>
      <c r="AF456" s="23" t="s">
        <v>139</v>
      </c>
      <c r="AG456" s="18" t="s">
        <v>74</v>
      </c>
      <c r="AH456" s="49" t="s">
        <v>89</v>
      </c>
      <c r="AI456" s="31" t="s">
        <v>75</v>
      </c>
      <c r="AJ456" s="31"/>
      <c r="AK456" s="25"/>
      <c r="AL456" s="25"/>
      <c r="AM456" s="25"/>
      <c r="AN456" s="25"/>
      <c r="AO456" s="25"/>
      <c r="AP456" s="26">
        <f ca="1">IF(AND(Email_TaskV2[[#This Row],[Status]]="ON PROGRESS"),TODAY()-Email_TaskV2[[#This Row],[Tanggal nodin RFS/RFI]],0)</f>
        <v>0</v>
      </c>
      <c r="AQ456" s="26">
        <f ca="1">IF(AND(Email_TaskV2[[#This Row],[Status]]="ON PROGRESS",Email_TaskV2[[#This Row],[Type]]="RFI"),TODAY()-Email_TaskV2[[#This Row],[Tanggal nodin RFS/RFI]],0)</f>
        <v>0</v>
      </c>
      <c r="AR456" s="26" t="str">
        <f ca="1">IF(Email_TaskV2[[#This Row],[Aging]]&gt;7,"Warning","")</f>
        <v/>
      </c>
      <c r="AV456" s="16" t="str">
        <f>IF(AND(Email_TaskV2[[#This Row],[Status]]="ON PROGRESS",Email_TaskV2[[#This Row],[Type]]="RFS"),"YES","")</f>
        <v/>
      </c>
      <c r="AW456" s="16" t="str">
        <f>IF(AND(Email_TaskV2[[#This Row],[Status]]="ON PROGRESS",Email_TaskV2[[#This Row],[Type]]="RFI"),"YES","")</f>
        <v/>
      </c>
      <c r="AX456" s="16">
        <f>IF(Email_TaskV2[[#This Row],[Nomor Nodin RFS/RFI]]="","",DAY(Email_TaskV2[[#This Row],[Tanggal nodin RFS/RFI]]))</f>
        <v>14</v>
      </c>
      <c r="AY456" s="28" t="str">
        <f>IF(Email_TaskV2[[#This Row],[Nomor Nodin RFS/RFI]]="","",TEXT(Email_TaskV2[[#This Row],[Tanggal nodin RFS/RFI]],"mmm"))</f>
        <v>Apr</v>
      </c>
      <c r="AZ456" s="28" t="str">
        <f>IF(Email_TaskV2[[#This Row],[Nodin BO]]="","No","Yes")</f>
        <v>Yes</v>
      </c>
      <c r="BA456" s="36">
        <f>IF(Email_TaskV2[[#This Row],[Month]]="",13,MONTH(Email_TaskV2[[#This Row],[Tanggal nodin RFS/RFI]]))</f>
        <v>4</v>
      </c>
    </row>
    <row r="457" spans="1:53" ht="15" hidden="1" customHeight="1" x14ac:dyDescent="0.3">
      <c r="A457" s="17">
        <v>456</v>
      </c>
      <c r="B457" s="18" t="s">
        <v>1986</v>
      </c>
      <c r="C457" s="19">
        <v>44665</v>
      </c>
      <c r="D457" s="20" t="s">
        <v>1987</v>
      </c>
      <c r="E457" s="18" t="s">
        <v>55</v>
      </c>
      <c r="F457" s="21" t="s">
        <v>136</v>
      </c>
      <c r="G457" s="22">
        <v>44665</v>
      </c>
      <c r="H457" s="22">
        <v>44676</v>
      </c>
      <c r="I457" s="18" t="s">
        <v>1988</v>
      </c>
      <c r="J457" s="22">
        <v>44673</v>
      </c>
      <c r="K457" s="22"/>
      <c r="L457" s="18">
        <f t="shared" si="57"/>
        <v>11</v>
      </c>
      <c r="M457" s="18">
        <f t="shared" si="58"/>
        <v>8</v>
      </c>
      <c r="N457" s="20" t="s">
        <v>341</v>
      </c>
      <c r="O457" s="20" t="s">
        <v>342</v>
      </c>
      <c r="P457" s="20" t="str">
        <f>VLOOKUP(Email_TaskV2[[#This Row],[PIC Dev]],[1]Organization!C:D,2,FALSE)</f>
        <v>Digital and VAS</v>
      </c>
      <c r="Q457" s="24" t="s">
        <v>1989</v>
      </c>
      <c r="R457" s="18">
        <v>150</v>
      </c>
      <c r="S457" s="18" t="s">
        <v>61</v>
      </c>
      <c r="T457" s="18" t="s">
        <v>1265</v>
      </c>
      <c r="U457" s="18"/>
      <c r="V457" s="18"/>
      <c r="W457" s="18"/>
      <c r="X457" s="18"/>
      <c r="Y457" s="18"/>
      <c r="Z457" s="18" t="s">
        <v>63</v>
      </c>
      <c r="AA457" s="18" t="s">
        <v>64</v>
      </c>
      <c r="AB457" s="18" t="s">
        <v>344</v>
      </c>
      <c r="AC457" s="18" t="s">
        <v>66</v>
      </c>
      <c r="AD457" s="23" t="s">
        <v>490</v>
      </c>
      <c r="AE457" s="23" t="s">
        <v>126</v>
      </c>
      <c r="AF457" s="23"/>
      <c r="AG457" s="18"/>
      <c r="AH457" s="49"/>
      <c r="AI457" s="31" t="s">
        <v>75</v>
      </c>
      <c r="AJ457" s="31"/>
      <c r="AK457" s="25"/>
      <c r="AL457" s="25"/>
      <c r="AM457" s="25"/>
      <c r="AN457" s="25"/>
      <c r="AO457" s="25"/>
      <c r="AP457" s="26">
        <f ca="1">IF(AND(Email_TaskV2[[#This Row],[Status]]="ON PROGRESS"),TODAY()-Email_TaskV2[[#This Row],[Tanggal nodin RFS/RFI]],0)</f>
        <v>0</v>
      </c>
      <c r="AQ457" s="26">
        <f ca="1">IF(AND(Email_TaskV2[[#This Row],[Status]]="ON PROGRESS",Email_TaskV2[[#This Row],[Type]]="RFI"),TODAY()-Email_TaskV2[[#This Row],[Tanggal nodin RFS/RFI]],0)</f>
        <v>0</v>
      </c>
      <c r="AR457" s="26" t="str">
        <f ca="1">IF(Email_TaskV2[[#This Row],[Aging]]&gt;7,"Warning","")</f>
        <v/>
      </c>
      <c r="AV457" s="16" t="str">
        <f>IF(AND(Email_TaskV2[[#This Row],[Status]]="ON PROGRESS",Email_TaskV2[[#This Row],[Type]]="RFS"),"YES","")</f>
        <v/>
      </c>
      <c r="AW457" s="16" t="str">
        <f>IF(AND(Email_TaskV2[[#This Row],[Status]]="ON PROGRESS",Email_TaskV2[[#This Row],[Type]]="RFI"),"YES","")</f>
        <v/>
      </c>
      <c r="AX457" s="16">
        <f>IF(Email_TaskV2[[#This Row],[Nomor Nodin RFS/RFI]]="","",DAY(Email_TaskV2[[#This Row],[Tanggal nodin RFS/RFI]]))</f>
        <v>14</v>
      </c>
      <c r="AY457" s="28" t="str">
        <f>IF(Email_TaskV2[[#This Row],[Nomor Nodin RFS/RFI]]="","",TEXT(Email_TaskV2[[#This Row],[Tanggal nodin RFS/RFI]],"mmm"))</f>
        <v>Apr</v>
      </c>
      <c r="AZ457" s="28" t="str">
        <f>IF(Email_TaskV2[[#This Row],[Nodin BO]]="","No","Yes")</f>
        <v>Yes</v>
      </c>
      <c r="BA457" s="36">
        <f>IF(Email_TaskV2[[#This Row],[Month]]="",13,MONTH(Email_TaskV2[[#This Row],[Tanggal nodin RFS/RFI]]))</f>
        <v>4</v>
      </c>
    </row>
    <row r="458" spans="1:53" ht="15" hidden="1" customHeight="1" x14ac:dyDescent="0.3">
      <c r="A458" s="17">
        <v>457</v>
      </c>
      <c r="B458" s="18" t="s">
        <v>1990</v>
      </c>
      <c r="C458" s="19">
        <v>44665</v>
      </c>
      <c r="D458" s="20" t="s">
        <v>1991</v>
      </c>
      <c r="E458" s="18" t="s">
        <v>55</v>
      </c>
      <c r="F458" s="21" t="s">
        <v>136</v>
      </c>
      <c r="G458" s="22">
        <v>44666</v>
      </c>
      <c r="H458" s="22">
        <v>44672</v>
      </c>
      <c r="I458" s="18" t="s">
        <v>1992</v>
      </c>
      <c r="J458" s="22">
        <v>44673</v>
      </c>
      <c r="K458" s="22"/>
      <c r="L458" s="18">
        <f t="shared" si="57"/>
        <v>7</v>
      </c>
      <c r="M458" s="18">
        <f t="shared" si="58"/>
        <v>7</v>
      </c>
      <c r="N458" s="20" t="s">
        <v>120</v>
      </c>
      <c r="O458" s="20" t="s">
        <v>121</v>
      </c>
      <c r="P458" s="20" t="str">
        <f>VLOOKUP(Email_TaskV2[[#This Row],[PIC Dev]],[1]Organization!C:D,2,FALSE)</f>
        <v>Business Architecture</v>
      </c>
      <c r="Q458" s="24" t="s">
        <v>1993</v>
      </c>
      <c r="R458" s="18">
        <v>96</v>
      </c>
      <c r="S458" s="18" t="s">
        <v>61</v>
      </c>
      <c r="T458" s="18" t="s">
        <v>1423</v>
      </c>
      <c r="U458" s="18"/>
      <c r="V458" s="18"/>
      <c r="W458" s="18"/>
      <c r="X458" s="18"/>
      <c r="Y458" s="18"/>
      <c r="Z458" s="18" t="s">
        <v>63</v>
      </c>
      <c r="AA458" s="18" t="s">
        <v>64</v>
      </c>
      <c r="AB458" s="18" t="s">
        <v>123</v>
      </c>
      <c r="AC458" s="18" t="s">
        <v>66</v>
      </c>
      <c r="AD458" s="23" t="s">
        <v>89</v>
      </c>
      <c r="AE458" s="23"/>
      <c r="AF458" s="23"/>
      <c r="AG458" s="18"/>
      <c r="AH458" s="49"/>
      <c r="AI458" s="31" t="s">
        <v>75</v>
      </c>
      <c r="AJ458" s="31"/>
      <c r="AK458" s="25"/>
      <c r="AL458" s="25"/>
      <c r="AM458" s="25"/>
      <c r="AN458" s="25"/>
      <c r="AO458" s="25"/>
      <c r="AP458" s="26">
        <f ca="1">IF(AND(Email_TaskV2[[#This Row],[Status]]="ON PROGRESS"),TODAY()-Email_TaskV2[[#This Row],[Tanggal nodin RFS/RFI]],0)</f>
        <v>0</v>
      </c>
      <c r="AQ458" s="26">
        <f ca="1">IF(AND(Email_TaskV2[[#This Row],[Status]]="ON PROGRESS",Email_TaskV2[[#This Row],[Type]]="RFI"),TODAY()-Email_TaskV2[[#This Row],[Tanggal nodin RFS/RFI]],0)</f>
        <v>0</v>
      </c>
      <c r="AR458" s="26" t="str">
        <f ca="1">IF(Email_TaskV2[[#This Row],[Aging]]&gt;7,"Warning","")</f>
        <v/>
      </c>
      <c r="AV458" s="16" t="str">
        <f>IF(AND(Email_TaskV2[[#This Row],[Status]]="ON PROGRESS",Email_TaskV2[[#This Row],[Type]]="RFS"),"YES","")</f>
        <v/>
      </c>
      <c r="AW458" s="16" t="str">
        <f>IF(AND(Email_TaskV2[[#This Row],[Status]]="ON PROGRESS",Email_TaskV2[[#This Row],[Type]]="RFI"),"YES","")</f>
        <v/>
      </c>
      <c r="AX458" s="16">
        <f>IF(Email_TaskV2[[#This Row],[Nomor Nodin RFS/RFI]]="","",DAY(Email_TaskV2[[#This Row],[Tanggal nodin RFS/RFI]]))</f>
        <v>14</v>
      </c>
      <c r="AY458" s="28" t="str">
        <f>IF(Email_TaskV2[[#This Row],[Nomor Nodin RFS/RFI]]="","",TEXT(Email_TaskV2[[#This Row],[Tanggal nodin RFS/RFI]],"mmm"))</f>
        <v>Apr</v>
      </c>
      <c r="AZ458" s="28" t="str">
        <f>IF(Email_TaskV2[[#This Row],[Nodin BO]]="","No","Yes")</f>
        <v>Yes</v>
      </c>
      <c r="BA458" s="36">
        <f>IF(Email_TaskV2[[#This Row],[Month]]="",13,MONTH(Email_TaskV2[[#This Row],[Tanggal nodin RFS/RFI]]))</f>
        <v>4</v>
      </c>
    </row>
    <row r="459" spans="1:53" ht="15" hidden="1" customHeight="1" x14ac:dyDescent="0.3">
      <c r="A459" s="17">
        <v>458</v>
      </c>
      <c r="B459" s="18" t="s">
        <v>1994</v>
      </c>
      <c r="C459" s="19">
        <v>44665</v>
      </c>
      <c r="D459" s="20" t="s">
        <v>1995</v>
      </c>
      <c r="E459" s="18" t="s">
        <v>55</v>
      </c>
      <c r="F459" s="21" t="s">
        <v>695</v>
      </c>
      <c r="G459" s="22">
        <v>44669</v>
      </c>
      <c r="H459" s="22">
        <v>44672</v>
      </c>
      <c r="I459" s="18" t="s">
        <v>1996</v>
      </c>
      <c r="J459" s="22">
        <v>44673</v>
      </c>
      <c r="K459" s="22"/>
      <c r="L459" s="18">
        <f t="shared" si="57"/>
        <v>7</v>
      </c>
      <c r="M459" s="18">
        <f t="shared" si="58"/>
        <v>4</v>
      </c>
      <c r="N459" s="34" t="s">
        <v>220</v>
      </c>
      <c r="O459" s="20" t="s">
        <v>221</v>
      </c>
      <c r="P459" s="20" t="str">
        <f>VLOOKUP(Email_TaskV2[[#This Row],[PIC Dev]],[1]Organization!C:D,2,FALSE)</f>
        <v>Digital and VAS</v>
      </c>
      <c r="Q459" s="24" t="s">
        <v>1997</v>
      </c>
      <c r="R459" s="18">
        <v>98</v>
      </c>
      <c r="S459" s="18" t="s">
        <v>106</v>
      </c>
      <c r="T459" s="18" t="s">
        <v>1998</v>
      </c>
      <c r="U459" s="18"/>
      <c r="V459" s="18"/>
      <c r="W459" s="18"/>
      <c r="X459" s="18"/>
      <c r="Y459" s="18"/>
      <c r="Z459" s="18" t="s">
        <v>63</v>
      </c>
      <c r="AA459" s="18" t="s">
        <v>64</v>
      </c>
      <c r="AB459" s="18" t="s">
        <v>1498</v>
      </c>
      <c r="AC459" s="18" t="s">
        <v>98</v>
      </c>
      <c r="AD459" s="23" t="s">
        <v>1719</v>
      </c>
      <c r="AE459" s="23"/>
      <c r="AF459" s="23"/>
      <c r="AG459" s="18"/>
      <c r="AH459" s="49"/>
      <c r="AI459" s="31" t="s">
        <v>75</v>
      </c>
      <c r="AJ459" s="31"/>
      <c r="AK459" s="25"/>
      <c r="AL459" s="25"/>
      <c r="AM459" s="25"/>
      <c r="AN459" s="25"/>
      <c r="AO459" s="25"/>
      <c r="AP459" s="26">
        <f ca="1">IF(AND(Email_TaskV2[[#This Row],[Status]]="ON PROGRESS"),TODAY()-Email_TaskV2[[#This Row],[Tanggal nodin RFS/RFI]],0)</f>
        <v>0</v>
      </c>
      <c r="AQ459" s="26">
        <f ca="1">IF(AND(Email_TaskV2[[#This Row],[Status]]="ON PROGRESS",Email_TaskV2[[#This Row],[Type]]="RFI"),TODAY()-Email_TaskV2[[#This Row],[Tanggal nodin RFS/RFI]],0)</f>
        <v>0</v>
      </c>
      <c r="AR459" s="26" t="str">
        <f ca="1">IF(Email_TaskV2[[#This Row],[Aging]]&gt;7,"Warning","")</f>
        <v/>
      </c>
      <c r="AV459" s="16" t="str">
        <f>IF(AND(Email_TaskV2[[#This Row],[Status]]="ON PROGRESS",Email_TaskV2[[#This Row],[Type]]="RFS"),"YES","")</f>
        <v/>
      </c>
      <c r="AW459" s="16" t="str">
        <f>IF(AND(Email_TaskV2[[#This Row],[Status]]="ON PROGRESS",Email_TaskV2[[#This Row],[Type]]="RFI"),"YES","")</f>
        <v/>
      </c>
      <c r="AX459" s="16">
        <f>IF(Email_TaskV2[[#This Row],[Nomor Nodin RFS/RFI]]="","",DAY(Email_TaskV2[[#This Row],[Tanggal nodin RFS/RFI]]))</f>
        <v>14</v>
      </c>
      <c r="AY459" s="28" t="str">
        <f>IF(Email_TaskV2[[#This Row],[Nomor Nodin RFS/RFI]]="","",TEXT(Email_TaskV2[[#This Row],[Tanggal nodin RFS/RFI]],"mmm"))</f>
        <v>Apr</v>
      </c>
      <c r="AZ459" s="28" t="str">
        <f>IF(Email_TaskV2[[#This Row],[Nodin BO]]="","No","Yes")</f>
        <v>Yes</v>
      </c>
      <c r="BA459" s="36">
        <f>IF(Email_TaskV2[[#This Row],[Month]]="",13,MONTH(Email_TaskV2[[#This Row],[Tanggal nodin RFS/RFI]]))</f>
        <v>4</v>
      </c>
    </row>
    <row r="460" spans="1:53" ht="15" hidden="1" customHeight="1" x14ac:dyDescent="0.3">
      <c r="A460" s="17">
        <v>459</v>
      </c>
      <c r="B460" s="18" t="s">
        <v>1999</v>
      </c>
      <c r="C460" s="19">
        <v>44665</v>
      </c>
      <c r="D460" s="20" t="s">
        <v>2000</v>
      </c>
      <c r="E460" s="18" t="s">
        <v>55</v>
      </c>
      <c r="F460" s="21" t="s">
        <v>147</v>
      </c>
      <c r="G460" s="22">
        <v>44666</v>
      </c>
      <c r="H460" s="22">
        <v>44666</v>
      </c>
      <c r="I460" s="18" t="s">
        <v>2001</v>
      </c>
      <c r="J460" s="22">
        <v>44678</v>
      </c>
      <c r="K460" s="22"/>
      <c r="L460" s="18">
        <f t="shared" si="57"/>
        <v>1</v>
      </c>
      <c r="M460" s="18">
        <f t="shared" si="58"/>
        <v>12</v>
      </c>
      <c r="N460" s="20" t="s">
        <v>130</v>
      </c>
      <c r="O460" s="20" t="s">
        <v>131</v>
      </c>
      <c r="P460" s="20" t="str">
        <f>VLOOKUP(Email_TaskV2[[#This Row],[PIC Dev]],[1]Organization!C:D,2,FALSE)</f>
        <v>BSM Prepaid</v>
      </c>
      <c r="Q460" s="20"/>
      <c r="R460" s="18">
        <v>215</v>
      </c>
      <c r="S460" s="18" t="s">
        <v>106</v>
      </c>
      <c r="T460" s="18" t="s">
        <v>1866</v>
      </c>
      <c r="U460" s="18"/>
      <c r="V460" s="18"/>
      <c r="W460" s="18"/>
      <c r="X460" s="18"/>
      <c r="Y460" s="18"/>
      <c r="Z460" s="18" t="s">
        <v>63</v>
      </c>
      <c r="AA460" s="18" t="s">
        <v>64</v>
      </c>
      <c r="AB460" s="18" t="s">
        <v>65</v>
      </c>
      <c r="AC460" s="18" t="s">
        <v>66</v>
      </c>
      <c r="AD460" s="23" t="s">
        <v>151</v>
      </c>
      <c r="AE460" s="23"/>
      <c r="AF460" s="23"/>
      <c r="AG460" s="18"/>
      <c r="AH460" s="49"/>
      <c r="AI460" s="31" t="s">
        <v>68</v>
      </c>
      <c r="AJ460" s="31" t="s">
        <v>152</v>
      </c>
      <c r="AK460" s="25"/>
      <c r="AL460" s="25"/>
      <c r="AM460" s="25"/>
      <c r="AN460" s="25"/>
      <c r="AO460" s="25"/>
      <c r="AP460" s="26">
        <f ca="1">IF(AND(Email_TaskV2[[#This Row],[Status]]="ON PROGRESS"),TODAY()-Email_TaskV2[[#This Row],[Tanggal nodin RFS/RFI]],0)</f>
        <v>0</v>
      </c>
      <c r="AQ460" s="26">
        <f ca="1">IF(AND(Email_TaskV2[[#This Row],[Status]]="ON PROGRESS",Email_TaskV2[[#This Row],[Type]]="RFI"),TODAY()-Email_TaskV2[[#This Row],[Tanggal nodin RFS/RFI]],0)</f>
        <v>0</v>
      </c>
      <c r="AR460" s="26" t="str">
        <f ca="1">IF(Email_TaskV2[[#This Row],[Aging]]&gt;7,"Warning","")</f>
        <v/>
      </c>
      <c r="AV460" s="16" t="str">
        <f>IF(AND(Email_TaskV2[[#This Row],[Status]]="ON PROGRESS",Email_TaskV2[[#This Row],[Type]]="RFS"),"YES","")</f>
        <v/>
      </c>
      <c r="AW460" s="16" t="str">
        <f>IF(AND(Email_TaskV2[[#This Row],[Status]]="ON PROGRESS",Email_TaskV2[[#This Row],[Type]]="RFI"),"YES","")</f>
        <v/>
      </c>
      <c r="AX460" s="16">
        <f>IF(Email_TaskV2[[#This Row],[Nomor Nodin RFS/RFI]]="","",DAY(Email_TaskV2[[#This Row],[Tanggal nodin RFS/RFI]]))</f>
        <v>14</v>
      </c>
      <c r="AY460" s="28" t="str">
        <f>IF(Email_TaskV2[[#This Row],[Nomor Nodin RFS/RFI]]="","",TEXT(Email_TaskV2[[#This Row],[Tanggal nodin RFS/RFI]],"mmm"))</f>
        <v>Apr</v>
      </c>
      <c r="AZ460" s="28" t="str">
        <f>IF(Email_TaskV2[[#This Row],[Nodin BO]]="","No","Yes")</f>
        <v>Yes</v>
      </c>
      <c r="BA460" s="36">
        <f>IF(Email_TaskV2[[#This Row],[Month]]="",13,MONTH(Email_TaskV2[[#This Row],[Tanggal nodin RFS/RFI]]))</f>
        <v>4</v>
      </c>
    </row>
    <row r="461" spans="1:53" ht="15" hidden="1" customHeight="1" x14ac:dyDescent="0.3">
      <c r="A461" s="17">
        <v>460</v>
      </c>
      <c r="B461" s="18" t="s">
        <v>2002</v>
      </c>
      <c r="C461" s="19">
        <v>44665</v>
      </c>
      <c r="D461" s="20" t="s">
        <v>1963</v>
      </c>
      <c r="E461" s="18" t="s">
        <v>55</v>
      </c>
      <c r="F461" s="21" t="s">
        <v>147</v>
      </c>
      <c r="G461" s="22">
        <v>44674</v>
      </c>
      <c r="H461" s="22">
        <v>44685</v>
      </c>
      <c r="I461" s="18" t="s">
        <v>2003</v>
      </c>
      <c r="J461" s="22">
        <v>44685</v>
      </c>
      <c r="K461" s="22"/>
      <c r="L461" s="18">
        <f t="shared" si="57"/>
        <v>20</v>
      </c>
      <c r="M461" s="18">
        <f t="shared" si="58"/>
        <v>11</v>
      </c>
      <c r="N461" s="20" t="s">
        <v>58</v>
      </c>
      <c r="O461" s="20" t="s">
        <v>59</v>
      </c>
      <c r="P461" s="20" t="str">
        <f>VLOOKUP(Email_TaskV2[[#This Row],[PIC Dev]],[1]Organization!C:D,2,FALSE)</f>
        <v>BSM Prepaid</v>
      </c>
      <c r="Q461" s="20"/>
      <c r="R461" s="18">
        <v>20</v>
      </c>
      <c r="S461" s="18" t="s">
        <v>106</v>
      </c>
      <c r="T461" s="18" t="s">
        <v>1965</v>
      </c>
      <c r="U461" s="18"/>
      <c r="V461" s="18"/>
      <c r="W461" s="18"/>
      <c r="X461" s="18"/>
      <c r="Y461" s="18"/>
      <c r="Z461" s="18" t="s">
        <v>63</v>
      </c>
      <c r="AA461" s="18" t="s">
        <v>64</v>
      </c>
      <c r="AB461" s="18" t="s">
        <v>65</v>
      </c>
      <c r="AC461" s="18" t="s">
        <v>66</v>
      </c>
      <c r="AD461" s="23" t="s">
        <v>151</v>
      </c>
      <c r="AE461" s="23" t="s">
        <v>150</v>
      </c>
      <c r="AF461" s="23"/>
      <c r="AG461" s="18"/>
      <c r="AH461" s="49"/>
      <c r="AI461" s="31" t="s">
        <v>68</v>
      </c>
      <c r="AJ461" s="31" t="s">
        <v>152</v>
      </c>
      <c r="AK461" s="25"/>
      <c r="AL461" s="25"/>
      <c r="AM461" s="25"/>
      <c r="AN461" s="25"/>
      <c r="AO461" s="25"/>
      <c r="AP461" s="26">
        <f ca="1">IF(AND(Email_TaskV2[[#This Row],[Status]]="ON PROGRESS"),TODAY()-Email_TaskV2[[#This Row],[Tanggal nodin RFS/RFI]],0)</f>
        <v>0</v>
      </c>
      <c r="AQ461" s="26">
        <f ca="1">IF(AND(Email_TaskV2[[#This Row],[Status]]="ON PROGRESS",Email_TaskV2[[#This Row],[Type]]="RFI"),TODAY()-Email_TaskV2[[#This Row],[Tanggal nodin RFS/RFI]],0)</f>
        <v>0</v>
      </c>
      <c r="AR461" s="26" t="str">
        <f ca="1">IF(Email_TaskV2[[#This Row],[Aging]]&gt;7,"Warning","")</f>
        <v/>
      </c>
      <c r="AV461" s="16" t="str">
        <f>IF(AND(Email_TaskV2[[#This Row],[Status]]="ON PROGRESS",Email_TaskV2[[#This Row],[Type]]="RFS"),"YES","")</f>
        <v/>
      </c>
      <c r="AW461" s="16" t="str">
        <f>IF(AND(Email_TaskV2[[#This Row],[Status]]="ON PROGRESS",Email_TaskV2[[#This Row],[Type]]="RFI"),"YES","")</f>
        <v/>
      </c>
      <c r="AX461" s="16">
        <f>IF(Email_TaskV2[[#This Row],[Nomor Nodin RFS/RFI]]="","",DAY(Email_TaskV2[[#This Row],[Tanggal nodin RFS/RFI]]))</f>
        <v>14</v>
      </c>
      <c r="AY461" s="28" t="str">
        <f>IF(Email_TaskV2[[#This Row],[Nomor Nodin RFS/RFI]]="","",TEXT(Email_TaskV2[[#This Row],[Tanggal nodin RFS/RFI]],"mmm"))</f>
        <v>Apr</v>
      </c>
      <c r="AZ461" s="28" t="str">
        <f>IF(Email_TaskV2[[#This Row],[Nodin BO]]="","No","Yes")</f>
        <v>Yes</v>
      </c>
      <c r="BA461" s="36">
        <f>IF(Email_TaskV2[[#This Row],[Month]]="",13,MONTH(Email_TaskV2[[#This Row],[Tanggal nodin RFS/RFI]]))</f>
        <v>4</v>
      </c>
    </row>
    <row r="462" spans="1:53" ht="15" hidden="1" customHeight="1" x14ac:dyDescent="0.3">
      <c r="A462" s="17">
        <v>461</v>
      </c>
      <c r="B462" s="18" t="s">
        <v>2004</v>
      </c>
      <c r="C462" s="19">
        <v>44669</v>
      </c>
      <c r="D462" s="20" t="s">
        <v>2005</v>
      </c>
      <c r="E462" s="32" t="s">
        <v>118</v>
      </c>
      <c r="F462" s="47" t="s">
        <v>119</v>
      </c>
      <c r="G462" s="18"/>
      <c r="H462" s="18"/>
      <c r="I462" s="18"/>
      <c r="J462" s="18"/>
      <c r="K462" s="18"/>
      <c r="L462" s="23"/>
      <c r="M462" s="20"/>
      <c r="N462" s="20" t="s">
        <v>193</v>
      </c>
      <c r="O462" s="20" t="s">
        <v>194</v>
      </c>
      <c r="P462" s="20" t="str">
        <f>VLOOKUP(Email_TaskV2[[#This Row],[PIC Dev]],[1]Organization!C:D,2,FALSE)</f>
        <v>Postpaid, Roaming, and Interconnect</v>
      </c>
      <c r="Q462" s="20"/>
      <c r="R462" s="18"/>
      <c r="S462" s="18" t="s">
        <v>61</v>
      </c>
      <c r="T462" s="18" t="s">
        <v>1826</v>
      </c>
      <c r="U462" s="18"/>
      <c r="V462" s="18"/>
      <c r="W462" s="18"/>
      <c r="X462" s="18"/>
      <c r="Y462" s="18"/>
      <c r="Z462" s="18" t="s">
        <v>63</v>
      </c>
      <c r="AA462" s="18" t="s">
        <v>64</v>
      </c>
      <c r="AB462" s="18" t="s">
        <v>65</v>
      </c>
      <c r="AC462" s="18" t="s">
        <v>66</v>
      </c>
      <c r="AD462" s="23" t="s">
        <v>125</v>
      </c>
      <c r="AE462" s="23"/>
      <c r="AF462" s="23"/>
      <c r="AG462" s="18"/>
      <c r="AH462" s="49"/>
      <c r="AI462" s="48" t="s">
        <v>75</v>
      </c>
      <c r="AJ462" s="48"/>
      <c r="AK462" s="25"/>
      <c r="AL462" s="25"/>
      <c r="AM462" s="25"/>
      <c r="AN462" s="25"/>
      <c r="AO462" s="25"/>
      <c r="AP462" s="26">
        <f ca="1">IF(AND(Email_TaskV2[[#This Row],[Status]]="ON PROGRESS"),TODAY()-Email_TaskV2[[#This Row],[Tanggal nodin RFS/RFI]],0)</f>
        <v>0</v>
      </c>
      <c r="AQ462" s="26">
        <f ca="1">IF(AND(Email_TaskV2[[#This Row],[Status]]="ON PROGRESS",Email_TaskV2[[#This Row],[Type]]="RFI"),TODAY()-Email_TaskV2[[#This Row],[Tanggal nodin RFS/RFI]],0)</f>
        <v>0</v>
      </c>
      <c r="AR462" s="26" t="str">
        <f ca="1">IF(Email_TaskV2[[#This Row],[Aging]]&gt;7,"Warning","")</f>
        <v/>
      </c>
      <c r="AV462" s="16" t="str">
        <f>IF(AND(Email_TaskV2[[#This Row],[Status]]="ON PROGRESS",Email_TaskV2[[#This Row],[Type]]="RFS"),"YES","")</f>
        <v/>
      </c>
      <c r="AW462" s="16" t="str">
        <f>IF(AND(Email_TaskV2[[#This Row],[Status]]="ON PROGRESS",Email_TaskV2[[#This Row],[Type]]="RFI"),"YES","")</f>
        <v/>
      </c>
      <c r="AX462" s="16">
        <f>IF(Email_TaskV2[[#This Row],[Nomor Nodin RFS/RFI]]="","",DAY(Email_TaskV2[[#This Row],[Tanggal nodin RFS/RFI]]))</f>
        <v>18</v>
      </c>
      <c r="AY462" s="28" t="str">
        <f>IF(Email_TaskV2[[#This Row],[Nomor Nodin RFS/RFI]]="","",TEXT(Email_TaskV2[[#This Row],[Tanggal nodin RFS/RFI]],"mmm"))</f>
        <v>Apr</v>
      </c>
      <c r="AZ462" s="28" t="str">
        <f>IF(Email_TaskV2[[#This Row],[Nodin BO]]="","No","Yes")</f>
        <v>Yes</v>
      </c>
      <c r="BA462" s="36">
        <f>IF(Email_TaskV2[[#This Row],[Month]]="",13,MONTH(Email_TaskV2[[#This Row],[Tanggal nodin RFS/RFI]]))</f>
        <v>4</v>
      </c>
    </row>
    <row r="463" spans="1:53" ht="15" hidden="1" customHeight="1" x14ac:dyDescent="0.3">
      <c r="A463" s="17">
        <v>462</v>
      </c>
      <c r="B463" s="18" t="s">
        <v>2006</v>
      </c>
      <c r="C463" s="19">
        <v>44669</v>
      </c>
      <c r="D463" s="20" t="s">
        <v>2007</v>
      </c>
      <c r="E463" s="32" t="s">
        <v>118</v>
      </c>
      <c r="F463" s="32" t="s">
        <v>691</v>
      </c>
      <c r="G463" s="18"/>
      <c r="H463" s="18"/>
      <c r="I463" s="18"/>
      <c r="J463" s="18"/>
      <c r="K463" s="18"/>
      <c r="L463" s="23"/>
      <c r="M463" s="20"/>
      <c r="N463" s="20" t="s">
        <v>104</v>
      </c>
      <c r="O463" s="20" t="s">
        <v>105</v>
      </c>
      <c r="P463" s="20" t="str">
        <f>VLOOKUP(Email_TaskV2[[#This Row],[PIC Dev]],[1]Organization!C:D,2,FALSE)</f>
        <v>Digital and VAS</v>
      </c>
      <c r="Q463" s="20"/>
      <c r="R463" s="18"/>
      <c r="S463" s="18" t="s">
        <v>106</v>
      </c>
      <c r="T463" s="18" t="s">
        <v>2008</v>
      </c>
      <c r="U463" s="18"/>
      <c r="V463" s="18"/>
      <c r="W463" s="18"/>
      <c r="X463" s="18"/>
      <c r="Y463" s="18"/>
      <c r="Z463" s="18" t="s">
        <v>63</v>
      </c>
      <c r="AA463" s="18" t="s">
        <v>64</v>
      </c>
      <c r="AB463" s="18" t="s">
        <v>108</v>
      </c>
      <c r="AC463" s="18" t="s">
        <v>98</v>
      </c>
      <c r="AD463" s="23" t="s">
        <v>109</v>
      </c>
      <c r="AE463" s="23"/>
      <c r="AF463" s="23"/>
      <c r="AG463" s="18"/>
      <c r="AH463" s="49"/>
      <c r="AI463" s="48" t="s">
        <v>75</v>
      </c>
      <c r="AJ463" s="48"/>
      <c r="AK463" s="25"/>
      <c r="AL463" s="25"/>
      <c r="AM463" s="25"/>
      <c r="AN463" s="25"/>
      <c r="AO463" s="25"/>
      <c r="AP463" s="26">
        <f ca="1">IF(AND(Email_TaskV2[[#This Row],[Status]]="ON PROGRESS"),TODAY()-Email_TaskV2[[#This Row],[Tanggal nodin RFS/RFI]],0)</f>
        <v>0</v>
      </c>
      <c r="AQ463" s="26">
        <f ca="1">IF(AND(Email_TaskV2[[#This Row],[Status]]="ON PROGRESS",Email_TaskV2[[#This Row],[Type]]="RFI"),TODAY()-Email_TaskV2[[#This Row],[Tanggal nodin RFS/RFI]],0)</f>
        <v>0</v>
      </c>
      <c r="AR463" s="26" t="str">
        <f ca="1">IF(Email_TaskV2[[#This Row],[Aging]]&gt;7,"Warning","")</f>
        <v/>
      </c>
      <c r="AV463" s="16" t="str">
        <f>IF(AND(Email_TaskV2[[#This Row],[Status]]="ON PROGRESS",Email_TaskV2[[#This Row],[Type]]="RFS"),"YES","")</f>
        <v/>
      </c>
      <c r="AW463" s="16" t="str">
        <f>IF(AND(Email_TaskV2[[#This Row],[Status]]="ON PROGRESS",Email_TaskV2[[#This Row],[Type]]="RFI"),"YES","")</f>
        <v/>
      </c>
      <c r="AX463" s="16">
        <f>IF(Email_TaskV2[[#This Row],[Nomor Nodin RFS/RFI]]="","",DAY(Email_TaskV2[[#This Row],[Tanggal nodin RFS/RFI]]))</f>
        <v>18</v>
      </c>
      <c r="AY463" s="28" t="str">
        <f>IF(Email_TaskV2[[#This Row],[Nomor Nodin RFS/RFI]]="","",TEXT(Email_TaskV2[[#This Row],[Tanggal nodin RFS/RFI]],"mmm"))</f>
        <v>Apr</v>
      </c>
      <c r="AZ463" s="28" t="str">
        <f>IF(Email_TaskV2[[#This Row],[Nodin BO]]="","No","Yes")</f>
        <v>Yes</v>
      </c>
      <c r="BA463" s="36">
        <f>IF(Email_TaskV2[[#This Row],[Month]]="",13,MONTH(Email_TaskV2[[#This Row],[Tanggal nodin RFS/RFI]]))</f>
        <v>4</v>
      </c>
    </row>
    <row r="464" spans="1:53" ht="15" hidden="1" customHeight="1" x14ac:dyDescent="0.3">
      <c r="A464" s="17">
        <v>463</v>
      </c>
      <c r="B464" s="18" t="s">
        <v>2009</v>
      </c>
      <c r="C464" s="19">
        <v>44669</v>
      </c>
      <c r="D464" s="20" t="s">
        <v>2010</v>
      </c>
      <c r="E464" s="18" t="s">
        <v>55</v>
      </c>
      <c r="F464" s="21" t="s">
        <v>147</v>
      </c>
      <c r="G464" s="22">
        <v>44672</v>
      </c>
      <c r="H464" s="22">
        <v>44700</v>
      </c>
      <c r="I464" s="18" t="s">
        <v>2011</v>
      </c>
      <c r="J464" s="22">
        <v>44701</v>
      </c>
      <c r="K464" s="22"/>
      <c r="L464" s="18">
        <f>H464-C464</f>
        <v>31</v>
      </c>
      <c r="M464" s="18">
        <f>J464-G464</f>
        <v>29</v>
      </c>
      <c r="N464" s="20" t="s">
        <v>58</v>
      </c>
      <c r="O464" s="20" t="s">
        <v>59</v>
      </c>
      <c r="P464" s="20" t="str">
        <f>VLOOKUP(Email_TaskV2[[#This Row],[PIC Dev]],[1]Organization!C:D,2,FALSE)</f>
        <v>BSM Prepaid</v>
      </c>
      <c r="Q464" s="20"/>
      <c r="R464" s="18">
        <v>55</v>
      </c>
      <c r="S464" s="18" t="s">
        <v>106</v>
      </c>
      <c r="T464" s="18" t="s">
        <v>922</v>
      </c>
      <c r="U464" s="18"/>
      <c r="V464" s="18"/>
      <c r="W464" s="18"/>
      <c r="X464" s="18"/>
      <c r="Y464" s="18"/>
      <c r="Z464" s="18" t="s">
        <v>63</v>
      </c>
      <c r="AA464" s="18" t="s">
        <v>64</v>
      </c>
      <c r="AB464" s="18" t="s">
        <v>65</v>
      </c>
      <c r="AC464" s="18" t="s">
        <v>66</v>
      </c>
      <c r="AD464" s="23" t="s">
        <v>151</v>
      </c>
      <c r="AE464" s="23"/>
      <c r="AF464" s="23"/>
      <c r="AG464" s="18"/>
      <c r="AH464" s="49"/>
      <c r="AI464" s="31" t="s">
        <v>68</v>
      </c>
      <c r="AJ464" s="31" t="s">
        <v>152</v>
      </c>
      <c r="AK464" s="25"/>
      <c r="AL464" s="25"/>
      <c r="AM464" s="25"/>
      <c r="AN464" s="25"/>
      <c r="AO464" s="25"/>
      <c r="AP464" s="26">
        <f ca="1">IF(AND(Email_TaskV2[[#This Row],[Status]]="ON PROGRESS"),TODAY()-Email_TaskV2[[#This Row],[Tanggal nodin RFS/RFI]],0)</f>
        <v>0</v>
      </c>
      <c r="AQ464" s="26">
        <f ca="1">IF(AND(Email_TaskV2[[#This Row],[Status]]="ON PROGRESS",Email_TaskV2[[#This Row],[Type]]="RFI"),TODAY()-Email_TaskV2[[#This Row],[Tanggal nodin RFS/RFI]],0)</f>
        <v>0</v>
      </c>
      <c r="AR464" s="26" t="str">
        <f ca="1">IF(Email_TaskV2[[#This Row],[Aging]]&gt;7,"Warning","")</f>
        <v/>
      </c>
      <c r="AV464" s="16" t="str">
        <f>IF(AND(Email_TaskV2[[#This Row],[Status]]="ON PROGRESS",Email_TaskV2[[#This Row],[Type]]="RFS"),"YES","")</f>
        <v/>
      </c>
      <c r="AW464" s="16" t="str">
        <f>IF(AND(Email_TaskV2[[#This Row],[Status]]="ON PROGRESS",Email_TaskV2[[#This Row],[Type]]="RFI"),"YES","")</f>
        <v/>
      </c>
      <c r="AX464" s="16">
        <f>IF(Email_TaskV2[[#This Row],[Nomor Nodin RFS/RFI]]="","",DAY(Email_TaskV2[[#This Row],[Tanggal nodin RFS/RFI]]))</f>
        <v>18</v>
      </c>
      <c r="AY464" s="28" t="str">
        <f>IF(Email_TaskV2[[#This Row],[Nomor Nodin RFS/RFI]]="","",TEXT(Email_TaskV2[[#This Row],[Tanggal nodin RFS/RFI]],"mmm"))</f>
        <v>Apr</v>
      </c>
      <c r="AZ464" s="28" t="str">
        <f>IF(Email_TaskV2[[#This Row],[Nodin BO]]="","No","Yes")</f>
        <v>Yes</v>
      </c>
      <c r="BA464" s="36">
        <f>IF(Email_TaskV2[[#This Row],[Month]]="",13,MONTH(Email_TaskV2[[#This Row],[Tanggal nodin RFS/RFI]]))</f>
        <v>4</v>
      </c>
    </row>
    <row r="465" spans="1:53" ht="15" hidden="1" customHeight="1" x14ac:dyDescent="0.3">
      <c r="A465" s="17">
        <v>464</v>
      </c>
      <c r="B465" s="18" t="s">
        <v>2012</v>
      </c>
      <c r="C465" s="19">
        <v>44669</v>
      </c>
      <c r="D465" s="20" t="s">
        <v>2013</v>
      </c>
      <c r="E465" s="18" t="s">
        <v>55</v>
      </c>
      <c r="F465" s="21" t="s">
        <v>147</v>
      </c>
      <c r="G465" s="22">
        <v>44676</v>
      </c>
      <c r="H465" s="22">
        <v>44678</v>
      </c>
      <c r="I465" s="18" t="s">
        <v>2014</v>
      </c>
      <c r="J465" s="22">
        <v>44679</v>
      </c>
      <c r="K465" s="22"/>
      <c r="L465" s="18">
        <f>H465-C465</f>
        <v>9</v>
      </c>
      <c r="M465" s="18">
        <f>J465-G465</f>
        <v>3</v>
      </c>
      <c r="N465" s="20" t="s">
        <v>58</v>
      </c>
      <c r="O465" s="20" t="s">
        <v>59</v>
      </c>
      <c r="P465" s="20" t="str">
        <f>VLOOKUP(Email_TaskV2[[#This Row],[PIC Dev]],[1]Organization!C:D,2,FALSE)</f>
        <v>BSM Prepaid</v>
      </c>
      <c r="Q465" s="20"/>
      <c r="R465" s="18">
        <v>44</v>
      </c>
      <c r="S465" s="18" t="s">
        <v>106</v>
      </c>
      <c r="T465" s="18" t="s">
        <v>2015</v>
      </c>
      <c r="U465" s="18"/>
      <c r="V465" s="18"/>
      <c r="W465" s="18"/>
      <c r="X465" s="18"/>
      <c r="Y465" s="18"/>
      <c r="Z465" s="18" t="s">
        <v>63</v>
      </c>
      <c r="AA465" s="18" t="s">
        <v>64</v>
      </c>
      <c r="AB465" s="18" t="s">
        <v>65</v>
      </c>
      <c r="AC465" s="18" t="s">
        <v>66</v>
      </c>
      <c r="AD465" s="23" t="s">
        <v>1719</v>
      </c>
      <c r="AE465" s="23"/>
      <c r="AF465" s="23"/>
      <c r="AG465" s="18"/>
      <c r="AH465" s="49"/>
      <c r="AI465" s="31" t="s">
        <v>75</v>
      </c>
      <c r="AJ465" s="31"/>
      <c r="AK465" s="25"/>
      <c r="AL465" s="25"/>
      <c r="AM465" s="25"/>
      <c r="AN465" s="25"/>
      <c r="AO465" s="25"/>
      <c r="AP465" s="26">
        <f ca="1">IF(AND(Email_TaskV2[[#This Row],[Status]]="ON PROGRESS"),TODAY()-Email_TaskV2[[#This Row],[Tanggal nodin RFS/RFI]],0)</f>
        <v>0</v>
      </c>
      <c r="AQ465" s="26">
        <f ca="1">IF(AND(Email_TaskV2[[#This Row],[Status]]="ON PROGRESS",Email_TaskV2[[#This Row],[Type]]="RFI"),TODAY()-Email_TaskV2[[#This Row],[Tanggal nodin RFS/RFI]],0)</f>
        <v>0</v>
      </c>
      <c r="AR465" s="26" t="str">
        <f ca="1">IF(Email_TaskV2[[#This Row],[Aging]]&gt;7,"Warning","")</f>
        <v/>
      </c>
      <c r="AV465" s="16" t="str">
        <f>IF(AND(Email_TaskV2[[#This Row],[Status]]="ON PROGRESS",Email_TaskV2[[#This Row],[Type]]="RFS"),"YES","")</f>
        <v/>
      </c>
      <c r="AW465" s="16" t="str">
        <f>IF(AND(Email_TaskV2[[#This Row],[Status]]="ON PROGRESS",Email_TaskV2[[#This Row],[Type]]="RFI"),"YES","")</f>
        <v/>
      </c>
      <c r="AX465" s="16">
        <f>IF(Email_TaskV2[[#This Row],[Nomor Nodin RFS/RFI]]="","",DAY(Email_TaskV2[[#This Row],[Tanggal nodin RFS/RFI]]))</f>
        <v>18</v>
      </c>
      <c r="AY465" s="28" t="str">
        <f>IF(Email_TaskV2[[#This Row],[Nomor Nodin RFS/RFI]]="","",TEXT(Email_TaskV2[[#This Row],[Tanggal nodin RFS/RFI]],"mmm"))</f>
        <v>Apr</v>
      </c>
      <c r="AZ465" s="28" t="str">
        <f>IF(Email_TaskV2[[#This Row],[Nodin BO]]="","No","Yes")</f>
        <v>Yes</v>
      </c>
      <c r="BA465" s="36">
        <f>IF(Email_TaskV2[[#This Row],[Month]]="",13,MONTH(Email_TaskV2[[#This Row],[Tanggal nodin RFS/RFI]]))</f>
        <v>4</v>
      </c>
    </row>
    <row r="466" spans="1:53" ht="15" hidden="1" customHeight="1" x14ac:dyDescent="0.3">
      <c r="A466" s="17">
        <v>465</v>
      </c>
      <c r="B466" s="18" t="s">
        <v>2016</v>
      </c>
      <c r="C466" s="19">
        <v>44669</v>
      </c>
      <c r="D466" s="20" t="s">
        <v>2017</v>
      </c>
      <c r="E466" s="18" t="s">
        <v>55</v>
      </c>
      <c r="F466" s="21" t="s">
        <v>147</v>
      </c>
      <c r="G466" s="22">
        <v>44671</v>
      </c>
      <c r="H466" s="22">
        <v>44673</v>
      </c>
      <c r="I466" s="18" t="s">
        <v>2018</v>
      </c>
      <c r="J466" s="22">
        <v>44673</v>
      </c>
      <c r="K466" s="22"/>
      <c r="L466" s="18">
        <f>H466-C466</f>
        <v>4</v>
      </c>
      <c r="M466" s="18">
        <f>J466-G466</f>
        <v>2</v>
      </c>
      <c r="N466" s="20" t="s">
        <v>104</v>
      </c>
      <c r="O466" s="20" t="s">
        <v>105</v>
      </c>
      <c r="P466" s="20" t="str">
        <f>VLOOKUP(Email_TaskV2[[#This Row],[PIC Dev]],[1]Organization!C:D,2,FALSE)</f>
        <v>Digital and VAS</v>
      </c>
      <c r="Q466" s="20"/>
      <c r="R466" s="18">
        <v>45</v>
      </c>
      <c r="S466" s="18" t="s">
        <v>106</v>
      </c>
      <c r="T466" s="18"/>
      <c r="U466" s="18"/>
      <c r="V466" s="18"/>
      <c r="W466" s="18"/>
      <c r="X466" s="18"/>
      <c r="Y466" s="18"/>
      <c r="Z466" s="18" t="s">
        <v>63</v>
      </c>
      <c r="AA466" s="18" t="s">
        <v>64</v>
      </c>
      <c r="AB466" s="18" t="s">
        <v>108</v>
      </c>
      <c r="AC466" s="18" t="s">
        <v>98</v>
      </c>
      <c r="AD466" s="23" t="s">
        <v>150</v>
      </c>
      <c r="AE466" s="23"/>
      <c r="AF466" s="23"/>
      <c r="AG466" s="18"/>
      <c r="AH466" s="49"/>
      <c r="AI466" s="31" t="s">
        <v>75</v>
      </c>
      <c r="AJ466" s="31"/>
      <c r="AK466" s="25"/>
      <c r="AL466" s="25"/>
      <c r="AM466" s="25"/>
      <c r="AN466" s="25"/>
      <c r="AO466" s="25"/>
      <c r="AP466" s="26">
        <f ca="1">IF(AND(Email_TaskV2[[#This Row],[Status]]="ON PROGRESS"),TODAY()-Email_TaskV2[[#This Row],[Tanggal nodin RFS/RFI]],0)</f>
        <v>0</v>
      </c>
      <c r="AQ466" s="26">
        <f ca="1">IF(AND(Email_TaskV2[[#This Row],[Status]]="ON PROGRESS",Email_TaskV2[[#This Row],[Type]]="RFI"),TODAY()-Email_TaskV2[[#This Row],[Tanggal nodin RFS/RFI]],0)</f>
        <v>0</v>
      </c>
      <c r="AR466" s="26" t="str">
        <f ca="1">IF(Email_TaskV2[[#This Row],[Aging]]&gt;7,"Warning","")</f>
        <v/>
      </c>
      <c r="AV466" s="16" t="str">
        <f>IF(AND(Email_TaskV2[[#This Row],[Status]]="ON PROGRESS",Email_TaskV2[[#This Row],[Type]]="RFS"),"YES","")</f>
        <v/>
      </c>
      <c r="AW466" s="16" t="str">
        <f>IF(AND(Email_TaskV2[[#This Row],[Status]]="ON PROGRESS",Email_TaskV2[[#This Row],[Type]]="RFI"),"YES","")</f>
        <v/>
      </c>
      <c r="AX466" s="16">
        <f>IF(Email_TaskV2[[#This Row],[Nomor Nodin RFS/RFI]]="","",DAY(Email_TaskV2[[#This Row],[Tanggal nodin RFS/RFI]]))</f>
        <v>18</v>
      </c>
      <c r="AY466" s="28" t="str">
        <f>IF(Email_TaskV2[[#This Row],[Nomor Nodin RFS/RFI]]="","",TEXT(Email_TaskV2[[#This Row],[Tanggal nodin RFS/RFI]],"mmm"))</f>
        <v>Apr</v>
      </c>
      <c r="AZ466" s="28" t="str">
        <f>IF(Email_TaskV2[[#This Row],[Nodin BO]]="","No","Yes")</f>
        <v>No</v>
      </c>
      <c r="BA466" s="36">
        <f>IF(Email_TaskV2[[#This Row],[Month]]="",13,MONTH(Email_TaskV2[[#This Row],[Tanggal nodin RFS/RFI]]))</f>
        <v>4</v>
      </c>
    </row>
    <row r="467" spans="1:53" ht="15" hidden="1" customHeight="1" x14ac:dyDescent="0.3">
      <c r="A467" s="17">
        <v>466</v>
      </c>
      <c r="B467" s="18" t="s">
        <v>2019</v>
      </c>
      <c r="C467" s="19">
        <v>44669</v>
      </c>
      <c r="D467" s="20" t="s">
        <v>2020</v>
      </c>
      <c r="E467" s="18" t="s">
        <v>55</v>
      </c>
      <c r="F467" s="21" t="s">
        <v>230</v>
      </c>
      <c r="G467" s="22">
        <v>44673</v>
      </c>
      <c r="H467" s="22">
        <v>44676</v>
      </c>
      <c r="I467" s="18" t="s">
        <v>2021</v>
      </c>
      <c r="J467" s="22">
        <v>44677</v>
      </c>
      <c r="K467" s="22"/>
      <c r="L467" s="18">
        <f>H467-C467</f>
        <v>7</v>
      </c>
      <c r="M467" s="18">
        <f>J467-G467</f>
        <v>4</v>
      </c>
      <c r="N467" s="20" t="s">
        <v>193</v>
      </c>
      <c r="O467" s="20" t="s">
        <v>194</v>
      </c>
      <c r="P467" s="20" t="str">
        <f>VLOOKUP(Email_TaskV2[[#This Row],[PIC Dev]],[1]Organization!C:D,2,FALSE)</f>
        <v>Postpaid, Roaming, and Interconnect</v>
      </c>
      <c r="Q467" s="20" t="s">
        <v>2022</v>
      </c>
      <c r="R467" s="18">
        <v>45</v>
      </c>
      <c r="S467" s="18" t="s">
        <v>106</v>
      </c>
      <c r="T467" s="18" t="s">
        <v>2023</v>
      </c>
      <c r="U467" s="18"/>
      <c r="V467" s="18"/>
      <c r="W467" s="18"/>
      <c r="X467" s="18"/>
      <c r="Y467" s="18"/>
      <c r="Z467" s="18" t="s">
        <v>63</v>
      </c>
      <c r="AA467" s="18" t="s">
        <v>64</v>
      </c>
      <c r="AB467" s="18" t="s">
        <v>65</v>
      </c>
      <c r="AC467" s="18" t="s">
        <v>98</v>
      </c>
      <c r="AD467" s="23" t="s">
        <v>150</v>
      </c>
      <c r="AE467" s="23"/>
      <c r="AF467" s="23"/>
      <c r="AG467" s="18"/>
      <c r="AH467" s="49"/>
      <c r="AI467" s="31" t="s">
        <v>75</v>
      </c>
      <c r="AJ467" s="31"/>
      <c r="AK467" s="25"/>
      <c r="AL467" s="25"/>
      <c r="AM467" s="25"/>
      <c r="AN467" s="25"/>
      <c r="AO467" s="25"/>
      <c r="AP467" s="26">
        <f ca="1">IF(AND(Email_TaskV2[[#This Row],[Status]]="ON PROGRESS"),TODAY()-Email_TaskV2[[#This Row],[Tanggal nodin RFS/RFI]],0)</f>
        <v>0</v>
      </c>
      <c r="AQ467" s="26">
        <f ca="1">IF(AND(Email_TaskV2[[#This Row],[Status]]="ON PROGRESS",Email_TaskV2[[#This Row],[Type]]="RFI"),TODAY()-Email_TaskV2[[#This Row],[Tanggal nodin RFS/RFI]],0)</f>
        <v>0</v>
      </c>
      <c r="AR467" s="26" t="str">
        <f ca="1">IF(Email_TaskV2[[#This Row],[Aging]]&gt;7,"Warning","")</f>
        <v/>
      </c>
      <c r="AV467" s="16" t="str">
        <f>IF(AND(Email_TaskV2[[#This Row],[Status]]="ON PROGRESS",Email_TaskV2[[#This Row],[Type]]="RFS"),"YES","")</f>
        <v/>
      </c>
      <c r="AW467" s="16" t="str">
        <f>IF(AND(Email_TaskV2[[#This Row],[Status]]="ON PROGRESS",Email_TaskV2[[#This Row],[Type]]="RFI"),"YES","")</f>
        <v/>
      </c>
      <c r="AX467" s="16">
        <f>IF(Email_TaskV2[[#This Row],[Nomor Nodin RFS/RFI]]="","",DAY(Email_TaskV2[[#This Row],[Tanggal nodin RFS/RFI]]))</f>
        <v>18</v>
      </c>
      <c r="AY467" s="28" t="str">
        <f>IF(Email_TaskV2[[#This Row],[Nomor Nodin RFS/RFI]]="","",TEXT(Email_TaskV2[[#This Row],[Tanggal nodin RFS/RFI]],"mmm"))</f>
        <v>Apr</v>
      </c>
      <c r="AZ467" s="28" t="str">
        <f>IF(Email_TaskV2[[#This Row],[Nodin BO]]="","No","Yes")</f>
        <v>Yes</v>
      </c>
      <c r="BA467" s="36">
        <f>IF(Email_TaskV2[[#This Row],[Month]]="",13,MONTH(Email_TaskV2[[#This Row],[Tanggal nodin RFS/RFI]]))</f>
        <v>4</v>
      </c>
    </row>
    <row r="468" spans="1:53" ht="15" hidden="1" customHeight="1" x14ac:dyDescent="0.3">
      <c r="A468" s="17">
        <v>467</v>
      </c>
      <c r="B468" s="18" t="s">
        <v>2024</v>
      </c>
      <c r="C468" s="19">
        <v>44670</v>
      </c>
      <c r="D468" s="20" t="s">
        <v>2025</v>
      </c>
      <c r="E468" s="32" t="s">
        <v>118</v>
      </c>
      <c r="F468" s="32" t="s">
        <v>691</v>
      </c>
      <c r="G468" s="18"/>
      <c r="H468" s="18"/>
      <c r="I468" s="18"/>
      <c r="J468" s="18"/>
      <c r="K468" s="18"/>
      <c r="L468" s="23"/>
      <c r="M468" s="20"/>
      <c r="N468" s="20" t="s">
        <v>130</v>
      </c>
      <c r="O468" s="20" t="s">
        <v>131</v>
      </c>
      <c r="P468" s="20" t="str">
        <f>VLOOKUP(Email_TaskV2[[#This Row],[PIC Dev]],[1]Organization!C:D,2,FALSE)</f>
        <v>BSM Prepaid</v>
      </c>
      <c r="Q468" s="20"/>
      <c r="R468" s="18"/>
      <c r="S468" s="18" t="s">
        <v>106</v>
      </c>
      <c r="T468" s="18" t="s">
        <v>2026</v>
      </c>
      <c r="U468" s="18"/>
      <c r="V468" s="18"/>
      <c r="W468" s="18"/>
      <c r="X468" s="18"/>
      <c r="Y468" s="18"/>
      <c r="Z468" s="18" t="s">
        <v>63</v>
      </c>
      <c r="AA468" s="18" t="s">
        <v>64</v>
      </c>
      <c r="AB468" s="18" t="s">
        <v>2027</v>
      </c>
      <c r="AC468" s="18" t="s">
        <v>66</v>
      </c>
      <c r="AD468" s="23" t="s">
        <v>133</v>
      </c>
      <c r="AE468" s="23"/>
      <c r="AF468" s="23"/>
      <c r="AG468" s="18"/>
      <c r="AH468" s="49"/>
      <c r="AI468" s="48" t="s">
        <v>75</v>
      </c>
      <c r="AJ468" s="48"/>
      <c r="AK468" s="25"/>
      <c r="AL468" s="25"/>
      <c r="AM468" s="25"/>
      <c r="AN468" s="25"/>
      <c r="AO468" s="25"/>
      <c r="AP468" s="26">
        <f ca="1">IF(AND(Email_TaskV2[[#This Row],[Status]]="ON PROGRESS"),TODAY()-Email_TaskV2[[#This Row],[Tanggal nodin RFS/RFI]],0)</f>
        <v>0</v>
      </c>
      <c r="AQ468" s="26">
        <f ca="1">IF(AND(Email_TaskV2[[#This Row],[Status]]="ON PROGRESS",Email_TaskV2[[#This Row],[Type]]="RFI"),TODAY()-Email_TaskV2[[#This Row],[Tanggal nodin RFS/RFI]],0)</f>
        <v>0</v>
      </c>
      <c r="AR468" s="26" t="str">
        <f ca="1">IF(Email_TaskV2[[#This Row],[Aging]]&gt;7,"Warning","")</f>
        <v/>
      </c>
      <c r="AV468" s="16" t="str">
        <f>IF(AND(Email_TaskV2[[#This Row],[Status]]="ON PROGRESS",Email_TaskV2[[#This Row],[Type]]="RFS"),"YES","")</f>
        <v/>
      </c>
      <c r="AW468" s="16" t="str">
        <f>IF(AND(Email_TaskV2[[#This Row],[Status]]="ON PROGRESS",Email_TaskV2[[#This Row],[Type]]="RFI"),"YES","")</f>
        <v/>
      </c>
      <c r="AX468" s="16">
        <f>IF(Email_TaskV2[[#This Row],[Nomor Nodin RFS/RFI]]="","",DAY(Email_TaskV2[[#This Row],[Tanggal nodin RFS/RFI]]))</f>
        <v>19</v>
      </c>
      <c r="AY468" s="28" t="str">
        <f>IF(Email_TaskV2[[#This Row],[Nomor Nodin RFS/RFI]]="","",TEXT(Email_TaskV2[[#This Row],[Tanggal nodin RFS/RFI]],"mmm"))</f>
        <v>Apr</v>
      </c>
      <c r="AZ468" s="28" t="str">
        <f>IF(Email_TaskV2[[#This Row],[Nodin BO]]="","No","Yes")</f>
        <v>Yes</v>
      </c>
      <c r="BA468" s="36">
        <f>IF(Email_TaskV2[[#This Row],[Month]]="",13,MONTH(Email_TaskV2[[#This Row],[Tanggal nodin RFS/RFI]]))</f>
        <v>4</v>
      </c>
    </row>
    <row r="469" spans="1:53" ht="15" hidden="1" customHeight="1" x14ac:dyDescent="0.3">
      <c r="A469" s="17">
        <v>468</v>
      </c>
      <c r="B469" s="18" t="s">
        <v>2028</v>
      </c>
      <c r="C469" s="19">
        <v>44670</v>
      </c>
      <c r="D469" s="20" t="s">
        <v>2029</v>
      </c>
      <c r="E469" s="32" t="s">
        <v>118</v>
      </c>
      <c r="F469" s="32" t="s">
        <v>691</v>
      </c>
      <c r="G469" s="18"/>
      <c r="H469" s="18"/>
      <c r="I469" s="18"/>
      <c r="J469" s="18"/>
      <c r="K469" s="18"/>
      <c r="L469" s="18"/>
      <c r="M469" s="18"/>
      <c r="N469" s="20" t="s">
        <v>171</v>
      </c>
      <c r="O469" s="20" t="s">
        <v>172</v>
      </c>
      <c r="P469" s="20" t="str">
        <f>VLOOKUP(Email_TaskV2[[#This Row],[PIC Dev]],[1]Organization!C:D,2,FALSE)</f>
        <v>Postpaid, Roaming, and Interconnect</v>
      </c>
      <c r="Q469" s="20"/>
      <c r="R469" s="18"/>
      <c r="S469" s="18" t="s">
        <v>106</v>
      </c>
      <c r="T469" s="18" t="s">
        <v>2030</v>
      </c>
      <c r="U469" s="18"/>
      <c r="V469" s="18"/>
      <c r="W469" s="18"/>
      <c r="X469" s="18"/>
      <c r="Y469" s="18"/>
      <c r="Z469" s="18" t="s">
        <v>63</v>
      </c>
      <c r="AA469" s="18" t="s">
        <v>64</v>
      </c>
      <c r="AB469" s="18" t="s">
        <v>65</v>
      </c>
      <c r="AC469" s="18" t="s">
        <v>124</v>
      </c>
      <c r="AD469" s="23" t="s">
        <v>109</v>
      </c>
      <c r="AE469" s="23"/>
      <c r="AF469" s="23"/>
      <c r="AG469" s="18"/>
      <c r="AH469" s="49"/>
      <c r="AI469" s="48" t="s">
        <v>75</v>
      </c>
      <c r="AJ469" s="48"/>
      <c r="AK469" s="25"/>
      <c r="AL469" s="25"/>
      <c r="AM469" s="25"/>
      <c r="AN469" s="25"/>
      <c r="AO469" s="25"/>
      <c r="AP469" s="26">
        <f ca="1">IF(AND(Email_TaskV2[[#This Row],[Status]]="ON PROGRESS"),TODAY()-Email_TaskV2[[#This Row],[Tanggal nodin RFS/RFI]],0)</f>
        <v>0</v>
      </c>
      <c r="AQ469" s="26">
        <f ca="1">IF(AND(Email_TaskV2[[#This Row],[Status]]="ON PROGRESS",Email_TaskV2[[#This Row],[Type]]="RFI"),TODAY()-Email_TaskV2[[#This Row],[Tanggal nodin RFS/RFI]],0)</f>
        <v>0</v>
      </c>
      <c r="AR469" s="26" t="str">
        <f ca="1">IF(Email_TaskV2[[#This Row],[Aging]]&gt;7,"Warning","")</f>
        <v/>
      </c>
      <c r="AV469" s="16" t="str">
        <f>IF(AND(Email_TaskV2[[#This Row],[Status]]="ON PROGRESS",Email_TaskV2[[#This Row],[Type]]="RFS"),"YES","")</f>
        <v/>
      </c>
      <c r="AW469" s="16" t="str">
        <f>IF(AND(Email_TaskV2[[#This Row],[Status]]="ON PROGRESS",Email_TaskV2[[#This Row],[Type]]="RFI"),"YES","")</f>
        <v/>
      </c>
      <c r="AX469" s="16">
        <f>IF(Email_TaskV2[[#This Row],[Nomor Nodin RFS/RFI]]="","",DAY(Email_TaskV2[[#This Row],[Tanggal nodin RFS/RFI]]))</f>
        <v>19</v>
      </c>
      <c r="AY469" s="28" t="str">
        <f>IF(Email_TaskV2[[#This Row],[Nomor Nodin RFS/RFI]]="","",TEXT(Email_TaskV2[[#This Row],[Tanggal nodin RFS/RFI]],"mmm"))</f>
        <v>Apr</v>
      </c>
      <c r="AZ469" s="28" t="str">
        <f>IF(Email_TaskV2[[#This Row],[Nodin BO]]="","No","Yes")</f>
        <v>Yes</v>
      </c>
      <c r="BA469" s="36">
        <f>IF(Email_TaskV2[[#This Row],[Month]]="",13,MONTH(Email_TaskV2[[#This Row],[Tanggal nodin RFS/RFI]]))</f>
        <v>4</v>
      </c>
    </row>
    <row r="470" spans="1:53" ht="15" hidden="1" customHeight="1" x14ac:dyDescent="0.3">
      <c r="A470" s="17">
        <v>469</v>
      </c>
      <c r="B470" s="18" t="s">
        <v>2031</v>
      </c>
      <c r="C470" s="19">
        <v>44670</v>
      </c>
      <c r="D470" s="20" t="s">
        <v>2032</v>
      </c>
      <c r="E470" s="18" t="s">
        <v>55</v>
      </c>
      <c r="F470" s="18" t="s">
        <v>112</v>
      </c>
      <c r="G470" s="22">
        <v>44673</v>
      </c>
      <c r="H470" s="22">
        <v>44676</v>
      </c>
      <c r="I470" s="18" t="s">
        <v>2033</v>
      </c>
      <c r="J470" s="22">
        <v>44677</v>
      </c>
      <c r="K470" s="22"/>
      <c r="L470" s="18">
        <f>H470-C470</f>
        <v>6</v>
      </c>
      <c r="M470" s="18">
        <f>J470-G470</f>
        <v>4</v>
      </c>
      <c r="N470" s="20" t="s">
        <v>130</v>
      </c>
      <c r="O470" s="20" t="s">
        <v>131</v>
      </c>
      <c r="P470" s="20" t="str">
        <f>VLOOKUP(Email_TaskV2[[#This Row],[PIC Dev]],[1]Organization!C:D,2,FALSE)</f>
        <v>BSM Prepaid</v>
      </c>
      <c r="Q470" s="20"/>
      <c r="R470" s="18">
        <v>30</v>
      </c>
      <c r="S470" s="18" t="s">
        <v>106</v>
      </c>
      <c r="T470" s="18" t="s">
        <v>2034</v>
      </c>
      <c r="U470" s="18"/>
      <c r="V470" s="18"/>
      <c r="W470" s="18"/>
      <c r="X470" s="18"/>
      <c r="Y470" s="18"/>
      <c r="Z470" s="18" t="s">
        <v>63</v>
      </c>
      <c r="AA470" s="18" t="s">
        <v>64</v>
      </c>
      <c r="AB470" s="18" t="s">
        <v>558</v>
      </c>
      <c r="AC470" s="18" t="s">
        <v>66</v>
      </c>
      <c r="AD470" s="23" t="s">
        <v>115</v>
      </c>
      <c r="AE470" s="23"/>
      <c r="AF470" s="23"/>
      <c r="AG470" s="18"/>
      <c r="AH470" s="49"/>
      <c r="AI470" s="31" t="s">
        <v>75</v>
      </c>
      <c r="AJ470" s="31"/>
      <c r="AK470" s="25"/>
      <c r="AL470" s="25"/>
      <c r="AM470" s="25"/>
      <c r="AN470" s="25"/>
      <c r="AO470" s="25"/>
      <c r="AP470" s="26">
        <f ca="1">IF(AND(Email_TaskV2[[#This Row],[Status]]="ON PROGRESS"),TODAY()-Email_TaskV2[[#This Row],[Tanggal nodin RFS/RFI]],0)</f>
        <v>0</v>
      </c>
      <c r="AQ470" s="26">
        <f ca="1">IF(AND(Email_TaskV2[[#This Row],[Status]]="ON PROGRESS",Email_TaskV2[[#This Row],[Type]]="RFI"),TODAY()-Email_TaskV2[[#This Row],[Tanggal nodin RFS/RFI]],0)</f>
        <v>0</v>
      </c>
      <c r="AR470" s="26" t="str">
        <f ca="1">IF(Email_TaskV2[[#This Row],[Aging]]&gt;7,"Warning","")</f>
        <v/>
      </c>
      <c r="AV470" s="16" t="str">
        <f>IF(AND(Email_TaskV2[[#This Row],[Status]]="ON PROGRESS",Email_TaskV2[[#This Row],[Type]]="RFS"),"YES","")</f>
        <v/>
      </c>
      <c r="AW470" s="16" t="str">
        <f>IF(AND(Email_TaskV2[[#This Row],[Status]]="ON PROGRESS",Email_TaskV2[[#This Row],[Type]]="RFI"),"YES","")</f>
        <v/>
      </c>
      <c r="AX470" s="16">
        <f>IF(Email_TaskV2[[#This Row],[Nomor Nodin RFS/RFI]]="","",DAY(Email_TaskV2[[#This Row],[Tanggal nodin RFS/RFI]]))</f>
        <v>19</v>
      </c>
      <c r="AY470" s="28" t="str">
        <f>IF(Email_TaskV2[[#This Row],[Nomor Nodin RFS/RFI]]="","",TEXT(Email_TaskV2[[#This Row],[Tanggal nodin RFS/RFI]],"mmm"))</f>
        <v>Apr</v>
      </c>
      <c r="AZ470" s="28" t="str">
        <f>IF(Email_TaskV2[[#This Row],[Nodin BO]]="","No","Yes")</f>
        <v>Yes</v>
      </c>
      <c r="BA470" s="36">
        <f>IF(Email_TaskV2[[#This Row],[Month]]="",13,MONTH(Email_TaskV2[[#This Row],[Tanggal nodin RFS/RFI]]))</f>
        <v>4</v>
      </c>
    </row>
    <row r="471" spans="1:53" ht="15" hidden="1" customHeight="1" x14ac:dyDescent="0.3">
      <c r="A471" s="17">
        <v>470</v>
      </c>
      <c r="B471" s="18" t="s">
        <v>2035</v>
      </c>
      <c r="C471" s="19">
        <v>44670</v>
      </c>
      <c r="D471" s="20" t="s">
        <v>2036</v>
      </c>
      <c r="E471" s="18" t="s">
        <v>55</v>
      </c>
      <c r="F471" s="21" t="s">
        <v>112</v>
      </c>
      <c r="G471" s="22">
        <v>44673</v>
      </c>
      <c r="H471" s="22">
        <v>44677</v>
      </c>
      <c r="I471" s="18" t="s">
        <v>2037</v>
      </c>
      <c r="J471" s="22">
        <v>44678</v>
      </c>
      <c r="K471" s="22"/>
      <c r="L471" s="18">
        <f>H471-C471</f>
        <v>7</v>
      </c>
      <c r="M471" s="18">
        <f>J471-G471</f>
        <v>5</v>
      </c>
      <c r="N471" s="23" t="s">
        <v>93</v>
      </c>
      <c r="O471" s="20" t="s">
        <v>94</v>
      </c>
      <c r="P471" s="20" t="str">
        <f>VLOOKUP(Email_TaskV2[[#This Row],[PIC Dev]],[1]Organization!C:D,2,FALSE)</f>
        <v>Digital and VAS</v>
      </c>
      <c r="Q471" s="20"/>
      <c r="R471" s="18">
        <v>50</v>
      </c>
      <c r="S471" s="18" t="s">
        <v>106</v>
      </c>
      <c r="T471" s="18" t="s">
        <v>2038</v>
      </c>
      <c r="U471" s="18"/>
      <c r="V471" s="18"/>
      <c r="W471" s="18"/>
      <c r="X471" s="18"/>
      <c r="Y471" s="18"/>
      <c r="Z471" s="18" t="s">
        <v>63</v>
      </c>
      <c r="AA471" s="18" t="s">
        <v>64</v>
      </c>
      <c r="AB471" s="18" t="s">
        <v>201</v>
      </c>
      <c r="AC471" s="18" t="s">
        <v>66</v>
      </c>
      <c r="AD471" s="23" t="s">
        <v>186</v>
      </c>
      <c r="AE471" s="23"/>
      <c r="AF471" s="23"/>
      <c r="AG471" s="18"/>
      <c r="AH471" s="49"/>
      <c r="AI471" s="31" t="s">
        <v>75</v>
      </c>
      <c r="AJ471" s="31"/>
      <c r="AK471" s="25"/>
      <c r="AL471" s="25"/>
      <c r="AM471" s="25"/>
      <c r="AN471" s="25"/>
      <c r="AO471" s="25"/>
      <c r="AP471" s="26">
        <f ca="1">IF(AND(Email_TaskV2[[#This Row],[Status]]="ON PROGRESS"),TODAY()-Email_TaskV2[[#This Row],[Tanggal nodin RFS/RFI]],0)</f>
        <v>0</v>
      </c>
      <c r="AQ471" s="26">
        <f ca="1">IF(AND(Email_TaskV2[[#This Row],[Status]]="ON PROGRESS",Email_TaskV2[[#This Row],[Type]]="RFI"),TODAY()-Email_TaskV2[[#This Row],[Tanggal nodin RFS/RFI]],0)</f>
        <v>0</v>
      </c>
      <c r="AR471" s="26" t="str">
        <f ca="1">IF(Email_TaskV2[[#This Row],[Aging]]&gt;7,"Warning","")</f>
        <v/>
      </c>
      <c r="AV471" s="16" t="str">
        <f>IF(AND(Email_TaskV2[[#This Row],[Status]]="ON PROGRESS",Email_TaskV2[[#This Row],[Type]]="RFS"),"YES","")</f>
        <v/>
      </c>
      <c r="AW471" s="16" t="str">
        <f>IF(AND(Email_TaskV2[[#This Row],[Status]]="ON PROGRESS",Email_TaskV2[[#This Row],[Type]]="RFI"),"YES","")</f>
        <v/>
      </c>
      <c r="AX471" s="16">
        <f>IF(Email_TaskV2[[#This Row],[Nomor Nodin RFS/RFI]]="","",DAY(Email_TaskV2[[#This Row],[Tanggal nodin RFS/RFI]]))</f>
        <v>19</v>
      </c>
      <c r="AY471" s="28" t="str">
        <f>IF(Email_TaskV2[[#This Row],[Nomor Nodin RFS/RFI]]="","",TEXT(Email_TaskV2[[#This Row],[Tanggal nodin RFS/RFI]],"mmm"))</f>
        <v>Apr</v>
      </c>
      <c r="AZ471" s="28" t="str">
        <f>IF(Email_TaskV2[[#This Row],[Nodin BO]]="","No","Yes")</f>
        <v>Yes</v>
      </c>
      <c r="BA471" s="36">
        <f>IF(Email_TaskV2[[#This Row],[Month]]="",13,MONTH(Email_TaskV2[[#This Row],[Tanggal nodin RFS/RFI]]))</f>
        <v>4</v>
      </c>
    </row>
    <row r="472" spans="1:53" ht="15" hidden="1" customHeight="1" x14ac:dyDescent="0.3">
      <c r="A472" s="17">
        <v>471</v>
      </c>
      <c r="B472" s="18" t="s">
        <v>2039</v>
      </c>
      <c r="C472" s="19">
        <v>44670</v>
      </c>
      <c r="D472" s="20" t="s">
        <v>2040</v>
      </c>
      <c r="E472" s="18" t="s">
        <v>55</v>
      </c>
      <c r="F472" s="21" t="s">
        <v>147</v>
      </c>
      <c r="G472" s="22">
        <v>44674</v>
      </c>
      <c r="H472" s="22">
        <v>44678</v>
      </c>
      <c r="I472" s="18" t="s">
        <v>2041</v>
      </c>
      <c r="J472" s="22">
        <v>44678</v>
      </c>
      <c r="K472" s="22"/>
      <c r="L472" s="18">
        <f>H472-C472</f>
        <v>8</v>
      </c>
      <c r="M472" s="18">
        <f>J472-G472</f>
        <v>4</v>
      </c>
      <c r="N472" s="20" t="s">
        <v>104</v>
      </c>
      <c r="O472" s="20" t="s">
        <v>105</v>
      </c>
      <c r="P472" s="20" t="str">
        <f>VLOOKUP(Email_TaskV2[[#This Row],[PIC Dev]],[1]Organization!C:D,2,FALSE)</f>
        <v>Digital and VAS</v>
      </c>
      <c r="Q472" s="20"/>
      <c r="R472" s="18">
        <v>151</v>
      </c>
      <c r="S472" s="18" t="s">
        <v>106</v>
      </c>
      <c r="T472" s="30" t="s">
        <v>2042</v>
      </c>
      <c r="U472" s="30"/>
      <c r="V472" s="30"/>
      <c r="W472" s="30"/>
      <c r="X472" s="30"/>
      <c r="Y472" s="30"/>
      <c r="Z472" s="18" t="s">
        <v>63</v>
      </c>
      <c r="AA472" s="18" t="s">
        <v>64</v>
      </c>
      <c r="AB472" s="18" t="s">
        <v>108</v>
      </c>
      <c r="AC472" s="18" t="s">
        <v>98</v>
      </c>
      <c r="AD472" s="23" t="s">
        <v>816</v>
      </c>
      <c r="AE472" s="23"/>
      <c r="AF472" s="23"/>
      <c r="AG472" s="18"/>
      <c r="AH472" s="49"/>
      <c r="AI472" s="31" t="s">
        <v>75</v>
      </c>
      <c r="AJ472" s="31"/>
      <c r="AK472" s="25"/>
      <c r="AL472" s="25"/>
      <c r="AM472" s="25"/>
      <c r="AN472" s="25"/>
      <c r="AO472" s="25"/>
      <c r="AP472" s="26">
        <f ca="1">IF(AND(Email_TaskV2[[#This Row],[Status]]="ON PROGRESS"),TODAY()-Email_TaskV2[[#This Row],[Tanggal nodin RFS/RFI]],0)</f>
        <v>0</v>
      </c>
      <c r="AQ472" s="26">
        <f ca="1">IF(AND(Email_TaskV2[[#This Row],[Status]]="ON PROGRESS",Email_TaskV2[[#This Row],[Type]]="RFI"),TODAY()-Email_TaskV2[[#This Row],[Tanggal nodin RFS/RFI]],0)</f>
        <v>0</v>
      </c>
      <c r="AR472" s="26" t="str">
        <f ca="1">IF(Email_TaskV2[[#This Row],[Aging]]&gt;7,"Warning","")</f>
        <v/>
      </c>
      <c r="AV472" s="16" t="str">
        <f>IF(AND(Email_TaskV2[[#This Row],[Status]]="ON PROGRESS",Email_TaskV2[[#This Row],[Type]]="RFS"),"YES","")</f>
        <v/>
      </c>
      <c r="AW472" s="16" t="str">
        <f>IF(AND(Email_TaskV2[[#This Row],[Status]]="ON PROGRESS",Email_TaskV2[[#This Row],[Type]]="RFI"),"YES","")</f>
        <v/>
      </c>
      <c r="AX472" s="16">
        <f>IF(Email_TaskV2[[#This Row],[Nomor Nodin RFS/RFI]]="","",DAY(Email_TaskV2[[#This Row],[Tanggal nodin RFS/RFI]]))</f>
        <v>19</v>
      </c>
      <c r="AY472" s="28" t="str">
        <f>IF(Email_TaskV2[[#This Row],[Nomor Nodin RFS/RFI]]="","",TEXT(Email_TaskV2[[#This Row],[Tanggal nodin RFS/RFI]],"mmm"))</f>
        <v>Apr</v>
      </c>
      <c r="AZ472" s="28" t="str">
        <f>IF(Email_TaskV2[[#This Row],[Nodin BO]]="","No","Yes")</f>
        <v>Yes</v>
      </c>
      <c r="BA472" s="36">
        <f>IF(Email_TaskV2[[#This Row],[Month]]="",13,MONTH(Email_TaskV2[[#This Row],[Tanggal nodin RFS/RFI]]))</f>
        <v>4</v>
      </c>
    </row>
    <row r="473" spans="1:53" ht="15" hidden="1" customHeight="1" x14ac:dyDescent="0.3">
      <c r="A473" s="17">
        <v>472</v>
      </c>
      <c r="B473" s="18" t="s">
        <v>2043</v>
      </c>
      <c r="C473" s="19">
        <v>44670</v>
      </c>
      <c r="D473" s="20" t="s">
        <v>2044</v>
      </c>
      <c r="E473" s="18" t="s">
        <v>55</v>
      </c>
      <c r="F473" s="21" t="s">
        <v>147</v>
      </c>
      <c r="G473" s="22">
        <v>44676</v>
      </c>
      <c r="H473" s="22">
        <v>44678</v>
      </c>
      <c r="I473" s="18" t="s">
        <v>2045</v>
      </c>
      <c r="J473" s="22">
        <v>44679</v>
      </c>
      <c r="K473" s="22"/>
      <c r="L473" s="18">
        <f>H473-C473</f>
        <v>8</v>
      </c>
      <c r="M473" s="18">
        <f>J473-G473</f>
        <v>3</v>
      </c>
      <c r="N473" s="20" t="s">
        <v>58</v>
      </c>
      <c r="O473" s="20" t="s">
        <v>59</v>
      </c>
      <c r="P473" s="20" t="str">
        <f>VLOOKUP(Email_TaskV2[[#This Row],[PIC Dev]],[1]Organization!C:D,2,FALSE)</f>
        <v>BSM Prepaid</v>
      </c>
      <c r="Q473" s="20"/>
      <c r="R473" s="18">
        <v>87</v>
      </c>
      <c r="S473" s="18" t="s">
        <v>106</v>
      </c>
      <c r="T473" s="18" t="s">
        <v>2046</v>
      </c>
      <c r="U473" s="18"/>
      <c r="V473" s="18"/>
      <c r="W473" s="18"/>
      <c r="X473" s="18"/>
      <c r="Y473" s="18"/>
      <c r="Z473" s="18" t="s">
        <v>63</v>
      </c>
      <c r="AA473" s="18" t="s">
        <v>64</v>
      </c>
      <c r="AB473" s="18" t="s">
        <v>65</v>
      </c>
      <c r="AC473" s="18" t="s">
        <v>66</v>
      </c>
      <c r="AD473" s="23" t="s">
        <v>1719</v>
      </c>
      <c r="AE473" s="23"/>
      <c r="AF473" s="23"/>
      <c r="AG473" s="18"/>
      <c r="AH473" s="49"/>
      <c r="AI473" s="31" t="s">
        <v>75</v>
      </c>
      <c r="AJ473" s="31"/>
      <c r="AK473" s="25"/>
      <c r="AL473" s="25"/>
      <c r="AM473" s="25"/>
      <c r="AN473" s="25"/>
      <c r="AO473" s="25"/>
      <c r="AP473" s="26">
        <f ca="1">IF(AND(Email_TaskV2[[#This Row],[Status]]="ON PROGRESS"),TODAY()-Email_TaskV2[[#This Row],[Tanggal nodin RFS/RFI]],0)</f>
        <v>0</v>
      </c>
      <c r="AQ473" s="26">
        <f ca="1">IF(AND(Email_TaskV2[[#This Row],[Status]]="ON PROGRESS",Email_TaskV2[[#This Row],[Type]]="RFI"),TODAY()-Email_TaskV2[[#This Row],[Tanggal nodin RFS/RFI]],0)</f>
        <v>0</v>
      </c>
      <c r="AR473" s="26" t="str">
        <f ca="1">IF(Email_TaskV2[[#This Row],[Aging]]&gt;7,"Warning","")</f>
        <v/>
      </c>
      <c r="AV473" s="16" t="str">
        <f>IF(AND(Email_TaskV2[[#This Row],[Status]]="ON PROGRESS",Email_TaskV2[[#This Row],[Type]]="RFS"),"YES","")</f>
        <v/>
      </c>
      <c r="AW473" s="16" t="str">
        <f>IF(AND(Email_TaskV2[[#This Row],[Status]]="ON PROGRESS",Email_TaskV2[[#This Row],[Type]]="RFI"),"YES","")</f>
        <v/>
      </c>
      <c r="AX473" s="16">
        <f>IF(Email_TaskV2[[#This Row],[Nomor Nodin RFS/RFI]]="","",DAY(Email_TaskV2[[#This Row],[Tanggal nodin RFS/RFI]]))</f>
        <v>19</v>
      </c>
      <c r="AY473" s="28" t="str">
        <f>IF(Email_TaskV2[[#This Row],[Nomor Nodin RFS/RFI]]="","",TEXT(Email_TaskV2[[#This Row],[Tanggal nodin RFS/RFI]],"mmm"))</f>
        <v>Apr</v>
      </c>
      <c r="AZ473" s="28" t="str">
        <f>IF(Email_TaskV2[[#This Row],[Nodin BO]]="","No","Yes")</f>
        <v>Yes</v>
      </c>
      <c r="BA473" s="36">
        <f>IF(Email_TaskV2[[#This Row],[Month]]="",13,MONTH(Email_TaskV2[[#This Row],[Tanggal nodin RFS/RFI]]))</f>
        <v>4</v>
      </c>
    </row>
    <row r="474" spans="1:53" ht="15" hidden="1" customHeight="1" x14ac:dyDescent="0.3">
      <c r="A474" s="17">
        <v>473</v>
      </c>
      <c r="B474" s="18" t="s">
        <v>2047</v>
      </c>
      <c r="C474" s="19">
        <v>44670</v>
      </c>
      <c r="D474" s="20" t="s">
        <v>2048</v>
      </c>
      <c r="E474" s="18" t="s">
        <v>55</v>
      </c>
      <c r="F474" s="21" t="s">
        <v>230</v>
      </c>
      <c r="G474" s="22">
        <v>44670</v>
      </c>
      <c r="H474" s="22">
        <v>44671</v>
      </c>
      <c r="I474" s="18" t="s">
        <v>2049</v>
      </c>
      <c r="J474" s="22">
        <v>44673</v>
      </c>
      <c r="K474" s="22"/>
      <c r="L474" s="18">
        <f>H474-C474</f>
        <v>1</v>
      </c>
      <c r="M474" s="18">
        <f>J474-G474</f>
        <v>3</v>
      </c>
      <c r="N474" s="20" t="s">
        <v>171</v>
      </c>
      <c r="O474" s="20" t="s">
        <v>172</v>
      </c>
      <c r="P474" s="20" t="str">
        <f>VLOOKUP(Email_TaskV2[[#This Row],[PIC Dev]],[1]Organization!C:D,2,FALSE)</f>
        <v>Postpaid, Roaming, and Interconnect</v>
      </c>
      <c r="Q474" s="24" t="s">
        <v>2050</v>
      </c>
      <c r="R474" s="18">
        <v>60</v>
      </c>
      <c r="S474" s="18" t="s">
        <v>106</v>
      </c>
      <c r="T474" s="18" t="s">
        <v>2051</v>
      </c>
      <c r="U474" s="18"/>
      <c r="V474" s="18"/>
      <c r="W474" s="18"/>
      <c r="X474" s="18"/>
      <c r="Y474" s="18"/>
      <c r="Z474" s="18" t="s">
        <v>63</v>
      </c>
      <c r="AA474" s="18" t="s">
        <v>64</v>
      </c>
      <c r="AB474" s="18" t="s">
        <v>65</v>
      </c>
      <c r="AC474" s="18" t="s">
        <v>124</v>
      </c>
      <c r="AD474" s="23" t="s">
        <v>151</v>
      </c>
      <c r="AE474" s="23"/>
      <c r="AF474" s="23"/>
      <c r="AG474" s="18"/>
      <c r="AH474" s="49"/>
      <c r="AI474" s="31" t="s">
        <v>75</v>
      </c>
      <c r="AJ474" s="31"/>
      <c r="AK474" s="25"/>
      <c r="AL474" s="25"/>
      <c r="AM474" s="25"/>
      <c r="AN474" s="25"/>
      <c r="AO474" s="25"/>
      <c r="AP474" s="26">
        <f ca="1">IF(AND(Email_TaskV2[[#This Row],[Status]]="ON PROGRESS"),TODAY()-Email_TaskV2[[#This Row],[Tanggal nodin RFS/RFI]],0)</f>
        <v>0</v>
      </c>
      <c r="AQ474" s="26">
        <f ca="1">IF(AND(Email_TaskV2[[#This Row],[Status]]="ON PROGRESS",Email_TaskV2[[#This Row],[Type]]="RFI"),TODAY()-Email_TaskV2[[#This Row],[Tanggal nodin RFS/RFI]],0)</f>
        <v>0</v>
      </c>
      <c r="AR474" s="26" t="str">
        <f ca="1">IF(Email_TaskV2[[#This Row],[Aging]]&gt;7,"Warning","")</f>
        <v/>
      </c>
      <c r="AV474" s="16" t="str">
        <f>IF(AND(Email_TaskV2[[#This Row],[Status]]="ON PROGRESS",Email_TaskV2[[#This Row],[Type]]="RFS"),"YES","")</f>
        <v/>
      </c>
      <c r="AW474" s="16" t="str">
        <f>IF(AND(Email_TaskV2[[#This Row],[Status]]="ON PROGRESS",Email_TaskV2[[#This Row],[Type]]="RFI"),"YES","")</f>
        <v/>
      </c>
      <c r="AX474" s="16">
        <f>IF(Email_TaskV2[[#This Row],[Nomor Nodin RFS/RFI]]="","",DAY(Email_TaskV2[[#This Row],[Tanggal nodin RFS/RFI]]))</f>
        <v>19</v>
      </c>
      <c r="AY474" s="28" t="str">
        <f>IF(Email_TaskV2[[#This Row],[Nomor Nodin RFS/RFI]]="","",TEXT(Email_TaskV2[[#This Row],[Tanggal nodin RFS/RFI]],"mmm"))</f>
        <v>Apr</v>
      </c>
      <c r="AZ474" s="28" t="str">
        <f>IF(Email_TaskV2[[#This Row],[Nodin BO]]="","No","Yes")</f>
        <v>Yes</v>
      </c>
      <c r="BA474" s="36">
        <f>IF(Email_TaskV2[[#This Row],[Month]]="",13,MONTH(Email_TaskV2[[#This Row],[Tanggal nodin RFS/RFI]]))</f>
        <v>4</v>
      </c>
    </row>
    <row r="475" spans="1:53" ht="15" hidden="1" customHeight="1" x14ac:dyDescent="0.3">
      <c r="A475" s="17">
        <v>474</v>
      </c>
      <c r="B475" s="18" t="s">
        <v>2052</v>
      </c>
      <c r="C475" s="19">
        <v>44671</v>
      </c>
      <c r="D475" s="20" t="s">
        <v>2053</v>
      </c>
      <c r="E475" s="32" t="s">
        <v>118</v>
      </c>
      <c r="F475" s="32" t="s">
        <v>2054</v>
      </c>
      <c r="G475" s="18"/>
      <c r="H475" s="22">
        <v>44741</v>
      </c>
      <c r="I475" s="18"/>
      <c r="J475" s="18"/>
      <c r="K475" s="18"/>
      <c r="L475" s="23"/>
      <c r="M475" s="20"/>
      <c r="N475" s="20" t="s">
        <v>130</v>
      </c>
      <c r="O475" s="20" t="s">
        <v>131</v>
      </c>
      <c r="P475" s="20" t="str">
        <f>VLOOKUP(Email_TaskV2[[#This Row],[PIC Dev]],[1]Organization!C:D,2,FALSE)</f>
        <v>BSM Prepaid</v>
      </c>
      <c r="Q475" s="24" t="s">
        <v>2055</v>
      </c>
      <c r="R475" s="18"/>
      <c r="S475" s="18" t="s">
        <v>106</v>
      </c>
      <c r="T475" s="18" t="s">
        <v>2056</v>
      </c>
      <c r="U475" s="18"/>
      <c r="V475" s="18"/>
      <c r="W475" s="18"/>
      <c r="X475" s="18"/>
      <c r="Y475" s="18"/>
      <c r="Z475" s="18" t="s">
        <v>63</v>
      </c>
      <c r="AA475" s="18" t="s">
        <v>64</v>
      </c>
      <c r="AB475" s="18" t="s">
        <v>65</v>
      </c>
      <c r="AC475" s="18" t="s">
        <v>66</v>
      </c>
      <c r="AD475" s="23" t="s">
        <v>1719</v>
      </c>
      <c r="AE475" s="23"/>
      <c r="AF475" s="23"/>
      <c r="AG475" s="18"/>
      <c r="AH475" s="49"/>
      <c r="AI475" s="48" t="s">
        <v>75</v>
      </c>
      <c r="AJ475" s="48"/>
      <c r="AK475" s="25"/>
      <c r="AL475" s="25"/>
      <c r="AM475" s="25"/>
      <c r="AN475" s="25"/>
      <c r="AO475" s="25"/>
      <c r="AP475" s="26">
        <f ca="1">IF(AND(Email_TaskV2[[#This Row],[Status]]="ON PROGRESS"),TODAY()-Email_TaskV2[[#This Row],[Tanggal nodin RFS/RFI]],0)</f>
        <v>0</v>
      </c>
      <c r="AQ475" s="26">
        <f ca="1">IF(AND(Email_TaskV2[[#This Row],[Status]]="ON PROGRESS",Email_TaskV2[[#This Row],[Type]]="RFI"),TODAY()-Email_TaskV2[[#This Row],[Tanggal nodin RFS/RFI]],0)</f>
        <v>0</v>
      </c>
      <c r="AR475" s="26" t="str">
        <f ca="1">IF(Email_TaskV2[[#This Row],[Aging]]&gt;7,"Warning","")</f>
        <v/>
      </c>
      <c r="AV475" s="16" t="str">
        <f>IF(AND(Email_TaskV2[[#This Row],[Status]]="ON PROGRESS",Email_TaskV2[[#This Row],[Type]]="RFS"),"YES","")</f>
        <v/>
      </c>
      <c r="AW475" s="16" t="str">
        <f>IF(AND(Email_TaskV2[[#This Row],[Status]]="ON PROGRESS",Email_TaskV2[[#This Row],[Type]]="RFI"),"YES","")</f>
        <v/>
      </c>
      <c r="AX475" s="16">
        <f>IF(Email_TaskV2[[#This Row],[Nomor Nodin RFS/RFI]]="","",DAY(Email_TaskV2[[#This Row],[Tanggal nodin RFS/RFI]]))</f>
        <v>20</v>
      </c>
      <c r="AY475" s="28" t="str">
        <f>IF(Email_TaskV2[[#This Row],[Nomor Nodin RFS/RFI]]="","",TEXT(Email_TaskV2[[#This Row],[Tanggal nodin RFS/RFI]],"mmm"))</f>
        <v>Apr</v>
      </c>
      <c r="AZ475" s="28" t="str">
        <f>IF(Email_TaskV2[[#This Row],[Nodin BO]]="","No","Yes")</f>
        <v>Yes</v>
      </c>
      <c r="BA475" s="36">
        <f>IF(Email_TaskV2[[#This Row],[Month]]="",13,MONTH(Email_TaskV2[[#This Row],[Tanggal nodin RFS/RFI]]))</f>
        <v>4</v>
      </c>
    </row>
    <row r="476" spans="1:53" ht="15" hidden="1" customHeight="1" x14ac:dyDescent="0.3">
      <c r="A476" s="17">
        <v>475</v>
      </c>
      <c r="B476" s="18" t="s">
        <v>2057</v>
      </c>
      <c r="C476" s="19">
        <v>44671</v>
      </c>
      <c r="D476" s="20" t="s">
        <v>2058</v>
      </c>
      <c r="E476" s="18" t="s">
        <v>55</v>
      </c>
      <c r="F476" s="18" t="s">
        <v>112</v>
      </c>
      <c r="G476" s="22">
        <v>44673</v>
      </c>
      <c r="H476" s="22">
        <v>44675</v>
      </c>
      <c r="I476" s="18" t="s">
        <v>2059</v>
      </c>
      <c r="J476" s="22">
        <v>44677</v>
      </c>
      <c r="K476" s="22"/>
      <c r="L476" s="18">
        <f t="shared" ref="L476:L507" si="59">H476-C476</f>
        <v>4</v>
      </c>
      <c r="M476" s="18">
        <f t="shared" ref="M476:M507" si="60">J476-G476</f>
        <v>4</v>
      </c>
      <c r="N476" s="20" t="s">
        <v>171</v>
      </c>
      <c r="O476" s="20" t="s">
        <v>172</v>
      </c>
      <c r="P476" s="20" t="str">
        <f>VLOOKUP(Email_TaskV2[[#This Row],[PIC Dev]],[1]Organization!C:D,2,FALSE)</f>
        <v>Postpaid, Roaming, and Interconnect</v>
      </c>
      <c r="Q476" s="20"/>
      <c r="R476" s="18">
        <v>108</v>
      </c>
      <c r="S476" s="18" t="s">
        <v>106</v>
      </c>
      <c r="T476" s="18" t="s">
        <v>2060</v>
      </c>
      <c r="U476" s="18"/>
      <c r="V476" s="18"/>
      <c r="W476" s="18"/>
      <c r="X476" s="18"/>
      <c r="Y476" s="18"/>
      <c r="Z476" s="18" t="s">
        <v>63</v>
      </c>
      <c r="AA476" s="18" t="s">
        <v>64</v>
      </c>
      <c r="AB476" s="18" t="s">
        <v>65</v>
      </c>
      <c r="AC476" s="18" t="s">
        <v>124</v>
      </c>
      <c r="AD476" s="23" t="s">
        <v>115</v>
      </c>
      <c r="AE476" s="23"/>
      <c r="AF476" s="23"/>
      <c r="AG476" s="18"/>
      <c r="AH476" s="49"/>
      <c r="AI476" s="31" t="s">
        <v>75</v>
      </c>
      <c r="AJ476" s="31"/>
      <c r="AK476" s="25"/>
      <c r="AL476" s="25"/>
      <c r="AM476" s="25"/>
      <c r="AN476" s="25"/>
      <c r="AO476" s="25"/>
      <c r="AP476" s="26">
        <f ca="1">IF(AND(Email_TaskV2[[#This Row],[Status]]="ON PROGRESS"),TODAY()-Email_TaskV2[[#This Row],[Tanggal nodin RFS/RFI]],0)</f>
        <v>0</v>
      </c>
      <c r="AQ476" s="26">
        <f ca="1">IF(AND(Email_TaskV2[[#This Row],[Status]]="ON PROGRESS",Email_TaskV2[[#This Row],[Type]]="RFI"),TODAY()-Email_TaskV2[[#This Row],[Tanggal nodin RFS/RFI]],0)</f>
        <v>0</v>
      </c>
      <c r="AR476" s="26" t="str">
        <f ca="1">IF(Email_TaskV2[[#This Row],[Aging]]&gt;7,"Warning","")</f>
        <v/>
      </c>
      <c r="AV476" s="16" t="str">
        <f>IF(AND(Email_TaskV2[[#This Row],[Status]]="ON PROGRESS",Email_TaskV2[[#This Row],[Type]]="RFS"),"YES","")</f>
        <v/>
      </c>
      <c r="AW476" s="16" t="str">
        <f>IF(AND(Email_TaskV2[[#This Row],[Status]]="ON PROGRESS",Email_TaskV2[[#This Row],[Type]]="RFI"),"YES","")</f>
        <v/>
      </c>
      <c r="AX476" s="16">
        <f>IF(Email_TaskV2[[#This Row],[Nomor Nodin RFS/RFI]]="","",DAY(Email_TaskV2[[#This Row],[Tanggal nodin RFS/RFI]]))</f>
        <v>20</v>
      </c>
      <c r="AY476" s="28" t="str">
        <f>IF(Email_TaskV2[[#This Row],[Nomor Nodin RFS/RFI]]="","",TEXT(Email_TaskV2[[#This Row],[Tanggal nodin RFS/RFI]],"mmm"))</f>
        <v>Apr</v>
      </c>
      <c r="AZ476" s="28" t="str">
        <f>IF(Email_TaskV2[[#This Row],[Nodin BO]]="","No","Yes")</f>
        <v>Yes</v>
      </c>
      <c r="BA476" s="36">
        <f>IF(Email_TaskV2[[#This Row],[Month]]="",13,MONTH(Email_TaskV2[[#This Row],[Tanggal nodin RFS/RFI]]))</f>
        <v>4</v>
      </c>
    </row>
    <row r="477" spans="1:53" ht="15" hidden="1" customHeight="1" x14ac:dyDescent="0.3">
      <c r="A477" s="17">
        <v>476</v>
      </c>
      <c r="B477" s="18" t="s">
        <v>2061</v>
      </c>
      <c r="C477" s="19">
        <v>44671</v>
      </c>
      <c r="D477" s="20" t="s">
        <v>2062</v>
      </c>
      <c r="E477" s="18" t="s">
        <v>55</v>
      </c>
      <c r="F477" s="21" t="s">
        <v>112</v>
      </c>
      <c r="G477" s="22">
        <v>44672</v>
      </c>
      <c r="H477" s="22">
        <v>44673</v>
      </c>
      <c r="I477" s="18" t="s">
        <v>2063</v>
      </c>
      <c r="J477" s="22">
        <v>44676</v>
      </c>
      <c r="K477" s="22"/>
      <c r="L477" s="18">
        <f t="shared" si="59"/>
        <v>2</v>
      </c>
      <c r="M477" s="18">
        <f t="shared" si="60"/>
        <v>4</v>
      </c>
      <c r="N477" s="23" t="s">
        <v>93</v>
      </c>
      <c r="O477" s="20" t="s">
        <v>94</v>
      </c>
      <c r="P477" s="20" t="str">
        <f>VLOOKUP(Email_TaskV2[[#This Row],[PIC Dev]],[1]Organization!C:D,2,FALSE)</f>
        <v>Digital and VAS</v>
      </c>
      <c r="Q477" s="20"/>
      <c r="R477" s="18">
        <v>52</v>
      </c>
      <c r="S477" s="18" t="s">
        <v>106</v>
      </c>
      <c r="T477" s="18" t="s">
        <v>2064</v>
      </c>
      <c r="U477" s="18"/>
      <c r="V477" s="18"/>
      <c r="W477" s="18"/>
      <c r="X477" s="18"/>
      <c r="Y477" s="18"/>
      <c r="Z477" s="18" t="s">
        <v>63</v>
      </c>
      <c r="AA477" s="18" t="s">
        <v>64</v>
      </c>
      <c r="AB477" s="18" t="s">
        <v>201</v>
      </c>
      <c r="AC477" s="18" t="s">
        <v>98</v>
      </c>
      <c r="AD477" s="23" t="s">
        <v>115</v>
      </c>
      <c r="AE477" s="23"/>
      <c r="AF477" s="23"/>
      <c r="AG477" s="18"/>
      <c r="AH477" s="49"/>
      <c r="AI477" s="31" t="s">
        <v>75</v>
      </c>
      <c r="AJ477" s="31"/>
      <c r="AK477" s="25"/>
      <c r="AL477" s="25"/>
      <c r="AM477" s="25"/>
      <c r="AN477" s="25"/>
      <c r="AO477" s="25"/>
      <c r="AP477" s="26">
        <f ca="1">IF(AND(Email_TaskV2[[#This Row],[Status]]="ON PROGRESS"),TODAY()-Email_TaskV2[[#This Row],[Tanggal nodin RFS/RFI]],0)</f>
        <v>0</v>
      </c>
      <c r="AQ477" s="26">
        <f ca="1">IF(AND(Email_TaskV2[[#This Row],[Status]]="ON PROGRESS",Email_TaskV2[[#This Row],[Type]]="RFI"),TODAY()-Email_TaskV2[[#This Row],[Tanggal nodin RFS/RFI]],0)</f>
        <v>0</v>
      </c>
      <c r="AR477" s="26" t="str">
        <f ca="1">IF(Email_TaskV2[[#This Row],[Aging]]&gt;7,"Warning","")</f>
        <v/>
      </c>
      <c r="AV477" s="16" t="str">
        <f>IF(AND(Email_TaskV2[[#This Row],[Status]]="ON PROGRESS",Email_TaskV2[[#This Row],[Type]]="RFS"),"YES","")</f>
        <v/>
      </c>
      <c r="AW477" s="16" t="str">
        <f>IF(AND(Email_TaskV2[[#This Row],[Status]]="ON PROGRESS",Email_TaskV2[[#This Row],[Type]]="RFI"),"YES","")</f>
        <v/>
      </c>
      <c r="AX477" s="16">
        <f>IF(Email_TaskV2[[#This Row],[Nomor Nodin RFS/RFI]]="","",DAY(Email_TaskV2[[#This Row],[Tanggal nodin RFS/RFI]]))</f>
        <v>20</v>
      </c>
      <c r="AY477" s="28" t="str">
        <f>IF(Email_TaskV2[[#This Row],[Nomor Nodin RFS/RFI]]="","",TEXT(Email_TaskV2[[#This Row],[Tanggal nodin RFS/RFI]],"mmm"))</f>
        <v>Apr</v>
      </c>
      <c r="AZ477" s="28" t="str">
        <f>IF(Email_TaskV2[[#This Row],[Nodin BO]]="","No","Yes")</f>
        <v>Yes</v>
      </c>
      <c r="BA477" s="36">
        <f>IF(Email_TaskV2[[#This Row],[Month]]="",13,MONTH(Email_TaskV2[[#This Row],[Tanggal nodin RFS/RFI]]))</f>
        <v>4</v>
      </c>
    </row>
    <row r="478" spans="1:53" ht="15" hidden="1" customHeight="1" x14ac:dyDescent="0.3">
      <c r="A478" s="17">
        <v>477</v>
      </c>
      <c r="B478" s="18" t="s">
        <v>2065</v>
      </c>
      <c r="C478" s="19">
        <v>44671</v>
      </c>
      <c r="D478" s="20" t="s">
        <v>2066</v>
      </c>
      <c r="E478" s="18" t="s">
        <v>55</v>
      </c>
      <c r="F478" s="21" t="s">
        <v>86</v>
      </c>
      <c r="G478" s="22">
        <v>44672</v>
      </c>
      <c r="H478" s="22">
        <v>44672</v>
      </c>
      <c r="I478" s="18" t="s">
        <v>2067</v>
      </c>
      <c r="J478" s="22">
        <v>44673</v>
      </c>
      <c r="K478" s="22"/>
      <c r="L478" s="18">
        <f t="shared" si="59"/>
        <v>1</v>
      </c>
      <c r="M478" s="18">
        <f t="shared" si="60"/>
        <v>1</v>
      </c>
      <c r="N478" s="34" t="s">
        <v>220</v>
      </c>
      <c r="O478" s="20" t="s">
        <v>221</v>
      </c>
      <c r="P478" s="20" t="str">
        <f>VLOOKUP(Email_TaskV2[[#This Row],[PIC Dev]],[1]Organization!C:D,2,FALSE)</f>
        <v>Digital and VAS</v>
      </c>
      <c r="Q478" s="24" t="s">
        <v>2068</v>
      </c>
      <c r="R478" s="18">
        <v>40</v>
      </c>
      <c r="S478" s="18" t="s">
        <v>61</v>
      </c>
      <c r="T478" s="18" t="s">
        <v>2069</v>
      </c>
      <c r="U478" s="18"/>
      <c r="V478" s="18"/>
      <c r="W478" s="18"/>
      <c r="X478" s="18"/>
      <c r="Y478" s="18"/>
      <c r="Z478" s="18" t="s">
        <v>63</v>
      </c>
      <c r="AA478" s="18" t="s">
        <v>64</v>
      </c>
      <c r="AB478" s="18" t="s">
        <v>97</v>
      </c>
      <c r="AC478" s="18" t="s">
        <v>98</v>
      </c>
      <c r="AD478" s="23" t="s">
        <v>126</v>
      </c>
      <c r="AE478" s="23"/>
      <c r="AF478" s="23"/>
      <c r="AG478" s="18"/>
      <c r="AH478" s="49"/>
      <c r="AI478" s="31" t="s">
        <v>75</v>
      </c>
      <c r="AJ478" s="31"/>
      <c r="AK478" s="25"/>
      <c r="AL478" s="25"/>
      <c r="AM478" s="25"/>
      <c r="AN478" s="25"/>
      <c r="AO478" s="25"/>
      <c r="AP478" s="26">
        <f ca="1">IF(AND(Email_TaskV2[[#This Row],[Status]]="ON PROGRESS"),TODAY()-Email_TaskV2[[#This Row],[Tanggal nodin RFS/RFI]],0)</f>
        <v>0</v>
      </c>
      <c r="AQ478" s="26">
        <f ca="1">IF(AND(Email_TaskV2[[#This Row],[Status]]="ON PROGRESS",Email_TaskV2[[#This Row],[Type]]="RFI"),TODAY()-Email_TaskV2[[#This Row],[Tanggal nodin RFS/RFI]],0)</f>
        <v>0</v>
      </c>
      <c r="AR478" s="26" t="str">
        <f ca="1">IF(Email_TaskV2[[#This Row],[Aging]]&gt;7,"Warning","")</f>
        <v/>
      </c>
      <c r="AV478" s="16" t="str">
        <f>IF(AND(Email_TaskV2[[#This Row],[Status]]="ON PROGRESS",Email_TaskV2[[#This Row],[Type]]="RFS"),"YES","")</f>
        <v/>
      </c>
      <c r="AW478" s="16" t="str">
        <f>IF(AND(Email_TaskV2[[#This Row],[Status]]="ON PROGRESS",Email_TaskV2[[#This Row],[Type]]="RFI"),"YES","")</f>
        <v/>
      </c>
      <c r="AX478" s="16">
        <f>IF(Email_TaskV2[[#This Row],[Nomor Nodin RFS/RFI]]="","",DAY(Email_TaskV2[[#This Row],[Tanggal nodin RFS/RFI]]))</f>
        <v>20</v>
      </c>
      <c r="AY478" s="28" t="str">
        <f>IF(Email_TaskV2[[#This Row],[Nomor Nodin RFS/RFI]]="","",TEXT(Email_TaskV2[[#This Row],[Tanggal nodin RFS/RFI]],"mmm"))</f>
        <v>Apr</v>
      </c>
      <c r="AZ478" s="28" t="str">
        <f>IF(Email_TaskV2[[#This Row],[Nodin BO]]="","No","Yes")</f>
        <v>Yes</v>
      </c>
      <c r="BA478" s="36">
        <f>IF(Email_TaskV2[[#This Row],[Month]]="",13,MONTH(Email_TaskV2[[#This Row],[Tanggal nodin RFS/RFI]]))</f>
        <v>4</v>
      </c>
    </row>
    <row r="479" spans="1:53" ht="15" hidden="1" customHeight="1" x14ac:dyDescent="0.3">
      <c r="A479" s="17">
        <v>478</v>
      </c>
      <c r="B479" s="18" t="s">
        <v>2070</v>
      </c>
      <c r="C479" s="19">
        <v>44671</v>
      </c>
      <c r="D479" s="20" t="s">
        <v>2071</v>
      </c>
      <c r="E479" s="18" t="s">
        <v>55</v>
      </c>
      <c r="F479" s="21" t="s">
        <v>86</v>
      </c>
      <c r="G479" s="22">
        <v>44673</v>
      </c>
      <c r="H479" s="22">
        <v>44677</v>
      </c>
      <c r="I479" s="18" t="s">
        <v>2072</v>
      </c>
      <c r="J479" s="22">
        <v>44677</v>
      </c>
      <c r="K479" s="22"/>
      <c r="L479" s="18">
        <f t="shared" si="59"/>
        <v>6</v>
      </c>
      <c r="M479" s="18">
        <f t="shared" si="60"/>
        <v>4</v>
      </c>
      <c r="N479" s="20" t="s">
        <v>341</v>
      </c>
      <c r="O479" s="20" t="s">
        <v>342</v>
      </c>
      <c r="P479" s="20" t="str">
        <f>VLOOKUP(Email_TaskV2[[#This Row],[PIC Dev]],[1]Organization!C:D,2,FALSE)</f>
        <v>Digital and VAS</v>
      </c>
      <c r="Q479" s="24" t="s">
        <v>2073</v>
      </c>
      <c r="R479" s="18">
        <v>80</v>
      </c>
      <c r="S479" s="18" t="s">
        <v>61</v>
      </c>
      <c r="T479" s="18" t="s">
        <v>2074</v>
      </c>
      <c r="U479" s="18"/>
      <c r="V479" s="18"/>
      <c r="W479" s="18"/>
      <c r="X479" s="18"/>
      <c r="Y479" s="18"/>
      <c r="Z479" s="18" t="s">
        <v>63</v>
      </c>
      <c r="AA479" s="18" t="s">
        <v>64</v>
      </c>
      <c r="AB479" s="18" t="s">
        <v>81</v>
      </c>
      <c r="AC479" s="18" t="s">
        <v>66</v>
      </c>
      <c r="AD479" s="23" t="s">
        <v>160</v>
      </c>
      <c r="AE479" s="23" t="s">
        <v>126</v>
      </c>
      <c r="AF479" s="23" t="s">
        <v>99</v>
      </c>
      <c r="AG479" s="18" t="s">
        <v>125</v>
      </c>
      <c r="AH479" s="49"/>
      <c r="AI479" s="31" t="s">
        <v>75</v>
      </c>
      <c r="AJ479" s="31"/>
      <c r="AK479" s="25"/>
      <c r="AL479" s="25"/>
      <c r="AM479" s="25"/>
      <c r="AN479" s="25"/>
      <c r="AO479" s="25"/>
      <c r="AP479" s="26">
        <f ca="1">IF(AND(Email_TaskV2[[#This Row],[Status]]="ON PROGRESS"),TODAY()-Email_TaskV2[[#This Row],[Tanggal nodin RFS/RFI]],0)</f>
        <v>0</v>
      </c>
      <c r="AQ479" s="26">
        <f ca="1">IF(AND(Email_TaskV2[[#This Row],[Status]]="ON PROGRESS",Email_TaskV2[[#This Row],[Type]]="RFI"),TODAY()-Email_TaskV2[[#This Row],[Tanggal nodin RFS/RFI]],0)</f>
        <v>0</v>
      </c>
      <c r="AR479" s="26" t="str">
        <f ca="1">IF(Email_TaskV2[[#This Row],[Aging]]&gt;7,"Warning","")</f>
        <v/>
      </c>
      <c r="AV479" s="16" t="str">
        <f>IF(AND(Email_TaskV2[[#This Row],[Status]]="ON PROGRESS",Email_TaskV2[[#This Row],[Type]]="RFS"),"YES","")</f>
        <v/>
      </c>
      <c r="AW479" s="16" t="str">
        <f>IF(AND(Email_TaskV2[[#This Row],[Status]]="ON PROGRESS",Email_TaskV2[[#This Row],[Type]]="RFI"),"YES","")</f>
        <v/>
      </c>
      <c r="AX479" s="16">
        <f>IF(Email_TaskV2[[#This Row],[Nomor Nodin RFS/RFI]]="","",DAY(Email_TaskV2[[#This Row],[Tanggal nodin RFS/RFI]]))</f>
        <v>20</v>
      </c>
      <c r="AY479" s="28" t="str">
        <f>IF(Email_TaskV2[[#This Row],[Nomor Nodin RFS/RFI]]="","",TEXT(Email_TaskV2[[#This Row],[Tanggal nodin RFS/RFI]],"mmm"))</f>
        <v>Apr</v>
      </c>
      <c r="AZ479" s="28" t="str">
        <f>IF(Email_TaskV2[[#This Row],[Nodin BO]]="","No","Yes")</f>
        <v>Yes</v>
      </c>
      <c r="BA479" s="36">
        <f>IF(Email_TaskV2[[#This Row],[Month]]="",13,MONTH(Email_TaskV2[[#This Row],[Tanggal nodin RFS/RFI]]))</f>
        <v>4</v>
      </c>
    </row>
    <row r="480" spans="1:53" ht="15" hidden="1" customHeight="1" x14ac:dyDescent="0.3">
      <c r="A480" s="17">
        <v>479</v>
      </c>
      <c r="B480" s="18" t="s">
        <v>2075</v>
      </c>
      <c r="C480" s="19">
        <v>44671</v>
      </c>
      <c r="D480" s="20" t="s">
        <v>2076</v>
      </c>
      <c r="E480" s="18" t="s">
        <v>55</v>
      </c>
      <c r="F480" s="21" t="s">
        <v>86</v>
      </c>
      <c r="G480" s="22">
        <v>44672</v>
      </c>
      <c r="H480" s="22">
        <v>44672</v>
      </c>
      <c r="I480" s="18" t="s">
        <v>2077</v>
      </c>
      <c r="J480" s="22">
        <v>44672</v>
      </c>
      <c r="K480" s="22"/>
      <c r="L480" s="18">
        <f t="shared" si="59"/>
        <v>1</v>
      </c>
      <c r="M480" s="18">
        <f t="shared" si="60"/>
        <v>0</v>
      </c>
      <c r="N480" s="20" t="s">
        <v>341</v>
      </c>
      <c r="O480" s="20" t="s">
        <v>342</v>
      </c>
      <c r="P480" s="20" t="str">
        <f>VLOOKUP(Email_TaskV2[[#This Row],[PIC Dev]],[1]Organization!C:D,2,FALSE)</f>
        <v>Digital and VAS</v>
      </c>
      <c r="Q480" s="20" t="s">
        <v>2078</v>
      </c>
      <c r="R480" s="18">
        <v>10</v>
      </c>
      <c r="S480" s="18" t="s">
        <v>61</v>
      </c>
      <c r="T480" s="18" t="s">
        <v>2079</v>
      </c>
      <c r="U480" s="18"/>
      <c r="V480" s="18"/>
      <c r="W480" s="18"/>
      <c r="X480" s="18"/>
      <c r="Y480" s="18"/>
      <c r="Z480" s="18" t="s">
        <v>63</v>
      </c>
      <c r="AA480" s="18" t="s">
        <v>64</v>
      </c>
      <c r="AB480" s="18" t="s">
        <v>344</v>
      </c>
      <c r="AC480" s="18" t="s">
        <v>124</v>
      </c>
      <c r="AD480" s="23" t="s">
        <v>99</v>
      </c>
      <c r="AE480" s="23"/>
      <c r="AF480" s="23"/>
      <c r="AG480" s="18"/>
      <c r="AH480" s="49"/>
      <c r="AI480" s="31" t="s">
        <v>75</v>
      </c>
      <c r="AJ480" s="31"/>
      <c r="AK480" s="25"/>
      <c r="AL480" s="25"/>
      <c r="AM480" s="25"/>
      <c r="AN480" s="25"/>
      <c r="AO480" s="25"/>
      <c r="AP480" s="26">
        <f ca="1">IF(AND(Email_TaskV2[[#This Row],[Status]]="ON PROGRESS"),TODAY()-Email_TaskV2[[#This Row],[Tanggal nodin RFS/RFI]],0)</f>
        <v>0</v>
      </c>
      <c r="AQ480" s="26">
        <f ca="1">IF(AND(Email_TaskV2[[#This Row],[Status]]="ON PROGRESS",Email_TaskV2[[#This Row],[Type]]="RFI"),TODAY()-Email_TaskV2[[#This Row],[Tanggal nodin RFS/RFI]],0)</f>
        <v>0</v>
      </c>
      <c r="AR480" s="26" t="str">
        <f ca="1">IF(Email_TaskV2[[#This Row],[Aging]]&gt;7,"Warning","")</f>
        <v/>
      </c>
      <c r="AV480" s="16" t="str">
        <f>IF(AND(Email_TaskV2[[#This Row],[Status]]="ON PROGRESS",Email_TaskV2[[#This Row],[Type]]="RFS"),"YES","")</f>
        <v/>
      </c>
      <c r="AW480" s="16" t="str">
        <f>IF(AND(Email_TaskV2[[#This Row],[Status]]="ON PROGRESS",Email_TaskV2[[#This Row],[Type]]="RFI"),"YES","")</f>
        <v/>
      </c>
      <c r="AX480" s="16">
        <f>IF(Email_TaskV2[[#This Row],[Nomor Nodin RFS/RFI]]="","",DAY(Email_TaskV2[[#This Row],[Tanggal nodin RFS/RFI]]))</f>
        <v>20</v>
      </c>
      <c r="AY480" s="28" t="str">
        <f>IF(Email_TaskV2[[#This Row],[Nomor Nodin RFS/RFI]]="","",TEXT(Email_TaskV2[[#This Row],[Tanggal nodin RFS/RFI]],"mmm"))</f>
        <v>Apr</v>
      </c>
      <c r="AZ480" s="28" t="str">
        <f>IF(Email_TaskV2[[#This Row],[Nodin BO]]="","No","Yes")</f>
        <v>Yes</v>
      </c>
      <c r="BA480" s="36">
        <f>IF(Email_TaskV2[[#This Row],[Month]]="",13,MONTH(Email_TaskV2[[#This Row],[Tanggal nodin RFS/RFI]]))</f>
        <v>4</v>
      </c>
    </row>
    <row r="481" spans="1:53" ht="15" hidden="1" customHeight="1" x14ac:dyDescent="0.3">
      <c r="A481" s="17">
        <v>480</v>
      </c>
      <c r="B481" s="18" t="s">
        <v>2080</v>
      </c>
      <c r="C481" s="19">
        <v>44671</v>
      </c>
      <c r="D481" s="20" t="s">
        <v>2081</v>
      </c>
      <c r="E481" s="18" t="s">
        <v>55</v>
      </c>
      <c r="F481" s="21" t="s">
        <v>86</v>
      </c>
      <c r="G481" s="22">
        <v>44672</v>
      </c>
      <c r="H481" s="22">
        <v>44672</v>
      </c>
      <c r="I481" s="18" t="s">
        <v>2082</v>
      </c>
      <c r="J481" s="22">
        <v>44673</v>
      </c>
      <c r="K481" s="22"/>
      <c r="L481" s="18">
        <f t="shared" si="59"/>
        <v>1</v>
      </c>
      <c r="M481" s="18">
        <f t="shared" si="60"/>
        <v>1</v>
      </c>
      <c r="N481" s="20" t="s">
        <v>341</v>
      </c>
      <c r="O481" s="20" t="s">
        <v>342</v>
      </c>
      <c r="P481" s="20" t="str">
        <f>VLOOKUP(Email_TaskV2[[#This Row],[PIC Dev]],[1]Organization!C:D,2,FALSE)</f>
        <v>Digital and VAS</v>
      </c>
      <c r="Q481" s="24" t="s">
        <v>2083</v>
      </c>
      <c r="R481" s="18">
        <v>20</v>
      </c>
      <c r="S481" s="18" t="s">
        <v>61</v>
      </c>
      <c r="T481" s="18" t="s">
        <v>2079</v>
      </c>
      <c r="U481" s="18"/>
      <c r="V481" s="18"/>
      <c r="W481" s="18"/>
      <c r="X481" s="18"/>
      <c r="Y481" s="18"/>
      <c r="Z481" s="18" t="s">
        <v>63</v>
      </c>
      <c r="AA481" s="18" t="s">
        <v>64</v>
      </c>
      <c r="AB481" s="18" t="s">
        <v>344</v>
      </c>
      <c r="AC481" s="18" t="s">
        <v>66</v>
      </c>
      <c r="AD481" s="23" t="s">
        <v>160</v>
      </c>
      <c r="AE481" s="23"/>
      <c r="AF481" s="23"/>
      <c r="AG481" s="18"/>
      <c r="AH481" s="49"/>
      <c r="AI481" s="31" t="s">
        <v>75</v>
      </c>
      <c r="AJ481" s="18"/>
      <c r="AK481" s="25"/>
      <c r="AL481" s="25"/>
      <c r="AM481" s="25"/>
      <c r="AN481" s="25"/>
      <c r="AO481" s="25"/>
      <c r="AP481" s="26">
        <f ca="1">IF(AND(Email_TaskV2[[#This Row],[Status]]="ON PROGRESS"),TODAY()-Email_TaskV2[[#This Row],[Tanggal nodin RFS/RFI]],0)</f>
        <v>0</v>
      </c>
      <c r="AQ481" s="26">
        <f ca="1">IF(AND(Email_TaskV2[[#This Row],[Status]]="ON PROGRESS",Email_TaskV2[[#This Row],[Type]]="RFI"),TODAY()-Email_TaskV2[[#This Row],[Tanggal nodin RFS/RFI]],0)</f>
        <v>0</v>
      </c>
      <c r="AR481" s="26" t="str">
        <f ca="1">IF(Email_TaskV2[[#This Row],[Aging]]&gt;7,"Warning","")</f>
        <v/>
      </c>
      <c r="AV481" s="16" t="str">
        <f>IF(AND(Email_TaskV2[[#This Row],[Status]]="ON PROGRESS",Email_TaskV2[[#This Row],[Type]]="RFS"),"YES","")</f>
        <v/>
      </c>
      <c r="AW481" s="16" t="str">
        <f>IF(AND(Email_TaskV2[[#This Row],[Status]]="ON PROGRESS",Email_TaskV2[[#This Row],[Type]]="RFI"),"YES","")</f>
        <v/>
      </c>
      <c r="AX481" s="16">
        <f>IF(Email_TaskV2[[#This Row],[Nomor Nodin RFS/RFI]]="","",DAY(Email_TaskV2[[#This Row],[Tanggal nodin RFS/RFI]]))</f>
        <v>20</v>
      </c>
      <c r="AY481" s="28" t="str">
        <f>IF(Email_TaskV2[[#This Row],[Nomor Nodin RFS/RFI]]="","",TEXT(Email_TaskV2[[#This Row],[Tanggal nodin RFS/RFI]],"mmm"))</f>
        <v>Apr</v>
      </c>
      <c r="AZ481" s="28" t="str">
        <f>IF(Email_TaskV2[[#This Row],[Nodin BO]]="","No","Yes")</f>
        <v>Yes</v>
      </c>
      <c r="BA481" s="36">
        <f>IF(Email_TaskV2[[#This Row],[Month]]="",13,MONTH(Email_TaskV2[[#This Row],[Tanggal nodin RFS/RFI]]))</f>
        <v>4</v>
      </c>
    </row>
    <row r="482" spans="1:53" ht="15" hidden="1" customHeight="1" x14ac:dyDescent="0.3">
      <c r="A482" s="17">
        <v>481</v>
      </c>
      <c r="B482" s="18" t="s">
        <v>2084</v>
      </c>
      <c r="C482" s="19">
        <v>44671</v>
      </c>
      <c r="D482" s="20" t="s">
        <v>2085</v>
      </c>
      <c r="E482" s="18" t="s">
        <v>55</v>
      </c>
      <c r="F482" s="18" t="s">
        <v>136</v>
      </c>
      <c r="G482" s="22">
        <v>44672</v>
      </c>
      <c r="H482" s="22">
        <v>44677</v>
      </c>
      <c r="I482" s="18" t="s">
        <v>2086</v>
      </c>
      <c r="J482" s="22">
        <v>44677</v>
      </c>
      <c r="K482" s="22"/>
      <c r="L482" s="18">
        <f t="shared" si="59"/>
        <v>6</v>
      </c>
      <c r="M482" s="18">
        <f t="shared" si="60"/>
        <v>5</v>
      </c>
      <c r="N482" s="34" t="s">
        <v>220</v>
      </c>
      <c r="O482" s="20" t="s">
        <v>221</v>
      </c>
      <c r="P482" s="20" t="str">
        <f>VLOOKUP(Email_TaskV2[[#This Row],[PIC Dev]],[1]Organization!C:D,2,FALSE)</f>
        <v>Digital and VAS</v>
      </c>
      <c r="Q482" s="24" t="s">
        <v>2087</v>
      </c>
      <c r="R482" s="18">
        <v>260</v>
      </c>
      <c r="S482" s="18" t="s">
        <v>61</v>
      </c>
      <c r="T482" s="18" t="s">
        <v>2088</v>
      </c>
      <c r="U482" s="18"/>
      <c r="V482" s="18"/>
      <c r="W482" s="18"/>
      <c r="X482" s="18"/>
      <c r="Y482" s="18"/>
      <c r="Z482" s="18" t="s">
        <v>63</v>
      </c>
      <c r="AA482" s="18" t="s">
        <v>64</v>
      </c>
      <c r="AB482" s="18" t="s">
        <v>97</v>
      </c>
      <c r="AC482" s="18" t="s">
        <v>124</v>
      </c>
      <c r="AD482" s="23" t="s">
        <v>490</v>
      </c>
      <c r="AE482" s="23" t="s">
        <v>275</v>
      </c>
      <c r="AF482" s="23"/>
      <c r="AG482" s="18"/>
      <c r="AH482" s="49"/>
      <c r="AI482" s="31" t="s">
        <v>276</v>
      </c>
      <c r="AJ482" s="31" t="s">
        <v>277</v>
      </c>
      <c r="AK482" s="25"/>
      <c r="AL482" s="25"/>
      <c r="AM482" s="25"/>
      <c r="AN482" s="25"/>
      <c r="AO482" s="25"/>
      <c r="AP482" s="26">
        <f ca="1">IF(AND(Email_TaskV2[[#This Row],[Status]]="ON PROGRESS"),TODAY()-Email_TaskV2[[#This Row],[Tanggal nodin RFS/RFI]],0)</f>
        <v>0</v>
      </c>
      <c r="AQ482" s="26">
        <f ca="1">IF(AND(Email_TaskV2[[#This Row],[Status]]="ON PROGRESS",Email_TaskV2[[#This Row],[Type]]="RFI"),TODAY()-Email_TaskV2[[#This Row],[Tanggal nodin RFS/RFI]],0)</f>
        <v>0</v>
      </c>
      <c r="AR482" s="26" t="str">
        <f ca="1">IF(Email_TaskV2[[#This Row],[Aging]]&gt;7,"Warning","")</f>
        <v/>
      </c>
      <c r="AV482" s="16" t="str">
        <f>IF(AND(Email_TaskV2[[#This Row],[Status]]="ON PROGRESS",Email_TaskV2[[#This Row],[Type]]="RFS"),"YES","")</f>
        <v/>
      </c>
      <c r="AW482" s="16" t="str">
        <f>IF(AND(Email_TaskV2[[#This Row],[Status]]="ON PROGRESS",Email_TaskV2[[#This Row],[Type]]="RFI"),"YES","")</f>
        <v/>
      </c>
      <c r="AX482" s="16">
        <f>IF(Email_TaskV2[[#This Row],[Nomor Nodin RFS/RFI]]="","",DAY(Email_TaskV2[[#This Row],[Tanggal nodin RFS/RFI]]))</f>
        <v>20</v>
      </c>
      <c r="AY482" s="28" t="str">
        <f>IF(Email_TaskV2[[#This Row],[Nomor Nodin RFS/RFI]]="","",TEXT(Email_TaskV2[[#This Row],[Tanggal nodin RFS/RFI]],"mmm"))</f>
        <v>Apr</v>
      </c>
      <c r="AZ482" s="28" t="str">
        <f>IF(Email_TaskV2[[#This Row],[Nodin BO]]="","No","Yes")</f>
        <v>Yes</v>
      </c>
      <c r="BA482" s="36">
        <f>IF(Email_TaskV2[[#This Row],[Month]]="",13,MONTH(Email_TaskV2[[#This Row],[Tanggal nodin RFS/RFI]]))</f>
        <v>4</v>
      </c>
    </row>
    <row r="483" spans="1:53" ht="15" hidden="1" customHeight="1" x14ac:dyDescent="0.3">
      <c r="A483" s="17">
        <v>482</v>
      </c>
      <c r="B483" s="18" t="s">
        <v>2089</v>
      </c>
      <c r="C483" s="19">
        <v>44671</v>
      </c>
      <c r="D483" s="20" t="s">
        <v>2090</v>
      </c>
      <c r="E483" s="18" t="s">
        <v>55</v>
      </c>
      <c r="F483" s="21" t="s">
        <v>136</v>
      </c>
      <c r="G483" s="22">
        <v>44671</v>
      </c>
      <c r="H483" s="22">
        <v>44677</v>
      </c>
      <c r="I483" s="18" t="s">
        <v>2091</v>
      </c>
      <c r="J483" s="22">
        <v>44677</v>
      </c>
      <c r="K483" s="22"/>
      <c r="L483" s="18">
        <f t="shared" si="59"/>
        <v>6</v>
      </c>
      <c r="M483" s="18">
        <f t="shared" si="60"/>
        <v>6</v>
      </c>
      <c r="N483" s="34" t="s">
        <v>220</v>
      </c>
      <c r="O483" s="20" t="s">
        <v>221</v>
      </c>
      <c r="P483" s="20" t="str">
        <f>VLOOKUP(Email_TaskV2[[#This Row],[PIC Dev]],[1]Organization!C:D,2,FALSE)</f>
        <v>Digital and VAS</v>
      </c>
      <c r="Q483" s="24" t="s">
        <v>2092</v>
      </c>
      <c r="R483" s="18">
        <v>260</v>
      </c>
      <c r="S483" s="18" t="s">
        <v>61</v>
      </c>
      <c r="T483" s="18" t="s">
        <v>2088</v>
      </c>
      <c r="U483" s="18"/>
      <c r="V483" s="18"/>
      <c r="W483" s="18"/>
      <c r="X483" s="18"/>
      <c r="Y483" s="18"/>
      <c r="Z483" s="18" t="s">
        <v>63</v>
      </c>
      <c r="AA483" s="18" t="s">
        <v>64</v>
      </c>
      <c r="AB483" s="18" t="s">
        <v>97</v>
      </c>
      <c r="AC483" s="18" t="s">
        <v>66</v>
      </c>
      <c r="AD483" s="23" t="s">
        <v>774</v>
      </c>
      <c r="AE483" s="23" t="s">
        <v>275</v>
      </c>
      <c r="AF483" s="23"/>
      <c r="AG483" s="18"/>
      <c r="AH483" s="49"/>
      <c r="AI483" s="31" t="s">
        <v>276</v>
      </c>
      <c r="AJ483" s="31" t="s">
        <v>277</v>
      </c>
      <c r="AK483" s="25"/>
      <c r="AL483" s="25"/>
      <c r="AM483" s="25"/>
      <c r="AN483" s="25"/>
      <c r="AO483" s="25"/>
      <c r="AP483" s="26">
        <f ca="1">IF(AND(Email_TaskV2[[#This Row],[Status]]="ON PROGRESS"),TODAY()-Email_TaskV2[[#This Row],[Tanggal nodin RFS/RFI]],0)</f>
        <v>0</v>
      </c>
      <c r="AQ483" s="26">
        <f ca="1">IF(AND(Email_TaskV2[[#This Row],[Status]]="ON PROGRESS",Email_TaskV2[[#This Row],[Type]]="RFI"),TODAY()-Email_TaskV2[[#This Row],[Tanggal nodin RFS/RFI]],0)</f>
        <v>0</v>
      </c>
      <c r="AR483" s="26" t="str">
        <f ca="1">IF(Email_TaskV2[[#This Row],[Aging]]&gt;7,"Warning","")</f>
        <v/>
      </c>
      <c r="AV483" s="16" t="str">
        <f>IF(AND(Email_TaskV2[[#This Row],[Status]]="ON PROGRESS",Email_TaskV2[[#This Row],[Type]]="RFS"),"YES","")</f>
        <v/>
      </c>
      <c r="AW483" s="16" t="str">
        <f>IF(AND(Email_TaskV2[[#This Row],[Status]]="ON PROGRESS",Email_TaskV2[[#This Row],[Type]]="RFI"),"YES","")</f>
        <v/>
      </c>
      <c r="AX483" s="16">
        <f>IF(Email_TaskV2[[#This Row],[Nomor Nodin RFS/RFI]]="","",DAY(Email_TaskV2[[#This Row],[Tanggal nodin RFS/RFI]]))</f>
        <v>20</v>
      </c>
      <c r="AY483" s="28" t="str">
        <f>IF(Email_TaskV2[[#This Row],[Nomor Nodin RFS/RFI]]="","",TEXT(Email_TaskV2[[#This Row],[Tanggal nodin RFS/RFI]],"mmm"))</f>
        <v>Apr</v>
      </c>
      <c r="AZ483" s="28" t="str">
        <f>IF(Email_TaskV2[[#This Row],[Nodin BO]]="","No","Yes")</f>
        <v>Yes</v>
      </c>
      <c r="BA483" s="36">
        <f>IF(Email_TaskV2[[#This Row],[Month]]="",13,MONTH(Email_TaskV2[[#This Row],[Tanggal nodin RFS/RFI]]))</f>
        <v>4</v>
      </c>
    </row>
    <row r="484" spans="1:53" ht="15" hidden="1" customHeight="1" x14ac:dyDescent="0.3">
      <c r="A484" s="17">
        <v>483</v>
      </c>
      <c r="B484" s="18" t="s">
        <v>2093</v>
      </c>
      <c r="C484" s="19">
        <v>44671</v>
      </c>
      <c r="D484" s="20" t="s">
        <v>2094</v>
      </c>
      <c r="E484" s="18" t="s">
        <v>55</v>
      </c>
      <c r="F484" s="21" t="s">
        <v>136</v>
      </c>
      <c r="G484" s="22">
        <v>44673</v>
      </c>
      <c r="H484" s="22">
        <v>44692</v>
      </c>
      <c r="I484" s="18" t="s">
        <v>2095</v>
      </c>
      <c r="J484" s="22">
        <v>44692</v>
      </c>
      <c r="K484" s="22"/>
      <c r="L484" s="18">
        <f t="shared" si="59"/>
        <v>21</v>
      </c>
      <c r="M484" s="18">
        <f t="shared" si="60"/>
        <v>19</v>
      </c>
      <c r="N484" s="34" t="s">
        <v>220</v>
      </c>
      <c r="O484" s="20" t="s">
        <v>221</v>
      </c>
      <c r="P484" s="20" t="str">
        <f>VLOOKUP(Email_TaskV2[[#This Row],[PIC Dev]],[1]Organization!C:D,2,FALSE)</f>
        <v>Digital and VAS</v>
      </c>
      <c r="Q484" s="24" t="s">
        <v>2096</v>
      </c>
      <c r="R484" s="18">
        <v>80</v>
      </c>
      <c r="S484" s="18" t="s">
        <v>61</v>
      </c>
      <c r="T484" s="18" t="s">
        <v>2088</v>
      </c>
      <c r="U484" s="18"/>
      <c r="V484" s="18"/>
      <c r="W484" s="18"/>
      <c r="X484" s="18"/>
      <c r="Y484" s="18"/>
      <c r="Z484" s="18" t="s">
        <v>63</v>
      </c>
      <c r="AA484" s="18" t="s">
        <v>64</v>
      </c>
      <c r="AB484" s="18" t="s">
        <v>97</v>
      </c>
      <c r="AC484" s="18" t="s">
        <v>98</v>
      </c>
      <c r="AD484" s="23" t="s">
        <v>774</v>
      </c>
      <c r="AE484" s="23"/>
      <c r="AF484" s="23"/>
      <c r="AG484" s="18"/>
      <c r="AH484" s="49"/>
      <c r="AI484" s="31" t="s">
        <v>75</v>
      </c>
      <c r="AJ484" s="31"/>
      <c r="AK484" s="25"/>
      <c r="AL484" s="25"/>
      <c r="AM484" s="25"/>
      <c r="AN484" s="25"/>
      <c r="AO484" s="25"/>
      <c r="AP484" s="26">
        <f ca="1">IF(AND(Email_TaskV2[[#This Row],[Status]]="ON PROGRESS"),TODAY()-Email_TaskV2[[#This Row],[Tanggal nodin RFS/RFI]],0)</f>
        <v>0</v>
      </c>
      <c r="AQ484" s="26">
        <f ca="1">IF(AND(Email_TaskV2[[#This Row],[Status]]="ON PROGRESS",Email_TaskV2[[#This Row],[Type]]="RFI"),TODAY()-Email_TaskV2[[#This Row],[Tanggal nodin RFS/RFI]],0)</f>
        <v>0</v>
      </c>
      <c r="AR484" s="26" t="str">
        <f ca="1">IF(Email_TaskV2[[#This Row],[Aging]]&gt;7,"Warning","")</f>
        <v/>
      </c>
      <c r="AV484" s="16" t="str">
        <f>IF(AND(Email_TaskV2[[#This Row],[Status]]="ON PROGRESS",Email_TaskV2[[#This Row],[Type]]="RFS"),"YES","")</f>
        <v/>
      </c>
      <c r="AW484" s="16" t="str">
        <f>IF(AND(Email_TaskV2[[#This Row],[Status]]="ON PROGRESS",Email_TaskV2[[#This Row],[Type]]="RFI"),"YES","")</f>
        <v/>
      </c>
      <c r="AX484" s="16">
        <f>IF(Email_TaskV2[[#This Row],[Nomor Nodin RFS/RFI]]="","",DAY(Email_TaskV2[[#This Row],[Tanggal nodin RFS/RFI]]))</f>
        <v>20</v>
      </c>
      <c r="AY484" s="28" t="str">
        <f>IF(Email_TaskV2[[#This Row],[Nomor Nodin RFS/RFI]]="","",TEXT(Email_TaskV2[[#This Row],[Tanggal nodin RFS/RFI]],"mmm"))</f>
        <v>Apr</v>
      </c>
      <c r="AZ484" s="28" t="str">
        <f>IF(Email_TaskV2[[#This Row],[Nodin BO]]="","No","Yes")</f>
        <v>Yes</v>
      </c>
      <c r="BA484" s="36">
        <f>IF(Email_TaskV2[[#This Row],[Month]]="",13,MONTH(Email_TaskV2[[#This Row],[Tanggal nodin RFS/RFI]]))</f>
        <v>4</v>
      </c>
    </row>
    <row r="485" spans="1:53" ht="15" hidden="1" customHeight="1" x14ac:dyDescent="0.3">
      <c r="A485" s="17">
        <v>484</v>
      </c>
      <c r="B485" s="18" t="s">
        <v>2097</v>
      </c>
      <c r="C485" s="19">
        <v>44671</v>
      </c>
      <c r="D485" s="20" t="s">
        <v>2098</v>
      </c>
      <c r="E485" s="18" t="s">
        <v>55</v>
      </c>
      <c r="F485" s="21" t="s">
        <v>136</v>
      </c>
      <c r="G485" s="22">
        <v>44672</v>
      </c>
      <c r="H485" s="22">
        <v>44679</v>
      </c>
      <c r="I485" s="18" t="s">
        <v>2099</v>
      </c>
      <c r="J485" s="22">
        <v>44679</v>
      </c>
      <c r="K485" s="22"/>
      <c r="L485" s="18">
        <f t="shared" si="59"/>
        <v>8</v>
      </c>
      <c r="M485" s="18">
        <f t="shared" si="60"/>
        <v>7</v>
      </c>
      <c r="N485" s="23" t="s">
        <v>93</v>
      </c>
      <c r="O485" s="20" t="s">
        <v>94</v>
      </c>
      <c r="P485" s="20" t="str">
        <f>VLOOKUP(Email_TaskV2[[#This Row],[PIC Dev]],[1]Organization!C:D,2,FALSE)</f>
        <v>Digital and VAS</v>
      </c>
      <c r="Q485" s="24" t="s">
        <v>2100</v>
      </c>
      <c r="R485" s="18">
        <v>260</v>
      </c>
      <c r="S485" s="18" t="s">
        <v>61</v>
      </c>
      <c r="T485" s="18" t="s">
        <v>1573</v>
      </c>
      <c r="U485" s="18"/>
      <c r="V485" s="18"/>
      <c r="W485" s="18"/>
      <c r="X485" s="18"/>
      <c r="Y485" s="18"/>
      <c r="Z485" s="18" t="s">
        <v>63</v>
      </c>
      <c r="AA485" s="18" t="s">
        <v>64</v>
      </c>
      <c r="AB485" s="18" t="s">
        <v>201</v>
      </c>
      <c r="AC485" s="18" t="s">
        <v>98</v>
      </c>
      <c r="AD485" s="23" t="s">
        <v>255</v>
      </c>
      <c r="AE485" s="23" t="s">
        <v>126</v>
      </c>
      <c r="AF485" s="23"/>
      <c r="AG485" s="18"/>
      <c r="AH485" s="49"/>
      <c r="AI485" s="31" t="s">
        <v>75</v>
      </c>
      <c r="AJ485" s="31"/>
      <c r="AK485" s="25"/>
      <c r="AL485" s="25"/>
      <c r="AM485" s="25"/>
      <c r="AN485" s="25"/>
      <c r="AO485" s="25"/>
      <c r="AP485" s="26">
        <f ca="1">IF(AND(Email_TaskV2[[#This Row],[Status]]="ON PROGRESS"),TODAY()-Email_TaskV2[[#This Row],[Tanggal nodin RFS/RFI]],0)</f>
        <v>0</v>
      </c>
      <c r="AQ485" s="26">
        <f ca="1">IF(AND(Email_TaskV2[[#This Row],[Status]]="ON PROGRESS",Email_TaskV2[[#This Row],[Type]]="RFI"),TODAY()-Email_TaskV2[[#This Row],[Tanggal nodin RFS/RFI]],0)</f>
        <v>0</v>
      </c>
      <c r="AR485" s="26" t="str">
        <f ca="1">IF(Email_TaskV2[[#This Row],[Aging]]&gt;7,"Warning","")</f>
        <v/>
      </c>
      <c r="AV485" s="16" t="str">
        <f>IF(AND(Email_TaskV2[[#This Row],[Status]]="ON PROGRESS",Email_TaskV2[[#This Row],[Type]]="RFS"),"YES","")</f>
        <v/>
      </c>
      <c r="AW485" s="16" t="str">
        <f>IF(AND(Email_TaskV2[[#This Row],[Status]]="ON PROGRESS",Email_TaskV2[[#This Row],[Type]]="RFI"),"YES","")</f>
        <v/>
      </c>
      <c r="AX485" s="16">
        <f>IF(Email_TaskV2[[#This Row],[Nomor Nodin RFS/RFI]]="","",DAY(Email_TaskV2[[#This Row],[Tanggal nodin RFS/RFI]]))</f>
        <v>20</v>
      </c>
      <c r="AY485" s="28" t="str">
        <f>IF(Email_TaskV2[[#This Row],[Nomor Nodin RFS/RFI]]="","",TEXT(Email_TaskV2[[#This Row],[Tanggal nodin RFS/RFI]],"mmm"))</f>
        <v>Apr</v>
      </c>
      <c r="AZ485" s="28" t="str">
        <f>IF(Email_TaskV2[[#This Row],[Nodin BO]]="","No","Yes")</f>
        <v>Yes</v>
      </c>
      <c r="BA485" s="36">
        <f>IF(Email_TaskV2[[#This Row],[Month]]="",13,MONTH(Email_TaskV2[[#This Row],[Tanggal nodin RFS/RFI]]))</f>
        <v>4</v>
      </c>
    </row>
    <row r="486" spans="1:53" ht="15" hidden="1" customHeight="1" x14ac:dyDescent="0.3">
      <c r="A486" s="17">
        <v>485</v>
      </c>
      <c r="B486" s="18" t="s">
        <v>2101</v>
      </c>
      <c r="C486" s="19">
        <v>44671</v>
      </c>
      <c r="D486" s="20" t="s">
        <v>2102</v>
      </c>
      <c r="E486" s="18" t="s">
        <v>55</v>
      </c>
      <c r="F486" s="18" t="s">
        <v>695</v>
      </c>
      <c r="G486" s="22">
        <v>44671</v>
      </c>
      <c r="H486" s="22">
        <v>44673</v>
      </c>
      <c r="I486" s="18" t="s">
        <v>2103</v>
      </c>
      <c r="J486" s="22">
        <v>44673</v>
      </c>
      <c r="K486" s="22"/>
      <c r="L486" s="18">
        <f t="shared" si="59"/>
        <v>2</v>
      </c>
      <c r="M486" s="18">
        <f t="shared" si="60"/>
        <v>2</v>
      </c>
      <c r="N486" s="20" t="s">
        <v>353</v>
      </c>
      <c r="O486" s="20" t="s">
        <v>354</v>
      </c>
      <c r="P486" s="20" t="str">
        <f>VLOOKUP(Email_TaskV2[[#This Row],[PIC Dev]],[1]Organization!C:D,2,FALSE)</f>
        <v>BSM Prepaid</v>
      </c>
      <c r="Q486" s="24" t="s">
        <v>2104</v>
      </c>
      <c r="R486" s="18">
        <v>198</v>
      </c>
      <c r="S486" s="18" t="s">
        <v>106</v>
      </c>
      <c r="T486" s="18" t="s">
        <v>2051</v>
      </c>
      <c r="U486" s="18"/>
      <c r="V486" s="18"/>
      <c r="W486" s="18"/>
      <c r="X486" s="18"/>
      <c r="Y486" s="18"/>
      <c r="Z486" s="18" t="s">
        <v>63</v>
      </c>
      <c r="AA486" s="18" t="s">
        <v>64</v>
      </c>
      <c r="AB486" s="18" t="s">
        <v>65</v>
      </c>
      <c r="AC486" s="18" t="s">
        <v>98</v>
      </c>
      <c r="AD486" s="23" t="s">
        <v>186</v>
      </c>
      <c r="AE486" s="23"/>
      <c r="AF486" s="23"/>
      <c r="AG486" s="18"/>
      <c r="AH486" s="49"/>
      <c r="AI486" s="31" t="s">
        <v>75</v>
      </c>
      <c r="AJ486" s="31"/>
      <c r="AK486" s="25"/>
      <c r="AL486" s="25"/>
      <c r="AM486" s="25"/>
      <c r="AN486" s="25"/>
      <c r="AO486" s="25"/>
      <c r="AP486" s="26">
        <f ca="1">IF(AND(Email_TaskV2[[#This Row],[Status]]="ON PROGRESS"),TODAY()-Email_TaskV2[[#This Row],[Tanggal nodin RFS/RFI]],0)</f>
        <v>0</v>
      </c>
      <c r="AQ486" s="26">
        <f ca="1">IF(AND(Email_TaskV2[[#This Row],[Status]]="ON PROGRESS",Email_TaskV2[[#This Row],[Type]]="RFI"),TODAY()-Email_TaskV2[[#This Row],[Tanggal nodin RFS/RFI]],0)</f>
        <v>0</v>
      </c>
      <c r="AR486" s="26" t="str">
        <f ca="1">IF(Email_TaskV2[[#This Row],[Aging]]&gt;7,"Warning","")</f>
        <v/>
      </c>
      <c r="AV486" s="16" t="str">
        <f>IF(AND(Email_TaskV2[[#This Row],[Status]]="ON PROGRESS",Email_TaskV2[[#This Row],[Type]]="RFS"),"YES","")</f>
        <v/>
      </c>
      <c r="AW486" s="16" t="str">
        <f>IF(AND(Email_TaskV2[[#This Row],[Status]]="ON PROGRESS",Email_TaskV2[[#This Row],[Type]]="RFI"),"YES","")</f>
        <v/>
      </c>
      <c r="AX486" s="16">
        <f>IF(Email_TaskV2[[#This Row],[Nomor Nodin RFS/RFI]]="","",DAY(Email_TaskV2[[#This Row],[Tanggal nodin RFS/RFI]]))</f>
        <v>20</v>
      </c>
      <c r="AY486" s="28" t="str">
        <f>IF(Email_TaskV2[[#This Row],[Nomor Nodin RFS/RFI]]="","",TEXT(Email_TaskV2[[#This Row],[Tanggal nodin RFS/RFI]],"mmm"))</f>
        <v>Apr</v>
      </c>
      <c r="AZ486" s="28" t="str">
        <f>IF(Email_TaskV2[[#This Row],[Nodin BO]]="","No","Yes")</f>
        <v>Yes</v>
      </c>
      <c r="BA486" s="36">
        <f>IF(Email_TaskV2[[#This Row],[Month]]="",13,MONTH(Email_TaskV2[[#This Row],[Tanggal nodin RFS/RFI]]))</f>
        <v>4</v>
      </c>
    </row>
    <row r="487" spans="1:53" ht="15" hidden="1" customHeight="1" x14ac:dyDescent="0.3">
      <c r="A487" s="17">
        <v>486</v>
      </c>
      <c r="B487" s="18" t="s">
        <v>2105</v>
      </c>
      <c r="C487" s="19">
        <v>44671</v>
      </c>
      <c r="D487" s="20" t="s">
        <v>2106</v>
      </c>
      <c r="E487" s="18" t="s">
        <v>55</v>
      </c>
      <c r="F487" s="21" t="s">
        <v>147</v>
      </c>
      <c r="G487" s="22">
        <v>44671</v>
      </c>
      <c r="H487" s="22">
        <v>44672</v>
      </c>
      <c r="I487" s="18" t="s">
        <v>2107</v>
      </c>
      <c r="J487" s="22">
        <v>44673</v>
      </c>
      <c r="K487" s="22"/>
      <c r="L487" s="18">
        <f t="shared" si="59"/>
        <v>1</v>
      </c>
      <c r="M487" s="18">
        <f t="shared" si="60"/>
        <v>2</v>
      </c>
      <c r="N487" s="20" t="s">
        <v>531</v>
      </c>
      <c r="O487" s="20" t="s">
        <v>532</v>
      </c>
      <c r="P487" s="20" t="str">
        <f>VLOOKUP(Email_TaskV2[[#This Row],[PIC Dev]],[1]Organization!C:D,2,FALSE)</f>
        <v>Business Architecture</v>
      </c>
      <c r="Q487" s="20"/>
      <c r="R487" s="18">
        <v>157</v>
      </c>
      <c r="S487" s="18" t="s">
        <v>106</v>
      </c>
      <c r="T487" s="18" t="s">
        <v>533</v>
      </c>
      <c r="U487" s="18"/>
      <c r="V487" s="18"/>
      <c r="W487" s="18"/>
      <c r="X487" s="18"/>
      <c r="Y487" s="18"/>
      <c r="Z487" s="18" t="s">
        <v>63</v>
      </c>
      <c r="AA487" s="18" t="s">
        <v>64</v>
      </c>
      <c r="AB487" s="18" t="s">
        <v>534</v>
      </c>
      <c r="AC487" s="18" t="s">
        <v>98</v>
      </c>
      <c r="AD487" s="23" t="s">
        <v>1719</v>
      </c>
      <c r="AE487" s="23"/>
      <c r="AF487" s="23"/>
      <c r="AG487" s="18"/>
      <c r="AH487" s="49"/>
      <c r="AI487" s="31" t="s">
        <v>276</v>
      </c>
      <c r="AJ487" s="31" t="s">
        <v>277</v>
      </c>
      <c r="AK487" s="25"/>
      <c r="AL487" s="25"/>
      <c r="AM487" s="25"/>
      <c r="AN487" s="25"/>
      <c r="AO487" s="25"/>
      <c r="AP487" s="26">
        <f ca="1">IF(AND(Email_TaskV2[[#This Row],[Status]]="ON PROGRESS"),TODAY()-Email_TaskV2[[#This Row],[Tanggal nodin RFS/RFI]],0)</f>
        <v>0</v>
      </c>
      <c r="AQ487" s="26">
        <f ca="1">IF(AND(Email_TaskV2[[#This Row],[Status]]="ON PROGRESS",Email_TaskV2[[#This Row],[Type]]="RFI"),TODAY()-Email_TaskV2[[#This Row],[Tanggal nodin RFS/RFI]],0)</f>
        <v>0</v>
      </c>
      <c r="AR487" s="26" t="str">
        <f ca="1">IF(Email_TaskV2[[#This Row],[Aging]]&gt;7,"Warning","")</f>
        <v/>
      </c>
      <c r="AV487" s="16" t="str">
        <f>IF(AND(Email_TaskV2[[#This Row],[Status]]="ON PROGRESS",Email_TaskV2[[#This Row],[Type]]="RFS"),"YES","")</f>
        <v/>
      </c>
      <c r="AW487" s="16" t="str">
        <f>IF(AND(Email_TaskV2[[#This Row],[Status]]="ON PROGRESS",Email_TaskV2[[#This Row],[Type]]="RFI"),"YES","")</f>
        <v/>
      </c>
      <c r="AX487" s="16">
        <f>IF(Email_TaskV2[[#This Row],[Nomor Nodin RFS/RFI]]="","",DAY(Email_TaskV2[[#This Row],[Tanggal nodin RFS/RFI]]))</f>
        <v>20</v>
      </c>
      <c r="AY487" s="28" t="str">
        <f>IF(Email_TaskV2[[#This Row],[Nomor Nodin RFS/RFI]]="","",TEXT(Email_TaskV2[[#This Row],[Tanggal nodin RFS/RFI]],"mmm"))</f>
        <v>Apr</v>
      </c>
      <c r="AZ487" s="28" t="str">
        <f>IF(Email_TaskV2[[#This Row],[Nodin BO]]="","No","Yes")</f>
        <v>Yes</v>
      </c>
      <c r="BA487" s="36">
        <f>IF(Email_TaskV2[[#This Row],[Month]]="",13,MONTH(Email_TaskV2[[#This Row],[Tanggal nodin RFS/RFI]]))</f>
        <v>4</v>
      </c>
    </row>
    <row r="488" spans="1:53" ht="15" hidden="1" customHeight="1" x14ac:dyDescent="0.3">
      <c r="A488" s="17">
        <v>487</v>
      </c>
      <c r="B488" s="18" t="s">
        <v>2108</v>
      </c>
      <c r="C488" s="19">
        <v>44672</v>
      </c>
      <c r="D488" s="20" t="s">
        <v>2109</v>
      </c>
      <c r="E488" s="18" t="s">
        <v>55</v>
      </c>
      <c r="F488" s="21" t="s">
        <v>136</v>
      </c>
      <c r="G488" s="22">
        <v>44673</v>
      </c>
      <c r="H488" s="22">
        <v>44694</v>
      </c>
      <c r="I488" s="18" t="s">
        <v>2110</v>
      </c>
      <c r="J488" s="22">
        <v>44694</v>
      </c>
      <c r="K488" s="22"/>
      <c r="L488" s="18">
        <f t="shared" si="59"/>
        <v>22</v>
      </c>
      <c r="M488" s="18">
        <f t="shared" si="60"/>
        <v>21</v>
      </c>
      <c r="N488" s="20" t="s">
        <v>58</v>
      </c>
      <c r="O488" s="20" t="s">
        <v>59</v>
      </c>
      <c r="P488" s="20" t="str">
        <f>VLOOKUP(Email_TaskV2[[#This Row],[PIC Dev]],[1]Organization!C:D,2,FALSE)</f>
        <v>BSM Prepaid</v>
      </c>
      <c r="Q488" s="24" t="s">
        <v>2111</v>
      </c>
      <c r="R488" s="18">
        <v>344</v>
      </c>
      <c r="S488" s="18" t="s">
        <v>61</v>
      </c>
      <c r="T488" s="18" t="s">
        <v>2112</v>
      </c>
      <c r="U488" s="18"/>
      <c r="V488" s="18"/>
      <c r="W488" s="18"/>
      <c r="X488" s="18"/>
      <c r="Y488" s="18"/>
      <c r="Z488" s="18" t="s">
        <v>63</v>
      </c>
      <c r="AA488" s="18" t="s">
        <v>64</v>
      </c>
      <c r="AB488" s="18" t="s">
        <v>65</v>
      </c>
      <c r="AC488" s="18" t="s">
        <v>66</v>
      </c>
      <c r="AD488" s="23" t="s">
        <v>82</v>
      </c>
      <c r="AE488" s="23" t="s">
        <v>67</v>
      </c>
      <c r="AF488" s="23" t="s">
        <v>74</v>
      </c>
      <c r="AG488" s="18" t="s">
        <v>89</v>
      </c>
      <c r="AH488" s="49"/>
      <c r="AI488" s="31" t="s">
        <v>75</v>
      </c>
      <c r="AJ488" s="31"/>
      <c r="AK488" s="25"/>
      <c r="AL488" s="25"/>
      <c r="AM488" s="25"/>
      <c r="AN488" s="25"/>
      <c r="AO488" s="25"/>
      <c r="AP488" s="26">
        <f ca="1">IF(AND(Email_TaskV2[[#This Row],[Status]]="ON PROGRESS"),TODAY()-Email_TaskV2[[#This Row],[Tanggal nodin RFS/RFI]],0)</f>
        <v>0</v>
      </c>
      <c r="AQ488" s="26">
        <f ca="1">IF(AND(Email_TaskV2[[#This Row],[Status]]="ON PROGRESS",Email_TaskV2[[#This Row],[Type]]="RFI"),TODAY()-Email_TaskV2[[#This Row],[Tanggal nodin RFS/RFI]],0)</f>
        <v>0</v>
      </c>
      <c r="AR488" s="26"/>
      <c r="AV488" s="16" t="str">
        <f>IF(AND(Email_TaskV2[[#This Row],[Status]]="ON PROGRESS",Email_TaskV2[[#This Row],[Type]]="RFS"),"YES","")</f>
        <v/>
      </c>
      <c r="AW488" s="16" t="str">
        <f>IF(AND(Email_TaskV2[[#This Row],[Status]]="ON PROGRESS",Email_TaskV2[[#This Row],[Type]]="RFI"),"YES","")</f>
        <v/>
      </c>
      <c r="AX488" s="16">
        <f>IF(Email_TaskV2[[#This Row],[Nomor Nodin RFS/RFI]]="","",DAY(Email_TaskV2[[#This Row],[Tanggal nodin RFS/RFI]]))</f>
        <v>21</v>
      </c>
      <c r="AY488" s="28" t="str">
        <f>IF(Email_TaskV2[[#This Row],[Nomor Nodin RFS/RFI]]="","",TEXT(Email_TaskV2[[#This Row],[Tanggal nodin RFS/RFI]],"mmm"))</f>
        <v>Apr</v>
      </c>
      <c r="AZ488" s="28" t="str">
        <f>IF(Email_TaskV2[[#This Row],[Nodin BO]]="","No","Yes")</f>
        <v>Yes</v>
      </c>
      <c r="BA488" s="36">
        <f>IF(Email_TaskV2[[#This Row],[Month]]="",13,MONTH(Email_TaskV2[[#This Row],[Tanggal nodin RFS/RFI]]))</f>
        <v>4</v>
      </c>
    </row>
    <row r="489" spans="1:53" ht="15" hidden="1" customHeight="1" x14ac:dyDescent="0.3">
      <c r="A489" s="17">
        <v>488</v>
      </c>
      <c r="B489" s="18" t="s">
        <v>2113</v>
      </c>
      <c r="C489" s="19">
        <v>44672</v>
      </c>
      <c r="D489" s="20" t="s">
        <v>2114</v>
      </c>
      <c r="E489" s="18" t="s">
        <v>55</v>
      </c>
      <c r="F489" s="21" t="s">
        <v>112</v>
      </c>
      <c r="G489" s="22">
        <v>44678</v>
      </c>
      <c r="H489" s="22">
        <v>44679</v>
      </c>
      <c r="I489" s="18" t="s">
        <v>2115</v>
      </c>
      <c r="J489" s="22">
        <v>44679</v>
      </c>
      <c r="K489" s="22"/>
      <c r="L489" s="18">
        <f t="shared" si="59"/>
        <v>7</v>
      </c>
      <c r="M489" s="18">
        <f t="shared" si="60"/>
        <v>1</v>
      </c>
      <c r="N489" s="20" t="s">
        <v>130</v>
      </c>
      <c r="O489" s="20" t="s">
        <v>131</v>
      </c>
      <c r="P489" s="20" t="str">
        <f>VLOOKUP(Email_TaskV2[[#This Row],[PIC Dev]],[1]Organization!C:D,2,FALSE)</f>
        <v>BSM Prepaid</v>
      </c>
      <c r="Q489" s="20"/>
      <c r="R489" s="18">
        <v>30</v>
      </c>
      <c r="S489" s="18" t="s">
        <v>106</v>
      </c>
      <c r="T489" s="18" t="s">
        <v>2116</v>
      </c>
      <c r="U489" s="18"/>
      <c r="V489" s="18"/>
      <c r="W489" s="18"/>
      <c r="X489" s="18"/>
      <c r="Y489" s="18"/>
      <c r="Z489" s="18" t="s">
        <v>63</v>
      </c>
      <c r="AA489" s="18" t="s">
        <v>64</v>
      </c>
      <c r="AB489" s="18" t="s">
        <v>65</v>
      </c>
      <c r="AC489" s="18" t="s">
        <v>66</v>
      </c>
      <c r="AD489" s="23" t="s">
        <v>186</v>
      </c>
      <c r="AE489" s="23"/>
      <c r="AF489" s="23"/>
      <c r="AG489" s="18"/>
      <c r="AH489" s="49"/>
      <c r="AI489" s="31" t="s">
        <v>68</v>
      </c>
      <c r="AJ489" s="31" t="s">
        <v>83</v>
      </c>
      <c r="AK489" s="25"/>
      <c r="AL489" s="25"/>
      <c r="AM489" s="25"/>
      <c r="AN489" s="25"/>
      <c r="AO489" s="25"/>
      <c r="AP489" s="26">
        <f ca="1">IF(AND(Email_TaskV2[[#This Row],[Status]]="ON PROGRESS"),TODAY()-Email_TaskV2[[#This Row],[Tanggal nodin RFS/RFI]],0)</f>
        <v>0</v>
      </c>
      <c r="AQ489" s="26">
        <f ca="1">IF(AND(Email_TaskV2[[#This Row],[Status]]="ON PROGRESS",Email_TaskV2[[#This Row],[Type]]="RFI"),TODAY()-Email_TaskV2[[#This Row],[Tanggal nodin RFS/RFI]],0)</f>
        <v>0</v>
      </c>
      <c r="AR489" s="26"/>
      <c r="AV489" s="16" t="str">
        <f>IF(AND(Email_TaskV2[[#This Row],[Status]]="ON PROGRESS",Email_TaskV2[[#This Row],[Type]]="RFS"),"YES","")</f>
        <v/>
      </c>
      <c r="AW489" s="16" t="str">
        <f>IF(AND(Email_TaskV2[[#This Row],[Status]]="ON PROGRESS",Email_TaskV2[[#This Row],[Type]]="RFI"),"YES","")</f>
        <v/>
      </c>
      <c r="AX489" s="16">
        <f>IF(Email_TaskV2[[#This Row],[Nomor Nodin RFS/RFI]]="","",DAY(Email_TaskV2[[#This Row],[Tanggal nodin RFS/RFI]]))</f>
        <v>21</v>
      </c>
      <c r="AY489" s="28" t="str">
        <f>IF(Email_TaskV2[[#This Row],[Nomor Nodin RFS/RFI]]="","",TEXT(Email_TaskV2[[#This Row],[Tanggal nodin RFS/RFI]],"mmm"))</f>
        <v>Apr</v>
      </c>
      <c r="AZ489" s="28" t="str">
        <f>IF(Email_TaskV2[[#This Row],[Nodin BO]]="","No","Yes")</f>
        <v>Yes</v>
      </c>
      <c r="BA489" s="36">
        <f>IF(Email_TaskV2[[#This Row],[Month]]="",13,MONTH(Email_TaskV2[[#This Row],[Tanggal nodin RFS/RFI]]))</f>
        <v>4</v>
      </c>
    </row>
    <row r="490" spans="1:53" ht="15" hidden="1" customHeight="1" x14ac:dyDescent="0.3">
      <c r="A490" s="17">
        <v>489</v>
      </c>
      <c r="B490" s="18" t="s">
        <v>2117</v>
      </c>
      <c r="C490" s="19">
        <v>44672</v>
      </c>
      <c r="D490" s="20" t="s">
        <v>1590</v>
      </c>
      <c r="E490" s="18" t="s">
        <v>55</v>
      </c>
      <c r="F490" s="21" t="s">
        <v>136</v>
      </c>
      <c r="G490" s="22">
        <v>44672</v>
      </c>
      <c r="H490" s="22">
        <v>44680</v>
      </c>
      <c r="I490" s="18" t="s">
        <v>2118</v>
      </c>
      <c r="J490" s="22">
        <v>44680</v>
      </c>
      <c r="K490" s="22"/>
      <c r="L490" s="18">
        <f t="shared" si="59"/>
        <v>8</v>
      </c>
      <c r="M490" s="18">
        <f t="shared" si="60"/>
        <v>8</v>
      </c>
      <c r="N490" s="34" t="s">
        <v>220</v>
      </c>
      <c r="O490" s="20" t="s">
        <v>221</v>
      </c>
      <c r="P490" s="20" t="str">
        <f>VLOOKUP(Email_TaskV2[[#This Row],[PIC Dev]],[1]Organization!C:D,2,FALSE)</f>
        <v>Digital and VAS</v>
      </c>
      <c r="Q490" s="24" t="s">
        <v>2119</v>
      </c>
      <c r="R490" s="18">
        <v>150</v>
      </c>
      <c r="S490" s="18" t="s">
        <v>61</v>
      </c>
      <c r="T490" s="18" t="s">
        <v>2120</v>
      </c>
      <c r="U490" s="18"/>
      <c r="V490" s="18"/>
      <c r="W490" s="18"/>
      <c r="X490" s="18"/>
      <c r="Y490" s="18"/>
      <c r="Z490" s="18" t="s">
        <v>63</v>
      </c>
      <c r="AA490" s="18" t="s">
        <v>64</v>
      </c>
      <c r="AB490" s="18" t="s">
        <v>97</v>
      </c>
      <c r="AC490" s="18" t="s">
        <v>98</v>
      </c>
      <c r="AD490" s="23" t="s">
        <v>774</v>
      </c>
      <c r="AE490" s="23"/>
      <c r="AF490" s="23"/>
      <c r="AG490" s="18"/>
      <c r="AH490" s="49"/>
      <c r="AI490" s="31" t="s">
        <v>75</v>
      </c>
      <c r="AJ490" s="31"/>
      <c r="AK490" s="25"/>
      <c r="AL490" s="25"/>
      <c r="AM490" s="25"/>
      <c r="AN490" s="25"/>
      <c r="AO490" s="25"/>
      <c r="AP490" s="26">
        <f ca="1">IF(AND(Email_TaskV2[[#This Row],[Status]]="ON PROGRESS"),TODAY()-Email_TaskV2[[#This Row],[Tanggal nodin RFS/RFI]],0)</f>
        <v>0</v>
      </c>
      <c r="AQ490" s="26">
        <f ca="1">IF(AND(Email_TaskV2[[#This Row],[Status]]="ON PROGRESS",Email_TaskV2[[#This Row],[Type]]="RFI"),TODAY()-Email_TaskV2[[#This Row],[Tanggal nodin RFS/RFI]],0)</f>
        <v>0</v>
      </c>
      <c r="AR490" s="26" t="str">
        <f ca="1">IF(Email_TaskV2[[#This Row],[Aging]]&gt;7,"Warning","")</f>
        <v/>
      </c>
      <c r="AV490" s="16" t="str">
        <f>IF(AND(Email_TaskV2[[#This Row],[Status]]="ON PROGRESS",Email_TaskV2[[#This Row],[Type]]="RFS"),"YES","")</f>
        <v/>
      </c>
      <c r="AW490" s="16" t="str">
        <f>IF(AND(Email_TaskV2[[#This Row],[Status]]="ON PROGRESS",Email_TaskV2[[#This Row],[Type]]="RFI"),"YES","")</f>
        <v/>
      </c>
      <c r="AX490" s="16">
        <f>IF(Email_TaskV2[[#This Row],[Nomor Nodin RFS/RFI]]="","",DAY(Email_TaskV2[[#This Row],[Tanggal nodin RFS/RFI]]))</f>
        <v>21</v>
      </c>
      <c r="AY490" s="28" t="str">
        <f>IF(Email_TaskV2[[#This Row],[Nomor Nodin RFS/RFI]]="","",TEXT(Email_TaskV2[[#This Row],[Tanggal nodin RFS/RFI]],"mmm"))</f>
        <v>Apr</v>
      </c>
      <c r="AZ490" s="28" t="str">
        <f>IF(Email_TaskV2[[#This Row],[Nodin BO]]="","No","Yes")</f>
        <v>Yes</v>
      </c>
      <c r="BA490" s="36">
        <f>IF(Email_TaskV2[[#This Row],[Month]]="",13,MONTH(Email_TaskV2[[#This Row],[Tanggal nodin RFS/RFI]]))</f>
        <v>4</v>
      </c>
    </row>
    <row r="491" spans="1:53" ht="15" hidden="1" customHeight="1" x14ac:dyDescent="0.3">
      <c r="A491" s="17">
        <v>490</v>
      </c>
      <c r="B491" s="18" t="s">
        <v>2121</v>
      </c>
      <c r="C491" s="19">
        <v>44672</v>
      </c>
      <c r="D491" s="20" t="s">
        <v>2122</v>
      </c>
      <c r="E491" s="18" t="s">
        <v>55</v>
      </c>
      <c r="F491" s="21" t="s">
        <v>136</v>
      </c>
      <c r="G491" s="22">
        <v>44676</v>
      </c>
      <c r="H491" s="22">
        <v>44699</v>
      </c>
      <c r="I491" s="18" t="s">
        <v>2123</v>
      </c>
      <c r="J491" s="22">
        <v>44699</v>
      </c>
      <c r="K491" s="22"/>
      <c r="L491" s="18">
        <f t="shared" si="59"/>
        <v>27</v>
      </c>
      <c r="M491" s="18">
        <f t="shared" si="60"/>
        <v>23</v>
      </c>
      <c r="N491" s="20" t="s">
        <v>193</v>
      </c>
      <c r="O491" s="20" t="s">
        <v>194</v>
      </c>
      <c r="P491" s="20" t="str">
        <f>VLOOKUP(Email_TaskV2[[#This Row],[PIC Dev]],[1]Organization!C:D,2,FALSE)</f>
        <v>Postpaid, Roaming, and Interconnect</v>
      </c>
      <c r="Q491" s="24" t="s">
        <v>2124</v>
      </c>
      <c r="R491" s="18">
        <v>70</v>
      </c>
      <c r="S491" s="18" t="s">
        <v>61</v>
      </c>
      <c r="T491" s="18" t="s">
        <v>2125</v>
      </c>
      <c r="U491" s="18"/>
      <c r="V491" s="18"/>
      <c r="W491" s="18"/>
      <c r="X491" s="18"/>
      <c r="Y491" s="18"/>
      <c r="Z491" s="18" t="s">
        <v>63</v>
      </c>
      <c r="AA491" s="18" t="s">
        <v>64</v>
      </c>
      <c r="AB491" s="18" t="s">
        <v>65</v>
      </c>
      <c r="AC491" s="18" t="s">
        <v>98</v>
      </c>
      <c r="AD491" s="23" t="s">
        <v>126</v>
      </c>
      <c r="AE491" s="23"/>
      <c r="AF491" s="23"/>
      <c r="AG491" s="18"/>
      <c r="AH491" s="49"/>
      <c r="AI491" s="31" t="s">
        <v>68</v>
      </c>
      <c r="AJ491" s="31" t="s">
        <v>1861</v>
      </c>
      <c r="AK491" s="25"/>
      <c r="AL491" s="25"/>
      <c r="AM491" s="25"/>
      <c r="AN491" s="25"/>
      <c r="AO491" s="25"/>
      <c r="AP491" s="26">
        <f ca="1">IF(AND(Email_TaskV2[[#This Row],[Status]]="ON PROGRESS"),TODAY()-Email_TaskV2[[#This Row],[Tanggal nodin RFS/RFI]],0)</f>
        <v>0</v>
      </c>
      <c r="AQ491" s="26">
        <f ca="1">IF(AND(Email_TaskV2[[#This Row],[Status]]="ON PROGRESS",Email_TaskV2[[#This Row],[Type]]="RFI"),TODAY()-Email_TaskV2[[#This Row],[Tanggal nodin RFS/RFI]],0)</f>
        <v>0</v>
      </c>
      <c r="AR491" s="26"/>
      <c r="AV491" s="16" t="str">
        <f>IF(AND(Email_TaskV2[[#This Row],[Status]]="ON PROGRESS",Email_TaskV2[[#This Row],[Type]]="RFS"),"YES","")</f>
        <v/>
      </c>
      <c r="AW491" s="16" t="str">
        <f>IF(AND(Email_TaskV2[[#This Row],[Status]]="ON PROGRESS",Email_TaskV2[[#This Row],[Type]]="RFI"),"YES","")</f>
        <v/>
      </c>
      <c r="AX491" s="16">
        <f>IF(Email_TaskV2[[#This Row],[Nomor Nodin RFS/RFI]]="","",DAY(Email_TaskV2[[#This Row],[Tanggal nodin RFS/RFI]]))</f>
        <v>21</v>
      </c>
      <c r="AY491" s="28" t="str">
        <f>IF(Email_TaskV2[[#This Row],[Nomor Nodin RFS/RFI]]="","",TEXT(Email_TaskV2[[#This Row],[Tanggal nodin RFS/RFI]],"mmm"))</f>
        <v>Apr</v>
      </c>
      <c r="AZ491" s="28" t="str">
        <f>IF(Email_TaskV2[[#This Row],[Nodin BO]]="","No","Yes")</f>
        <v>Yes</v>
      </c>
      <c r="BA491" s="36">
        <f>IF(Email_TaskV2[[#This Row],[Month]]="",13,MONTH(Email_TaskV2[[#This Row],[Tanggal nodin RFS/RFI]]))</f>
        <v>4</v>
      </c>
    </row>
    <row r="492" spans="1:53" ht="15" hidden="1" customHeight="1" x14ac:dyDescent="0.3">
      <c r="A492" s="17">
        <v>491</v>
      </c>
      <c r="B492" s="18" t="s">
        <v>2126</v>
      </c>
      <c r="C492" s="19">
        <v>44672</v>
      </c>
      <c r="D492" s="20" t="s">
        <v>2127</v>
      </c>
      <c r="E492" s="18" t="s">
        <v>55</v>
      </c>
      <c r="F492" s="21" t="s">
        <v>136</v>
      </c>
      <c r="G492" s="22">
        <v>44672</v>
      </c>
      <c r="H492" s="22">
        <v>44701</v>
      </c>
      <c r="I492" s="18" t="s">
        <v>2128</v>
      </c>
      <c r="J492" s="22">
        <v>44701</v>
      </c>
      <c r="K492" s="22"/>
      <c r="L492" s="18">
        <f t="shared" si="59"/>
        <v>29</v>
      </c>
      <c r="M492" s="18">
        <f t="shared" si="60"/>
        <v>29</v>
      </c>
      <c r="N492" s="34" t="s">
        <v>220</v>
      </c>
      <c r="O492" s="20" t="s">
        <v>221</v>
      </c>
      <c r="P492" s="20" t="str">
        <f>VLOOKUP(Email_TaskV2[[#This Row],[PIC Dev]],[1]Organization!C:D,2,FALSE)</f>
        <v>Digital and VAS</v>
      </c>
      <c r="Q492" s="24" t="s">
        <v>2129</v>
      </c>
      <c r="R492" s="18">
        <v>300</v>
      </c>
      <c r="S492" s="18" t="s">
        <v>61</v>
      </c>
      <c r="T492" s="18" t="s">
        <v>1998</v>
      </c>
      <c r="U492" s="18"/>
      <c r="V492" s="18"/>
      <c r="W492" s="18"/>
      <c r="X492" s="18"/>
      <c r="Y492" s="18"/>
      <c r="Z492" s="18" t="s">
        <v>63</v>
      </c>
      <c r="AA492" s="18" t="s">
        <v>64</v>
      </c>
      <c r="AB492" s="18" t="s">
        <v>97</v>
      </c>
      <c r="AC492" s="18" t="s">
        <v>98</v>
      </c>
      <c r="AD492" s="23" t="s">
        <v>255</v>
      </c>
      <c r="AE492" s="23" t="s">
        <v>275</v>
      </c>
      <c r="AF492" s="23"/>
      <c r="AG492" s="18"/>
      <c r="AH492" s="49"/>
      <c r="AI492" s="31" t="s">
        <v>68</v>
      </c>
      <c r="AJ492" s="31" t="s">
        <v>277</v>
      </c>
      <c r="AK492" s="25"/>
      <c r="AL492" s="25"/>
      <c r="AM492" s="25"/>
      <c r="AN492" s="25"/>
      <c r="AO492" s="25"/>
      <c r="AP492" s="26">
        <f ca="1">IF(AND(Email_TaskV2[[#This Row],[Status]]="ON PROGRESS"),TODAY()-Email_TaskV2[[#This Row],[Tanggal nodin RFS/RFI]],0)</f>
        <v>0</v>
      </c>
      <c r="AQ492" s="26">
        <f ca="1">IF(AND(Email_TaskV2[[#This Row],[Status]]="ON PROGRESS",Email_TaskV2[[#This Row],[Type]]="RFI"),TODAY()-Email_TaskV2[[#This Row],[Tanggal nodin RFS/RFI]],0)</f>
        <v>0</v>
      </c>
      <c r="AR492" s="26"/>
      <c r="AV492" s="16" t="str">
        <f>IF(AND(Email_TaskV2[[#This Row],[Status]]="ON PROGRESS",Email_TaskV2[[#This Row],[Type]]="RFS"),"YES","")</f>
        <v/>
      </c>
      <c r="AW492" s="16" t="str">
        <f>IF(AND(Email_TaskV2[[#This Row],[Status]]="ON PROGRESS",Email_TaskV2[[#This Row],[Type]]="RFI"),"YES","")</f>
        <v/>
      </c>
      <c r="AX492" s="16">
        <f>IF(Email_TaskV2[[#This Row],[Nomor Nodin RFS/RFI]]="","",DAY(Email_TaskV2[[#This Row],[Tanggal nodin RFS/RFI]]))</f>
        <v>21</v>
      </c>
      <c r="AY492" s="28" t="str">
        <f>IF(Email_TaskV2[[#This Row],[Nomor Nodin RFS/RFI]]="","",TEXT(Email_TaskV2[[#This Row],[Tanggal nodin RFS/RFI]],"mmm"))</f>
        <v>Apr</v>
      </c>
      <c r="AZ492" s="28" t="str">
        <f>IF(Email_TaskV2[[#This Row],[Nodin BO]]="","No","Yes")</f>
        <v>Yes</v>
      </c>
      <c r="BA492" s="36">
        <f>IF(Email_TaskV2[[#This Row],[Month]]="",13,MONTH(Email_TaskV2[[#This Row],[Tanggal nodin RFS/RFI]]))</f>
        <v>4</v>
      </c>
    </row>
    <row r="493" spans="1:53" ht="15" hidden="1" customHeight="1" x14ac:dyDescent="0.3">
      <c r="A493" s="17">
        <v>492</v>
      </c>
      <c r="B493" s="18" t="s">
        <v>2130</v>
      </c>
      <c r="C493" s="19">
        <v>44672</v>
      </c>
      <c r="D493" s="20" t="s">
        <v>2131</v>
      </c>
      <c r="E493" s="18" t="s">
        <v>55</v>
      </c>
      <c r="F493" s="21" t="s">
        <v>136</v>
      </c>
      <c r="G493" s="22">
        <v>44673</v>
      </c>
      <c r="H493" s="22">
        <v>44701</v>
      </c>
      <c r="I493" s="18" t="s">
        <v>2132</v>
      </c>
      <c r="J493" s="22">
        <v>44701</v>
      </c>
      <c r="K493" s="22"/>
      <c r="L493" s="18">
        <f t="shared" si="59"/>
        <v>29</v>
      </c>
      <c r="M493" s="18">
        <f t="shared" si="60"/>
        <v>28</v>
      </c>
      <c r="N493" s="34" t="s">
        <v>220</v>
      </c>
      <c r="O493" s="20" t="s">
        <v>221</v>
      </c>
      <c r="P493" s="20" t="str">
        <f>VLOOKUP(Email_TaskV2[[#This Row],[PIC Dev]],[1]Organization!C:D,2,FALSE)</f>
        <v>Digital and VAS</v>
      </c>
      <c r="Q493" s="24" t="s">
        <v>2133</v>
      </c>
      <c r="R493" s="18">
        <v>200</v>
      </c>
      <c r="S493" s="18" t="s">
        <v>61</v>
      </c>
      <c r="T493" s="18" t="s">
        <v>1998</v>
      </c>
      <c r="U493" s="18"/>
      <c r="V493" s="18"/>
      <c r="W493" s="18"/>
      <c r="X493" s="18"/>
      <c r="Y493" s="18"/>
      <c r="Z493" s="18" t="s">
        <v>63</v>
      </c>
      <c r="AA493" s="18" t="s">
        <v>64</v>
      </c>
      <c r="AB493" s="18" t="s">
        <v>97</v>
      </c>
      <c r="AC493" s="18" t="s">
        <v>98</v>
      </c>
      <c r="AD493" s="23" t="s">
        <v>490</v>
      </c>
      <c r="AE493" s="23" t="s">
        <v>275</v>
      </c>
      <c r="AF493" s="23"/>
      <c r="AG493" s="18"/>
      <c r="AH493" s="49"/>
      <c r="AI493" s="31" t="s">
        <v>68</v>
      </c>
      <c r="AJ493" s="31" t="s">
        <v>277</v>
      </c>
      <c r="AK493" s="25"/>
      <c r="AL493" s="25"/>
      <c r="AM493" s="25"/>
      <c r="AN493" s="25"/>
      <c r="AO493" s="25"/>
      <c r="AP493" s="26">
        <f ca="1">IF(AND(Email_TaskV2[[#This Row],[Status]]="ON PROGRESS"),TODAY()-Email_TaskV2[[#This Row],[Tanggal nodin RFS/RFI]],0)</f>
        <v>0</v>
      </c>
      <c r="AQ493" s="26">
        <f ca="1">IF(AND(Email_TaskV2[[#This Row],[Status]]="ON PROGRESS",Email_TaskV2[[#This Row],[Type]]="RFI"),TODAY()-Email_TaskV2[[#This Row],[Tanggal nodin RFS/RFI]],0)</f>
        <v>0</v>
      </c>
      <c r="AR493" s="26"/>
      <c r="AV493" s="16" t="str">
        <f>IF(AND(Email_TaskV2[[#This Row],[Status]]="ON PROGRESS",Email_TaskV2[[#This Row],[Type]]="RFS"),"YES","")</f>
        <v/>
      </c>
      <c r="AW493" s="16" t="str">
        <f>IF(AND(Email_TaskV2[[#This Row],[Status]]="ON PROGRESS",Email_TaskV2[[#This Row],[Type]]="RFI"),"YES","")</f>
        <v/>
      </c>
      <c r="AX493" s="16">
        <f>IF(Email_TaskV2[[#This Row],[Nomor Nodin RFS/RFI]]="","",DAY(Email_TaskV2[[#This Row],[Tanggal nodin RFS/RFI]]))</f>
        <v>21</v>
      </c>
      <c r="AY493" s="28" t="str">
        <f>IF(Email_TaskV2[[#This Row],[Nomor Nodin RFS/RFI]]="","",TEXT(Email_TaskV2[[#This Row],[Tanggal nodin RFS/RFI]],"mmm"))</f>
        <v>Apr</v>
      </c>
      <c r="AZ493" s="28" t="str">
        <f>IF(Email_TaskV2[[#This Row],[Nodin BO]]="","No","Yes")</f>
        <v>Yes</v>
      </c>
      <c r="BA493" s="36">
        <f>IF(Email_TaskV2[[#This Row],[Month]]="",13,MONTH(Email_TaskV2[[#This Row],[Tanggal nodin RFS/RFI]]))</f>
        <v>4</v>
      </c>
    </row>
    <row r="494" spans="1:53" ht="15" hidden="1" customHeight="1" x14ac:dyDescent="0.3">
      <c r="A494" s="17">
        <v>493</v>
      </c>
      <c r="B494" s="18" t="s">
        <v>2134</v>
      </c>
      <c r="C494" s="19">
        <v>44672</v>
      </c>
      <c r="D494" s="20" t="s">
        <v>2135</v>
      </c>
      <c r="E494" s="18" t="s">
        <v>55</v>
      </c>
      <c r="F494" s="21" t="s">
        <v>147</v>
      </c>
      <c r="G494" s="22">
        <v>44673</v>
      </c>
      <c r="H494" s="22">
        <v>44675</v>
      </c>
      <c r="I494" s="18" t="s">
        <v>2136</v>
      </c>
      <c r="J494" s="22">
        <v>44679</v>
      </c>
      <c r="K494" s="22"/>
      <c r="L494" s="18">
        <f t="shared" si="59"/>
        <v>3</v>
      </c>
      <c r="M494" s="18">
        <f t="shared" si="60"/>
        <v>6</v>
      </c>
      <c r="N494" s="20" t="s">
        <v>130</v>
      </c>
      <c r="O494" s="20" t="s">
        <v>131</v>
      </c>
      <c r="P494" s="20" t="str">
        <f>VLOOKUP(Email_TaskV2[[#This Row],[PIC Dev]],[1]Organization!C:D,2,FALSE)</f>
        <v>BSM Prepaid</v>
      </c>
      <c r="Q494" s="20"/>
      <c r="R494" s="18">
        <v>218</v>
      </c>
      <c r="S494" s="18" t="s">
        <v>106</v>
      </c>
      <c r="T494" s="18" t="s">
        <v>2060</v>
      </c>
      <c r="U494" s="18"/>
      <c r="V494" s="18"/>
      <c r="W494" s="18"/>
      <c r="X494" s="18"/>
      <c r="Y494" s="18"/>
      <c r="Z494" s="18" t="s">
        <v>63</v>
      </c>
      <c r="AA494" s="18" t="s">
        <v>64</v>
      </c>
      <c r="AB494" s="18" t="s">
        <v>65</v>
      </c>
      <c r="AC494" s="18" t="s">
        <v>66</v>
      </c>
      <c r="AD494" s="23" t="s">
        <v>151</v>
      </c>
      <c r="AE494" s="23"/>
      <c r="AF494" s="23"/>
      <c r="AG494" s="18"/>
      <c r="AH494" s="49"/>
      <c r="AI494" s="31" t="s">
        <v>68</v>
      </c>
      <c r="AJ494" s="31" t="s">
        <v>152</v>
      </c>
      <c r="AK494" s="25"/>
      <c r="AL494" s="25"/>
      <c r="AM494" s="25"/>
      <c r="AN494" s="25"/>
      <c r="AO494" s="25"/>
      <c r="AP494" s="26">
        <f ca="1">IF(AND(Email_TaskV2[[#This Row],[Status]]="ON PROGRESS"),TODAY()-Email_TaskV2[[#This Row],[Tanggal nodin RFS/RFI]],0)</f>
        <v>0</v>
      </c>
      <c r="AQ494" s="26">
        <f ca="1">IF(AND(Email_TaskV2[[#This Row],[Status]]="ON PROGRESS",Email_TaskV2[[#This Row],[Type]]="RFI"),TODAY()-Email_TaskV2[[#This Row],[Tanggal nodin RFS/RFI]],0)</f>
        <v>0</v>
      </c>
      <c r="AR494" s="26" t="str">
        <f ca="1">IF(Email_TaskV2[[#This Row],[Aging]]&gt;7,"Warning","")</f>
        <v/>
      </c>
      <c r="AV494" s="16" t="str">
        <f>IF(AND(Email_TaskV2[[#This Row],[Status]]="ON PROGRESS",Email_TaskV2[[#This Row],[Type]]="RFS"),"YES","")</f>
        <v/>
      </c>
      <c r="AW494" s="16" t="str">
        <f>IF(AND(Email_TaskV2[[#This Row],[Status]]="ON PROGRESS",Email_TaskV2[[#This Row],[Type]]="RFI"),"YES","")</f>
        <v/>
      </c>
      <c r="AX494" s="16">
        <f>IF(Email_TaskV2[[#This Row],[Nomor Nodin RFS/RFI]]="","",DAY(Email_TaskV2[[#This Row],[Tanggal nodin RFS/RFI]]))</f>
        <v>21</v>
      </c>
      <c r="AY494" s="28" t="str">
        <f>IF(Email_TaskV2[[#This Row],[Nomor Nodin RFS/RFI]]="","",TEXT(Email_TaskV2[[#This Row],[Tanggal nodin RFS/RFI]],"mmm"))</f>
        <v>Apr</v>
      </c>
      <c r="AZ494" s="28" t="str">
        <f>IF(Email_TaskV2[[#This Row],[Nodin BO]]="","No","Yes")</f>
        <v>Yes</v>
      </c>
      <c r="BA494" s="36">
        <f>IF(Email_TaskV2[[#This Row],[Month]]="",13,MONTH(Email_TaskV2[[#This Row],[Tanggal nodin RFS/RFI]]))</f>
        <v>4</v>
      </c>
    </row>
    <row r="495" spans="1:53" ht="15" hidden="1" customHeight="1" x14ac:dyDescent="0.3">
      <c r="A495" s="17">
        <v>494</v>
      </c>
      <c r="B495" s="18" t="s">
        <v>2137</v>
      </c>
      <c r="C495" s="19">
        <v>44673</v>
      </c>
      <c r="D495" s="20" t="s">
        <v>2138</v>
      </c>
      <c r="E495" s="18" t="s">
        <v>55</v>
      </c>
      <c r="F495" s="21" t="s">
        <v>112</v>
      </c>
      <c r="G495" s="22">
        <v>44687</v>
      </c>
      <c r="H495" s="22">
        <v>44694</v>
      </c>
      <c r="I495" s="18" t="s">
        <v>2139</v>
      </c>
      <c r="J495" s="22">
        <v>44694</v>
      </c>
      <c r="K495" s="22"/>
      <c r="L495" s="18">
        <f t="shared" si="59"/>
        <v>21</v>
      </c>
      <c r="M495" s="18">
        <f t="shared" si="60"/>
        <v>7</v>
      </c>
      <c r="N495" s="23" t="s">
        <v>93</v>
      </c>
      <c r="O495" s="20" t="s">
        <v>94</v>
      </c>
      <c r="P495" s="20" t="str">
        <f>VLOOKUP(Email_TaskV2[[#This Row],[PIC Dev]],[1]Organization!C:D,2,FALSE)</f>
        <v>Digital and VAS</v>
      </c>
      <c r="Q495" s="20"/>
      <c r="R495" s="18">
        <v>75</v>
      </c>
      <c r="S495" s="18" t="s">
        <v>106</v>
      </c>
      <c r="T495" s="18" t="s">
        <v>2140</v>
      </c>
      <c r="U495" s="18"/>
      <c r="V495" s="18"/>
      <c r="W495" s="18"/>
      <c r="X495" s="18"/>
      <c r="Y495" s="18"/>
      <c r="Z495" s="18" t="s">
        <v>63</v>
      </c>
      <c r="AA495" s="18" t="s">
        <v>64</v>
      </c>
      <c r="AB495" s="18" t="s">
        <v>201</v>
      </c>
      <c r="AC495" s="18" t="s">
        <v>98</v>
      </c>
      <c r="AD495" s="23" t="s">
        <v>115</v>
      </c>
      <c r="AE495" s="23"/>
      <c r="AF495" s="23"/>
      <c r="AG495" s="18"/>
      <c r="AH495" s="49"/>
      <c r="AI495" s="31" t="s">
        <v>75</v>
      </c>
      <c r="AJ495" s="31"/>
      <c r="AK495" s="25"/>
      <c r="AL495" s="25"/>
      <c r="AM495" s="25"/>
      <c r="AN495" s="25"/>
      <c r="AO495" s="25"/>
      <c r="AP495" s="26">
        <f ca="1">IF(AND(Email_TaskV2[[#This Row],[Status]]="ON PROGRESS"),TODAY()-Email_TaskV2[[#This Row],[Tanggal nodin RFS/RFI]],0)</f>
        <v>0</v>
      </c>
      <c r="AQ495" s="26">
        <f ca="1">IF(AND(Email_TaskV2[[#This Row],[Status]]="ON PROGRESS",Email_TaskV2[[#This Row],[Type]]="RFI"),TODAY()-Email_TaskV2[[#This Row],[Tanggal nodin RFS/RFI]],0)</f>
        <v>0</v>
      </c>
      <c r="AR495" s="26"/>
      <c r="AV495" s="16" t="str">
        <f>IF(AND(Email_TaskV2[[#This Row],[Status]]="ON PROGRESS",Email_TaskV2[[#This Row],[Type]]="RFS"),"YES","")</f>
        <v/>
      </c>
      <c r="AW495" s="16" t="str">
        <f>IF(AND(Email_TaskV2[[#This Row],[Status]]="ON PROGRESS",Email_TaskV2[[#This Row],[Type]]="RFI"),"YES","")</f>
        <v/>
      </c>
      <c r="AX495" s="16">
        <f>IF(Email_TaskV2[[#This Row],[Nomor Nodin RFS/RFI]]="","",DAY(Email_TaskV2[[#This Row],[Tanggal nodin RFS/RFI]]))</f>
        <v>22</v>
      </c>
      <c r="AY495" s="28" t="str">
        <f>IF(Email_TaskV2[[#This Row],[Nomor Nodin RFS/RFI]]="","",TEXT(Email_TaskV2[[#This Row],[Tanggal nodin RFS/RFI]],"mmm"))</f>
        <v>Apr</v>
      </c>
      <c r="AZ495" s="28" t="str">
        <f>IF(Email_TaskV2[[#This Row],[Nodin BO]]="","No","Yes")</f>
        <v>Yes</v>
      </c>
      <c r="BA495" s="36">
        <f>IF(Email_TaskV2[[#This Row],[Month]]="",13,MONTH(Email_TaskV2[[#This Row],[Tanggal nodin RFS/RFI]]))</f>
        <v>4</v>
      </c>
    </row>
    <row r="496" spans="1:53" ht="15" hidden="1" customHeight="1" x14ac:dyDescent="0.3">
      <c r="A496" s="17">
        <v>495</v>
      </c>
      <c r="B496" s="18" t="s">
        <v>2141</v>
      </c>
      <c r="C496" s="19">
        <v>44673</v>
      </c>
      <c r="D496" s="20" t="s">
        <v>2142</v>
      </c>
      <c r="E496" s="18" t="s">
        <v>55</v>
      </c>
      <c r="F496" s="21" t="s">
        <v>86</v>
      </c>
      <c r="G496" s="22">
        <v>44673</v>
      </c>
      <c r="H496" s="22">
        <v>44700</v>
      </c>
      <c r="I496" s="18" t="s">
        <v>2143</v>
      </c>
      <c r="J496" s="22">
        <v>44699</v>
      </c>
      <c r="K496" s="22"/>
      <c r="L496" s="18">
        <f t="shared" si="59"/>
        <v>27</v>
      </c>
      <c r="M496" s="18">
        <f t="shared" si="60"/>
        <v>26</v>
      </c>
      <c r="N496" s="34" t="s">
        <v>220</v>
      </c>
      <c r="O496" s="20" t="s">
        <v>221</v>
      </c>
      <c r="P496" s="20" t="str">
        <f>VLOOKUP(Email_TaskV2[[#This Row],[PIC Dev]],[1]Organization!C:D,2,FALSE)</f>
        <v>Digital and VAS</v>
      </c>
      <c r="Q496" s="24" t="s">
        <v>2144</v>
      </c>
      <c r="R496" s="18">
        <v>150</v>
      </c>
      <c r="S496" s="18" t="s">
        <v>61</v>
      </c>
      <c r="T496" s="18" t="s">
        <v>1998</v>
      </c>
      <c r="U496" s="18"/>
      <c r="V496" s="18"/>
      <c r="W496" s="18"/>
      <c r="X496" s="18"/>
      <c r="Y496" s="18"/>
      <c r="Z496" s="18" t="s">
        <v>63</v>
      </c>
      <c r="AA496" s="18" t="s">
        <v>64</v>
      </c>
      <c r="AB496" s="18" t="s">
        <v>97</v>
      </c>
      <c r="AC496" s="18" t="s">
        <v>98</v>
      </c>
      <c r="AD496" s="23" t="s">
        <v>490</v>
      </c>
      <c r="AE496" s="23" t="s">
        <v>255</v>
      </c>
      <c r="AF496" s="23"/>
      <c r="AG496" s="18"/>
      <c r="AH496" s="49"/>
      <c r="AI496" s="31" t="s">
        <v>75</v>
      </c>
      <c r="AJ496" s="31"/>
      <c r="AK496" s="25"/>
      <c r="AL496" s="25"/>
      <c r="AM496" s="25"/>
      <c r="AN496" s="25"/>
      <c r="AO496" s="25"/>
      <c r="AP496" s="26">
        <f ca="1">IF(AND(Email_TaskV2[[#This Row],[Status]]="ON PROGRESS"),TODAY()-Email_TaskV2[[#This Row],[Tanggal nodin RFS/RFI]],0)</f>
        <v>0</v>
      </c>
      <c r="AQ496" s="26">
        <f ca="1">IF(AND(Email_TaskV2[[#This Row],[Status]]="ON PROGRESS",Email_TaskV2[[#This Row],[Type]]="RFI"),TODAY()-Email_TaskV2[[#This Row],[Tanggal nodin RFS/RFI]],0)</f>
        <v>0</v>
      </c>
      <c r="AR496" s="26"/>
      <c r="AV496" s="16" t="str">
        <f>IF(AND(Email_TaskV2[[#This Row],[Status]]="ON PROGRESS",Email_TaskV2[[#This Row],[Type]]="RFS"),"YES","")</f>
        <v/>
      </c>
      <c r="AW496" s="16" t="str">
        <f>IF(AND(Email_TaskV2[[#This Row],[Status]]="ON PROGRESS",Email_TaskV2[[#This Row],[Type]]="RFI"),"YES","")</f>
        <v/>
      </c>
      <c r="AX496" s="16">
        <f>IF(Email_TaskV2[[#This Row],[Nomor Nodin RFS/RFI]]="","",DAY(Email_TaskV2[[#This Row],[Tanggal nodin RFS/RFI]]))</f>
        <v>22</v>
      </c>
      <c r="AY496" s="28" t="str">
        <f>IF(Email_TaskV2[[#This Row],[Nomor Nodin RFS/RFI]]="","",TEXT(Email_TaskV2[[#This Row],[Tanggal nodin RFS/RFI]],"mmm"))</f>
        <v>Apr</v>
      </c>
      <c r="AZ496" s="28" t="str">
        <f>IF(Email_TaskV2[[#This Row],[Nodin BO]]="","No","Yes")</f>
        <v>Yes</v>
      </c>
      <c r="BA496" s="36">
        <f>IF(Email_TaskV2[[#This Row],[Month]]="",13,MONTH(Email_TaskV2[[#This Row],[Tanggal nodin RFS/RFI]]))</f>
        <v>4</v>
      </c>
    </row>
    <row r="497" spans="1:53" ht="15" hidden="1" customHeight="1" x14ac:dyDescent="0.3">
      <c r="A497" s="17">
        <v>496</v>
      </c>
      <c r="B497" s="18" t="s">
        <v>2145</v>
      </c>
      <c r="C497" s="19">
        <v>44673</v>
      </c>
      <c r="D497" s="20" t="s">
        <v>2146</v>
      </c>
      <c r="E497" s="18" t="s">
        <v>55</v>
      </c>
      <c r="F497" s="18" t="s">
        <v>136</v>
      </c>
      <c r="G497" s="22">
        <v>44673</v>
      </c>
      <c r="H497" s="22">
        <v>44676</v>
      </c>
      <c r="I497" s="18" t="s">
        <v>2147</v>
      </c>
      <c r="J497" s="22">
        <v>44676</v>
      </c>
      <c r="K497" s="22"/>
      <c r="L497" s="18">
        <f t="shared" si="59"/>
        <v>3</v>
      </c>
      <c r="M497" s="18">
        <f t="shared" si="60"/>
        <v>3</v>
      </c>
      <c r="N497" s="20" t="s">
        <v>104</v>
      </c>
      <c r="O497" s="20" t="s">
        <v>105</v>
      </c>
      <c r="P497" s="20" t="str">
        <f>VLOOKUP(Email_TaskV2[[#This Row],[PIC Dev]],[1]Organization!C:D,2,FALSE)</f>
        <v>Digital and VAS</v>
      </c>
      <c r="Q497" s="24" t="s">
        <v>2148</v>
      </c>
      <c r="R497" s="18">
        <v>150</v>
      </c>
      <c r="S497" s="18" t="s">
        <v>61</v>
      </c>
      <c r="T497" s="18" t="s">
        <v>1560</v>
      </c>
      <c r="U497" s="18"/>
      <c r="V497" s="18"/>
      <c r="W497" s="18"/>
      <c r="X497" s="18"/>
      <c r="Y497" s="18"/>
      <c r="Z497" s="18" t="s">
        <v>63</v>
      </c>
      <c r="AA497" s="18" t="s">
        <v>64</v>
      </c>
      <c r="AB497" s="18" t="s">
        <v>108</v>
      </c>
      <c r="AC497" s="18" t="s">
        <v>66</v>
      </c>
      <c r="AD497" s="23" t="s">
        <v>160</v>
      </c>
      <c r="AE497" s="23" t="s">
        <v>255</v>
      </c>
      <c r="AF497" s="23"/>
      <c r="AG497" s="18"/>
      <c r="AH497" s="49"/>
      <c r="AI497" s="31" t="s">
        <v>75</v>
      </c>
      <c r="AJ497" s="31"/>
      <c r="AK497" s="25"/>
      <c r="AL497" s="25"/>
      <c r="AM497" s="25"/>
      <c r="AN497" s="25"/>
      <c r="AO497" s="25"/>
      <c r="AP497" s="26">
        <f ca="1">IF(AND(Email_TaskV2[[#This Row],[Status]]="ON PROGRESS"),TODAY()-Email_TaskV2[[#This Row],[Tanggal nodin RFS/RFI]],0)</f>
        <v>0</v>
      </c>
      <c r="AQ497" s="26">
        <f ca="1">IF(AND(Email_TaskV2[[#This Row],[Status]]="ON PROGRESS",Email_TaskV2[[#This Row],[Type]]="RFI"),TODAY()-Email_TaskV2[[#This Row],[Tanggal nodin RFS/RFI]],0)</f>
        <v>0</v>
      </c>
      <c r="AR497" s="26"/>
      <c r="AV497" s="16" t="str">
        <f>IF(AND(Email_TaskV2[[#This Row],[Status]]="ON PROGRESS",Email_TaskV2[[#This Row],[Type]]="RFS"),"YES","")</f>
        <v/>
      </c>
      <c r="AW497" s="16" t="str">
        <f>IF(AND(Email_TaskV2[[#This Row],[Status]]="ON PROGRESS",Email_TaskV2[[#This Row],[Type]]="RFI"),"YES","")</f>
        <v/>
      </c>
      <c r="AX497" s="16">
        <f>IF(Email_TaskV2[[#This Row],[Nomor Nodin RFS/RFI]]="","",DAY(Email_TaskV2[[#This Row],[Tanggal nodin RFS/RFI]]))</f>
        <v>22</v>
      </c>
      <c r="AY497" s="28" t="str">
        <f>IF(Email_TaskV2[[#This Row],[Nomor Nodin RFS/RFI]]="","",TEXT(Email_TaskV2[[#This Row],[Tanggal nodin RFS/RFI]],"mmm"))</f>
        <v>Apr</v>
      </c>
      <c r="AZ497" s="28" t="str">
        <f>IF(Email_TaskV2[[#This Row],[Nodin BO]]="","No","Yes")</f>
        <v>Yes</v>
      </c>
      <c r="BA497" s="36">
        <f>IF(Email_TaskV2[[#This Row],[Month]]="",13,MONTH(Email_TaskV2[[#This Row],[Tanggal nodin RFS/RFI]]))</f>
        <v>4</v>
      </c>
    </row>
    <row r="498" spans="1:53" ht="15" hidden="1" customHeight="1" x14ac:dyDescent="0.3">
      <c r="A498" s="17">
        <v>497</v>
      </c>
      <c r="B498" s="18" t="s">
        <v>2149</v>
      </c>
      <c r="C498" s="19">
        <v>44674</v>
      </c>
      <c r="D498" s="20" t="s">
        <v>2150</v>
      </c>
      <c r="E498" s="18" t="s">
        <v>55</v>
      </c>
      <c r="F498" s="18" t="s">
        <v>136</v>
      </c>
      <c r="G498" s="22">
        <v>44677</v>
      </c>
      <c r="H498" s="22">
        <v>44678</v>
      </c>
      <c r="I498" s="18" t="s">
        <v>2151</v>
      </c>
      <c r="J498" s="22">
        <v>44678</v>
      </c>
      <c r="K498" s="22"/>
      <c r="L498" s="18">
        <f t="shared" si="59"/>
        <v>4</v>
      </c>
      <c r="M498" s="18">
        <f t="shared" si="60"/>
        <v>1</v>
      </c>
      <c r="N498" s="20" t="s">
        <v>120</v>
      </c>
      <c r="O498" s="20" t="s">
        <v>121</v>
      </c>
      <c r="P498" s="20" t="str">
        <f>VLOOKUP(Email_TaskV2[[#This Row],[PIC Dev]],[1]Organization!C:D,2,FALSE)</f>
        <v>Business Architecture</v>
      </c>
      <c r="Q498" s="24" t="s">
        <v>2152</v>
      </c>
      <c r="R498" s="18">
        <v>64</v>
      </c>
      <c r="S498" s="18" t="s">
        <v>61</v>
      </c>
      <c r="T498" s="18" t="s">
        <v>2153</v>
      </c>
      <c r="U498" s="18"/>
      <c r="V498" s="18"/>
      <c r="W498" s="18"/>
      <c r="X498" s="18"/>
      <c r="Y498" s="18"/>
      <c r="Z498" s="18" t="s">
        <v>63</v>
      </c>
      <c r="AA498" s="18" t="s">
        <v>64</v>
      </c>
      <c r="AB498" s="18" t="s">
        <v>123</v>
      </c>
      <c r="AC498" s="18" t="s">
        <v>66</v>
      </c>
      <c r="AD498" s="23" t="s">
        <v>266</v>
      </c>
      <c r="AE498" s="23" t="s">
        <v>139</v>
      </c>
      <c r="AF498" s="23"/>
      <c r="AG498" s="18"/>
      <c r="AH498" s="49"/>
      <c r="AI498" s="31" t="s">
        <v>75</v>
      </c>
      <c r="AJ498" s="31"/>
      <c r="AK498" s="25"/>
      <c r="AL498" s="25"/>
      <c r="AM498" s="25"/>
      <c r="AN498" s="25"/>
      <c r="AO498" s="25"/>
      <c r="AP498" s="26">
        <f ca="1">IF(AND(Email_TaskV2[[#This Row],[Status]]="ON PROGRESS"),TODAY()-Email_TaskV2[[#This Row],[Tanggal nodin RFS/RFI]],0)</f>
        <v>0</v>
      </c>
      <c r="AQ498" s="26">
        <f ca="1">IF(AND(Email_TaskV2[[#This Row],[Status]]="ON PROGRESS",Email_TaskV2[[#This Row],[Type]]="RFI"),TODAY()-Email_TaskV2[[#This Row],[Tanggal nodin RFS/RFI]],0)</f>
        <v>0</v>
      </c>
      <c r="AR498" s="26"/>
      <c r="AV498" s="16" t="str">
        <f>IF(AND(Email_TaskV2[[#This Row],[Status]]="ON PROGRESS",Email_TaskV2[[#This Row],[Type]]="RFS"),"YES","")</f>
        <v/>
      </c>
      <c r="AW498" s="16" t="str">
        <f>IF(AND(Email_TaskV2[[#This Row],[Status]]="ON PROGRESS",Email_TaskV2[[#This Row],[Type]]="RFI"),"YES","")</f>
        <v/>
      </c>
      <c r="AX498" s="16">
        <f>IF(Email_TaskV2[[#This Row],[Nomor Nodin RFS/RFI]]="","",DAY(Email_TaskV2[[#This Row],[Tanggal nodin RFS/RFI]]))</f>
        <v>23</v>
      </c>
      <c r="AY498" s="28" t="str">
        <f>IF(Email_TaskV2[[#This Row],[Nomor Nodin RFS/RFI]]="","",TEXT(Email_TaskV2[[#This Row],[Tanggal nodin RFS/RFI]],"mmm"))</f>
        <v>Apr</v>
      </c>
      <c r="AZ498" s="28" t="str">
        <f>IF(Email_TaskV2[[#This Row],[Nodin BO]]="","No","Yes")</f>
        <v>Yes</v>
      </c>
      <c r="BA498" s="36">
        <f>IF(Email_TaskV2[[#This Row],[Month]]="",13,MONTH(Email_TaskV2[[#This Row],[Tanggal nodin RFS/RFI]]))</f>
        <v>4</v>
      </c>
    </row>
    <row r="499" spans="1:53" ht="15" hidden="1" customHeight="1" x14ac:dyDescent="0.3">
      <c r="A499" s="17">
        <v>498</v>
      </c>
      <c r="B499" s="18" t="s">
        <v>2154</v>
      </c>
      <c r="C499" s="19">
        <v>44675</v>
      </c>
      <c r="D499" s="20" t="s">
        <v>2155</v>
      </c>
      <c r="E499" s="18" t="s">
        <v>55</v>
      </c>
      <c r="F499" s="21" t="s">
        <v>112</v>
      </c>
      <c r="G499" s="22">
        <v>44676</v>
      </c>
      <c r="H499" s="22">
        <v>44725</v>
      </c>
      <c r="I499" s="18" t="s">
        <v>2156</v>
      </c>
      <c r="J499" s="22">
        <v>44728</v>
      </c>
      <c r="K499" s="22"/>
      <c r="L499" s="18">
        <f t="shared" si="59"/>
        <v>50</v>
      </c>
      <c r="M499" s="18">
        <f t="shared" si="60"/>
        <v>52</v>
      </c>
      <c r="N499" s="20" t="s">
        <v>353</v>
      </c>
      <c r="O499" s="20" t="s">
        <v>354</v>
      </c>
      <c r="P499" s="20" t="str">
        <f>VLOOKUP(Email_TaskV2[[#This Row],[PIC Dev]],[1]Organization!C:D,2,FALSE)</f>
        <v>BSM Prepaid</v>
      </c>
      <c r="Q499" s="20"/>
      <c r="R499" s="18">
        <v>30</v>
      </c>
      <c r="S499" s="18" t="s">
        <v>106</v>
      </c>
      <c r="T499" s="18" t="s">
        <v>1955</v>
      </c>
      <c r="U499" s="18"/>
      <c r="V499" s="18"/>
      <c r="W499" s="18"/>
      <c r="X499" s="18"/>
      <c r="Y499" s="18"/>
      <c r="Z499" s="18" t="s">
        <v>63</v>
      </c>
      <c r="AA499" s="18" t="s">
        <v>64</v>
      </c>
      <c r="AB499" s="18" t="s">
        <v>447</v>
      </c>
      <c r="AC499" s="18" t="s">
        <v>66</v>
      </c>
      <c r="AD499" s="23" t="s">
        <v>151</v>
      </c>
      <c r="AE499" s="23"/>
      <c r="AF499" s="23"/>
      <c r="AG499" s="18"/>
      <c r="AH499" s="49"/>
      <c r="AI499" s="31" t="s">
        <v>75</v>
      </c>
      <c r="AJ499" s="31"/>
      <c r="AK499" s="25"/>
      <c r="AL499" s="25"/>
      <c r="AM499" s="25"/>
      <c r="AN499" s="25"/>
      <c r="AO499" s="25"/>
      <c r="AP499" s="26">
        <f ca="1">IF(AND(Email_TaskV2[[#This Row],[Status]]="ON PROGRESS"),TODAY()-Email_TaskV2[[#This Row],[Tanggal nodin RFS/RFI]],0)</f>
        <v>0</v>
      </c>
      <c r="AQ499" s="26">
        <f ca="1">IF(AND(Email_TaskV2[[#This Row],[Status]]="ON PROGRESS",Email_TaskV2[[#This Row],[Type]]="RFI"),TODAY()-Email_TaskV2[[#This Row],[Tanggal nodin RFS/RFI]],0)</f>
        <v>0</v>
      </c>
      <c r="AR499" s="26" t="str">
        <f ca="1">IF(Email_TaskV2[[#This Row],[Aging]]&gt;7,"Warning","")</f>
        <v/>
      </c>
      <c r="AV499" s="16" t="str">
        <f>IF(AND(Email_TaskV2[[#This Row],[Status]]="ON PROGRESS",Email_TaskV2[[#This Row],[Type]]="RFS"),"YES","")</f>
        <v/>
      </c>
      <c r="AW499" s="16" t="str">
        <f>IF(AND(Email_TaskV2[[#This Row],[Status]]="ON PROGRESS",Email_TaskV2[[#This Row],[Type]]="RFI"),"YES","")</f>
        <v/>
      </c>
      <c r="AX499" s="16">
        <f>IF(Email_TaskV2[[#This Row],[Nomor Nodin RFS/RFI]]="","",DAY(Email_TaskV2[[#This Row],[Tanggal nodin RFS/RFI]]))</f>
        <v>24</v>
      </c>
      <c r="AY499" s="28" t="str">
        <f>IF(Email_TaskV2[[#This Row],[Nomor Nodin RFS/RFI]]="","",TEXT(Email_TaskV2[[#This Row],[Tanggal nodin RFS/RFI]],"mmm"))</f>
        <v>Apr</v>
      </c>
      <c r="AZ499" s="28" t="str">
        <f>IF(Email_TaskV2[[#This Row],[Nodin BO]]="","No","Yes")</f>
        <v>Yes</v>
      </c>
      <c r="BA499" s="36">
        <f>IF(Email_TaskV2[[#This Row],[Month]]="",13,MONTH(Email_TaskV2[[#This Row],[Tanggal nodin RFS/RFI]]))</f>
        <v>4</v>
      </c>
    </row>
    <row r="500" spans="1:53" ht="15" hidden="1" customHeight="1" x14ac:dyDescent="0.3">
      <c r="A500" s="17">
        <v>499</v>
      </c>
      <c r="B500" s="18" t="s">
        <v>2157</v>
      </c>
      <c r="C500" s="19">
        <v>44676</v>
      </c>
      <c r="D500" s="20" t="s">
        <v>2158</v>
      </c>
      <c r="E500" s="18" t="s">
        <v>55</v>
      </c>
      <c r="F500" s="21" t="s">
        <v>112</v>
      </c>
      <c r="G500" s="22">
        <v>44679</v>
      </c>
      <c r="H500" s="22">
        <v>44680</v>
      </c>
      <c r="I500" s="18" t="s">
        <v>2159</v>
      </c>
      <c r="J500" s="22">
        <v>44680</v>
      </c>
      <c r="K500" s="22"/>
      <c r="L500" s="18">
        <f t="shared" si="59"/>
        <v>4</v>
      </c>
      <c r="M500" s="18">
        <f t="shared" si="60"/>
        <v>1</v>
      </c>
      <c r="N500" s="20" t="s">
        <v>130</v>
      </c>
      <c r="O500" s="20" t="s">
        <v>131</v>
      </c>
      <c r="P500" s="20" t="str">
        <f>VLOOKUP(Email_TaskV2[[#This Row],[PIC Dev]],[1]Organization!C:D,2,FALSE)</f>
        <v>BSM Prepaid</v>
      </c>
      <c r="Q500" s="20"/>
      <c r="R500" s="18">
        <v>19</v>
      </c>
      <c r="S500" s="18" t="s">
        <v>106</v>
      </c>
      <c r="T500" s="18" t="s">
        <v>2160</v>
      </c>
      <c r="U500" s="18"/>
      <c r="V500" s="18"/>
      <c r="W500" s="18"/>
      <c r="X500" s="18"/>
      <c r="Y500" s="18"/>
      <c r="Z500" s="18" t="s">
        <v>63</v>
      </c>
      <c r="AA500" s="18" t="s">
        <v>64</v>
      </c>
      <c r="AB500" s="18" t="s">
        <v>65</v>
      </c>
      <c r="AC500" s="18" t="s">
        <v>66</v>
      </c>
      <c r="AD500" s="23" t="s">
        <v>115</v>
      </c>
      <c r="AE500" s="23"/>
      <c r="AF500" s="23"/>
      <c r="AG500" s="18"/>
      <c r="AH500" s="49"/>
      <c r="AI500" s="31" t="s">
        <v>75</v>
      </c>
      <c r="AJ500" s="31"/>
      <c r="AK500" s="25"/>
      <c r="AL500" s="25"/>
      <c r="AM500" s="25"/>
      <c r="AN500" s="25"/>
      <c r="AO500" s="25"/>
      <c r="AP500" s="26">
        <f ca="1">IF(AND(Email_TaskV2[[#This Row],[Status]]="ON PROGRESS"),TODAY()-Email_TaskV2[[#This Row],[Tanggal nodin RFS/RFI]],0)</f>
        <v>0</v>
      </c>
      <c r="AQ500" s="26">
        <f ca="1">IF(AND(Email_TaskV2[[#This Row],[Status]]="ON PROGRESS",Email_TaskV2[[#This Row],[Type]]="RFI"),TODAY()-Email_TaskV2[[#This Row],[Tanggal nodin RFS/RFI]],0)</f>
        <v>0</v>
      </c>
      <c r="AR500" s="26"/>
      <c r="AV500" s="16" t="str">
        <f>IF(AND(Email_TaskV2[[#This Row],[Status]]="ON PROGRESS",Email_TaskV2[[#This Row],[Type]]="RFS"),"YES","")</f>
        <v/>
      </c>
      <c r="AW500" s="16" t="str">
        <f>IF(AND(Email_TaskV2[[#This Row],[Status]]="ON PROGRESS",Email_TaskV2[[#This Row],[Type]]="RFI"),"YES","")</f>
        <v/>
      </c>
      <c r="AX500" s="16">
        <f>IF(Email_TaskV2[[#This Row],[Nomor Nodin RFS/RFI]]="","",DAY(Email_TaskV2[[#This Row],[Tanggal nodin RFS/RFI]]))</f>
        <v>25</v>
      </c>
      <c r="AY500" s="28" t="str">
        <f>IF(Email_TaskV2[[#This Row],[Nomor Nodin RFS/RFI]]="","",TEXT(Email_TaskV2[[#This Row],[Tanggal nodin RFS/RFI]],"mmm"))</f>
        <v>Apr</v>
      </c>
      <c r="AZ500" s="28" t="str">
        <f>IF(Email_TaskV2[[#This Row],[Nodin BO]]="","No","Yes")</f>
        <v>Yes</v>
      </c>
      <c r="BA500" s="36">
        <f>IF(Email_TaskV2[[#This Row],[Month]]="",13,MONTH(Email_TaskV2[[#This Row],[Tanggal nodin RFS/RFI]]))</f>
        <v>4</v>
      </c>
    </row>
    <row r="501" spans="1:53" ht="15" hidden="1" customHeight="1" x14ac:dyDescent="0.3">
      <c r="A501" s="17">
        <v>500</v>
      </c>
      <c r="B501" s="18" t="s">
        <v>2161</v>
      </c>
      <c r="C501" s="19">
        <v>44676</v>
      </c>
      <c r="D501" s="20" t="s">
        <v>2162</v>
      </c>
      <c r="E501" s="18" t="s">
        <v>55</v>
      </c>
      <c r="F501" s="18" t="s">
        <v>136</v>
      </c>
      <c r="G501" s="22">
        <v>44676</v>
      </c>
      <c r="H501" s="22">
        <v>44679</v>
      </c>
      <c r="I501" s="18" t="s">
        <v>2163</v>
      </c>
      <c r="J501" s="22">
        <v>44678</v>
      </c>
      <c r="K501" s="22"/>
      <c r="L501" s="18">
        <f t="shared" si="59"/>
        <v>3</v>
      </c>
      <c r="M501" s="18">
        <f t="shared" si="60"/>
        <v>2</v>
      </c>
      <c r="N501" s="20" t="s">
        <v>171</v>
      </c>
      <c r="O501" s="20" t="s">
        <v>172</v>
      </c>
      <c r="P501" s="20" t="str">
        <f>VLOOKUP(Email_TaskV2[[#This Row],[PIC Dev]],[1]Organization!C:D,2,FALSE)</f>
        <v>Postpaid, Roaming, and Interconnect</v>
      </c>
      <c r="Q501" s="24" t="s">
        <v>2164</v>
      </c>
      <c r="R501" s="18">
        <v>25</v>
      </c>
      <c r="S501" s="18" t="s">
        <v>61</v>
      </c>
      <c r="T501" s="18" t="s">
        <v>2165</v>
      </c>
      <c r="U501" s="18"/>
      <c r="V501" s="18"/>
      <c r="W501" s="18"/>
      <c r="X501" s="18"/>
      <c r="Y501" s="18"/>
      <c r="Z501" s="18" t="s">
        <v>63</v>
      </c>
      <c r="AA501" s="18" t="s">
        <v>64</v>
      </c>
      <c r="AB501" s="18" t="s">
        <v>65</v>
      </c>
      <c r="AC501" s="18" t="s">
        <v>124</v>
      </c>
      <c r="AD501" s="23" t="s">
        <v>99</v>
      </c>
      <c r="AE501" s="23" t="s">
        <v>125</v>
      </c>
      <c r="AF501" s="23"/>
      <c r="AG501" s="18"/>
      <c r="AH501" s="49"/>
      <c r="AI501" s="31" t="s">
        <v>75</v>
      </c>
      <c r="AJ501" s="31"/>
      <c r="AK501" s="25"/>
      <c r="AL501" s="25"/>
      <c r="AM501" s="25"/>
      <c r="AN501" s="25"/>
      <c r="AO501" s="25"/>
      <c r="AP501" s="26">
        <f ca="1">IF(AND(Email_TaskV2[[#This Row],[Status]]="ON PROGRESS"),TODAY()-Email_TaskV2[[#This Row],[Tanggal nodin RFS/RFI]],0)</f>
        <v>0</v>
      </c>
      <c r="AQ501" s="26">
        <f ca="1">IF(AND(Email_TaskV2[[#This Row],[Status]]="ON PROGRESS",Email_TaskV2[[#This Row],[Type]]="RFI"),TODAY()-Email_TaskV2[[#This Row],[Tanggal nodin RFS/RFI]],0)</f>
        <v>0</v>
      </c>
      <c r="AR501" s="26"/>
      <c r="AV501" s="16" t="str">
        <f>IF(AND(Email_TaskV2[[#This Row],[Status]]="ON PROGRESS",Email_TaskV2[[#This Row],[Type]]="RFS"),"YES","")</f>
        <v/>
      </c>
      <c r="AW501" s="16" t="str">
        <f>IF(AND(Email_TaskV2[[#This Row],[Status]]="ON PROGRESS",Email_TaskV2[[#This Row],[Type]]="RFI"),"YES","")</f>
        <v/>
      </c>
      <c r="AX501" s="16">
        <f>IF(Email_TaskV2[[#This Row],[Nomor Nodin RFS/RFI]]="","",DAY(Email_TaskV2[[#This Row],[Tanggal nodin RFS/RFI]]))</f>
        <v>25</v>
      </c>
      <c r="AY501" s="28" t="str">
        <f>IF(Email_TaskV2[[#This Row],[Nomor Nodin RFS/RFI]]="","",TEXT(Email_TaskV2[[#This Row],[Tanggal nodin RFS/RFI]],"mmm"))</f>
        <v>Apr</v>
      </c>
      <c r="AZ501" s="28" t="str">
        <f>IF(Email_TaskV2[[#This Row],[Nodin BO]]="","No","Yes")</f>
        <v>Yes</v>
      </c>
      <c r="BA501" s="36">
        <f>IF(Email_TaskV2[[#This Row],[Month]]="",13,MONTH(Email_TaskV2[[#This Row],[Tanggal nodin RFS/RFI]]))</f>
        <v>4</v>
      </c>
    </row>
    <row r="502" spans="1:53" ht="15" hidden="1" customHeight="1" x14ac:dyDescent="0.3">
      <c r="A502" s="17">
        <v>501</v>
      </c>
      <c r="B502" s="18" t="s">
        <v>2166</v>
      </c>
      <c r="C502" s="19">
        <v>44676</v>
      </c>
      <c r="D502" s="20" t="s">
        <v>2167</v>
      </c>
      <c r="E502" s="18" t="s">
        <v>55</v>
      </c>
      <c r="F502" s="18" t="s">
        <v>136</v>
      </c>
      <c r="G502" s="22">
        <v>44694</v>
      </c>
      <c r="H502" s="22">
        <v>44701</v>
      </c>
      <c r="I502" s="18" t="s">
        <v>2168</v>
      </c>
      <c r="J502" s="22">
        <v>44704</v>
      </c>
      <c r="K502" s="22"/>
      <c r="L502" s="18">
        <f t="shared" si="59"/>
        <v>25</v>
      </c>
      <c r="M502" s="18">
        <f t="shared" si="60"/>
        <v>10</v>
      </c>
      <c r="N502" s="20" t="s">
        <v>130</v>
      </c>
      <c r="O502" s="20" t="s">
        <v>131</v>
      </c>
      <c r="P502" s="20" t="str">
        <f>VLOOKUP(Email_TaskV2[[#This Row],[PIC Dev]],[1]Organization!C:D,2,FALSE)</f>
        <v>BSM Prepaid</v>
      </c>
      <c r="Q502" s="24" t="s">
        <v>2169</v>
      </c>
      <c r="R502" s="18">
        <v>100</v>
      </c>
      <c r="S502" s="18" t="s">
        <v>106</v>
      </c>
      <c r="T502" s="18" t="s">
        <v>1955</v>
      </c>
      <c r="U502" s="18"/>
      <c r="V502" s="18"/>
      <c r="W502" s="18"/>
      <c r="X502" s="18"/>
      <c r="Y502" s="18"/>
      <c r="Z502" s="18" t="s">
        <v>63</v>
      </c>
      <c r="AA502" s="18" t="s">
        <v>64</v>
      </c>
      <c r="AB502" s="18" t="s">
        <v>447</v>
      </c>
      <c r="AC502" s="18" t="s">
        <v>66</v>
      </c>
      <c r="AD502" s="23" t="s">
        <v>186</v>
      </c>
      <c r="AE502" s="23"/>
      <c r="AF502" s="23"/>
      <c r="AG502" s="18"/>
      <c r="AH502" s="49"/>
      <c r="AI502" s="31" t="s">
        <v>276</v>
      </c>
      <c r="AJ502" s="31" t="s">
        <v>152</v>
      </c>
      <c r="AK502" s="25"/>
      <c r="AL502" s="25"/>
      <c r="AM502" s="25"/>
      <c r="AN502" s="25"/>
      <c r="AO502" s="25"/>
      <c r="AP502" s="26">
        <f ca="1">IF(AND(Email_TaskV2[[#This Row],[Status]]="ON PROGRESS"),TODAY()-Email_TaskV2[[#This Row],[Tanggal nodin RFS/RFI]],0)</f>
        <v>0</v>
      </c>
      <c r="AQ502" s="26">
        <f ca="1">IF(AND(Email_TaskV2[[#This Row],[Status]]="ON PROGRESS",Email_TaskV2[[#This Row],[Type]]="RFI"),TODAY()-Email_TaskV2[[#This Row],[Tanggal nodin RFS/RFI]],0)</f>
        <v>0</v>
      </c>
      <c r="AR502" s="26"/>
      <c r="AV502" s="16" t="str">
        <f>IF(AND(Email_TaskV2[[#This Row],[Status]]="ON PROGRESS",Email_TaskV2[[#This Row],[Type]]="RFS"),"YES","")</f>
        <v/>
      </c>
      <c r="AW502" s="16" t="str">
        <f>IF(AND(Email_TaskV2[[#This Row],[Status]]="ON PROGRESS",Email_TaskV2[[#This Row],[Type]]="RFI"),"YES","")</f>
        <v/>
      </c>
      <c r="AX502" s="16">
        <f>IF(Email_TaskV2[[#This Row],[Nomor Nodin RFS/RFI]]="","",DAY(Email_TaskV2[[#This Row],[Tanggal nodin RFS/RFI]]))</f>
        <v>25</v>
      </c>
      <c r="AY502" s="28" t="str">
        <f>IF(Email_TaskV2[[#This Row],[Nomor Nodin RFS/RFI]]="","",TEXT(Email_TaskV2[[#This Row],[Tanggal nodin RFS/RFI]],"mmm"))</f>
        <v>Apr</v>
      </c>
      <c r="AZ502" s="28" t="str">
        <f>IF(Email_TaskV2[[#This Row],[Nodin BO]]="","No","Yes")</f>
        <v>Yes</v>
      </c>
      <c r="BA502" s="36">
        <f>IF(Email_TaskV2[[#This Row],[Month]]="",13,MONTH(Email_TaskV2[[#This Row],[Tanggal nodin RFS/RFI]]))</f>
        <v>4</v>
      </c>
    </row>
    <row r="503" spans="1:53" ht="15" hidden="1" customHeight="1" x14ac:dyDescent="0.3">
      <c r="A503" s="17">
        <v>502</v>
      </c>
      <c r="B503" s="18" t="s">
        <v>2170</v>
      </c>
      <c r="C503" s="19">
        <v>44676</v>
      </c>
      <c r="D503" s="20" t="s">
        <v>2171</v>
      </c>
      <c r="E503" s="18" t="s">
        <v>55</v>
      </c>
      <c r="F503" s="21" t="s">
        <v>147</v>
      </c>
      <c r="G503" s="22">
        <v>44678</v>
      </c>
      <c r="H503" s="22">
        <v>44680</v>
      </c>
      <c r="I503" s="18" t="s">
        <v>2172</v>
      </c>
      <c r="J503" s="22">
        <v>44680</v>
      </c>
      <c r="K503" s="22"/>
      <c r="L503" s="18">
        <f t="shared" si="59"/>
        <v>4</v>
      </c>
      <c r="M503" s="18">
        <f t="shared" si="60"/>
        <v>2</v>
      </c>
      <c r="N503" s="20" t="s">
        <v>531</v>
      </c>
      <c r="O503" s="20" t="s">
        <v>532</v>
      </c>
      <c r="P503" s="20" t="str">
        <f>VLOOKUP(Email_TaskV2[[#This Row],[PIC Dev]],[1]Organization!C:D,2,FALSE)</f>
        <v>Business Architecture</v>
      </c>
      <c r="Q503" s="20"/>
      <c r="R503" s="18">
        <v>217</v>
      </c>
      <c r="S503" s="18" t="s">
        <v>106</v>
      </c>
      <c r="T503" s="18" t="s">
        <v>2173</v>
      </c>
      <c r="U503" s="18"/>
      <c r="V503" s="18"/>
      <c r="W503" s="18"/>
      <c r="X503" s="18"/>
      <c r="Y503" s="18"/>
      <c r="Z503" s="18" t="s">
        <v>63</v>
      </c>
      <c r="AA503" s="18" t="s">
        <v>64</v>
      </c>
      <c r="AB503" s="18" t="s">
        <v>108</v>
      </c>
      <c r="AC503" s="18" t="s">
        <v>98</v>
      </c>
      <c r="AD503" s="23" t="s">
        <v>1719</v>
      </c>
      <c r="AE503" s="23"/>
      <c r="AF503" s="23"/>
      <c r="AG503" s="18"/>
      <c r="AH503" s="49"/>
      <c r="AI503" s="31" t="s">
        <v>276</v>
      </c>
      <c r="AJ503" s="31" t="s">
        <v>277</v>
      </c>
      <c r="AK503" s="25"/>
      <c r="AL503" s="25"/>
      <c r="AM503" s="25"/>
      <c r="AN503" s="25"/>
      <c r="AO503" s="25"/>
      <c r="AP503" s="26">
        <f ca="1">IF(AND(Email_TaskV2[[#This Row],[Status]]="ON PROGRESS"),TODAY()-Email_TaskV2[[#This Row],[Tanggal nodin RFS/RFI]],0)</f>
        <v>0</v>
      </c>
      <c r="AQ503" s="26">
        <f ca="1">IF(AND(Email_TaskV2[[#This Row],[Status]]="ON PROGRESS",Email_TaskV2[[#This Row],[Type]]="RFI"),TODAY()-Email_TaskV2[[#This Row],[Tanggal nodin RFS/RFI]],0)</f>
        <v>0</v>
      </c>
      <c r="AR503" s="26"/>
      <c r="AV503" s="16" t="str">
        <f>IF(AND(Email_TaskV2[[#This Row],[Status]]="ON PROGRESS",Email_TaskV2[[#This Row],[Type]]="RFS"),"YES","")</f>
        <v/>
      </c>
      <c r="AW503" s="16" t="str">
        <f>IF(AND(Email_TaskV2[[#This Row],[Status]]="ON PROGRESS",Email_TaskV2[[#This Row],[Type]]="RFI"),"YES","")</f>
        <v/>
      </c>
      <c r="AX503" s="16">
        <f>IF(Email_TaskV2[[#This Row],[Nomor Nodin RFS/RFI]]="","",DAY(Email_TaskV2[[#This Row],[Tanggal nodin RFS/RFI]]))</f>
        <v>25</v>
      </c>
      <c r="AY503" s="28" t="str">
        <f>IF(Email_TaskV2[[#This Row],[Nomor Nodin RFS/RFI]]="","",TEXT(Email_TaskV2[[#This Row],[Tanggal nodin RFS/RFI]],"mmm"))</f>
        <v>Apr</v>
      </c>
      <c r="AZ503" s="28" t="str">
        <f>IF(Email_TaskV2[[#This Row],[Nodin BO]]="","No","Yes")</f>
        <v>Yes</v>
      </c>
      <c r="BA503" s="36">
        <f>IF(Email_TaskV2[[#This Row],[Month]]="",13,MONTH(Email_TaskV2[[#This Row],[Tanggal nodin RFS/RFI]]))</f>
        <v>4</v>
      </c>
    </row>
    <row r="504" spans="1:53" ht="15" hidden="1" customHeight="1" x14ac:dyDescent="0.3">
      <c r="A504" s="17">
        <v>503</v>
      </c>
      <c r="B504" s="18" t="s">
        <v>2174</v>
      </c>
      <c r="C504" s="19">
        <v>44676</v>
      </c>
      <c r="D504" s="20" t="s">
        <v>2175</v>
      </c>
      <c r="E504" s="18" t="s">
        <v>55</v>
      </c>
      <c r="F504" s="21" t="s">
        <v>147</v>
      </c>
      <c r="G504" s="22">
        <v>44678</v>
      </c>
      <c r="H504" s="22">
        <v>44680</v>
      </c>
      <c r="I504" s="18" t="s">
        <v>2176</v>
      </c>
      <c r="J504" s="22">
        <v>44680</v>
      </c>
      <c r="K504" s="22"/>
      <c r="L504" s="18">
        <f t="shared" si="59"/>
        <v>4</v>
      </c>
      <c r="M504" s="18">
        <f t="shared" si="60"/>
        <v>2</v>
      </c>
      <c r="N504" s="23" t="s">
        <v>93</v>
      </c>
      <c r="O504" s="20" t="s">
        <v>94</v>
      </c>
      <c r="P504" s="20" t="str">
        <f>VLOOKUP(Email_TaskV2[[#This Row],[PIC Dev]],[1]Organization!C:D,2,FALSE)</f>
        <v>Digital and VAS</v>
      </c>
      <c r="Q504" s="20"/>
      <c r="R504" s="18">
        <v>64</v>
      </c>
      <c r="S504" s="18" t="s">
        <v>106</v>
      </c>
      <c r="T504" s="18" t="s">
        <v>1920</v>
      </c>
      <c r="U504" s="18"/>
      <c r="V504" s="18"/>
      <c r="W504" s="18"/>
      <c r="X504" s="18"/>
      <c r="Y504" s="18"/>
      <c r="Z504" s="18" t="s">
        <v>63</v>
      </c>
      <c r="AA504" s="18" t="s">
        <v>64</v>
      </c>
      <c r="AB504" s="18" t="s">
        <v>201</v>
      </c>
      <c r="AC504" s="18" t="s">
        <v>98</v>
      </c>
      <c r="AD504" s="23" t="s">
        <v>816</v>
      </c>
      <c r="AE504" s="23"/>
      <c r="AF504" s="23"/>
      <c r="AG504" s="18"/>
      <c r="AH504" s="49"/>
      <c r="AI504" s="31" t="s">
        <v>75</v>
      </c>
      <c r="AJ504" s="31"/>
      <c r="AK504" s="25"/>
      <c r="AL504" s="25"/>
      <c r="AM504" s="25"/>
      <c r="AN504" s="25"/>
      <c r="AO504" s="25"/>
      <c r="AP504" s="26">
        <f ca="1">IF(AND(Email_TaskV2[[#This Row],[Status]]="ON PROGRESS"),TODAY()-Email_TaskV2[[#This Row],[Tanggal nodin RFS/RFI]],0)</f>
        <v>0</v>
      </c>
      <c r="AQ504" s="26">
        <f ca="1">IF(AND(Email_TaskV2[[#This Row],[Status]]="ON PROGRESS",Email_TaskV2[[#This Row],[Type]]="RFI"),TODAY()-Email_TaskV2[[#This Row],[Tanggal nodin RFS/RFI]],0)</f>
        <v>0</v>
      </c>
      <c r="AR504" s="26"/>
      <c r="AV504" s="16" t="str">
        <f>IF(AND(Email_TaskV2[[#This Row],[Status]]="ON PROGRESS",Email_TaskV2[[#This Row],[Type]]="RFS"),"YES","")</f>
        <v/>
      </c>
      <c r="AW504" s="16" t="str">
        <f>IF(AND(Email_TaskV2[[#This Row],[Status]]="ON PROGRESS",Email_TaskV2[[#This Row],[Type]]="RFI"),"YES","")</f>
        <v/>
      </c>
      <c r="AX504" s="16">
        <f>IF(Email_TaskV2[[#This Row],[Nomor Nodin RFS/RFI]]="","",DAY(Email_TaskV2[[#This Row],[Tanggal nodin RFS/RFI]]))</f>
        <v>25</v>
      </c>
      <c r="AY504" s="28" t="str">
        <f>IF(Email_TaskV2[[#This Row],[Nomor Nodin RFS/RFI]]="","",TEXT(Email_TaskV2[[#This Row],[Tanggal nodin RFS/RFI]],"mmm"))</f>
        <v>Apr</v>
      </c>
      <c r="AZ504" s="28" t="str">
        <f>IF(Email_TaskV2[[#This Row],[Nodin BO]]="","No","Yes")</f>
        <v>Yes</v>
      </c>
      <c r="BA504" s="36">
        <f>IF(Email_TaskV2[[#This Row],[Month]]="",13,MONTH(Email_TaskV2[[#This Row],[Tanggal nodin RFS/RFI]]))</f>
        <v>4</v>
      </c>
    </row>
    <row r="505" spans="1:53" ht="15" hidden="1" customHeight="1" x14ac:dyDescent="0.3">
      <c r="A505" s="17">
        <v>504</v>
      </c>
      <c r="B505" s="18" t="s">
        <v>2177</v>
      </c>
      <c r="C505" s="19">
        <v>44677</v>
      </c>
      <c r="D505" s="20" t="s">
        <v>2178</v>
      </c>
      <c r="E505" s="18" t="s">
        <v>55</v>
      </c>
      <c r="F505" s="21" t="s">
        <v>112</v>
      </c>
      <c r="G505" s="22">
        <v>44677</v>
      </c>
      <c r="H505" s="22">
        <v>44677</v>
      </c>
      <c r="I505" s="18" t="s">
        <v>2179</v>
      </c>
      <c r="J505" s="22">
        <v>44679</v>
      </c>
      <c r="K505" s="22"/>
      <c r="L505" s="18">
        <f t="shared" si="59"/>
        <v>0</v>
      </c>
      <c r="M505" s="18">
        <f t="shared" si="60"/>
        <v>2</v>
      </c>
      <c r="N505" s="34" t="s">
        <v>220</v>
      </c>
      <c r="O505" s="20" t="s">
        <v>221</v>
      </c>
      <c r="P505" s="20" t="str">
        <f>VLOOKUP(Email_TaskV2[[#This Row],[PIC Dev]],[1]Organization!C:D,2,FALSE)</f>
        <v>Digital and VAS</v>
      </c>
      <c r="Q505" s="20"/>
      <c r="R505" s="18">
        <v>120</v>
      </c>
      <c r="S505" s="18" t="s">
        <v>61</v>
      </c>
      <c r="T505" s="30" t="s">
        <v>1849</v>
      </c>
      <c r="U505" s="30"/>
      <c r="V505" s="30"/>
      <c r="W505" s="30"/>
      <c r="X505" s="30"/>
      <c r="Y505" s="30"/>
      <c r="Z505" s="18" t="s">
        <v>63</v>
      </c>
      <c r="AA505" s="18" t="s">
        <v>64</v>
      </c>
      <c r="AB505" s="18" t="s">
        <v>97</v>
      </c>
      <c r="AC505" s="18" t="s">
        <v>98</v>
      </c>
      <c r="AD505" s="68" t="s">
        <v>774</v>
      </c>
      <c r="AE505" s="23"/>
      <c r="AF505" s="23"/>
      <c r="AG505" s="18"/>
      <c r="AH505" s="49"/>
      <c r="AI505" s="31" t="s">
        <v>75</v>
      </c>
      <c r="AJ505" s="31"/>
      <c r="AK505" s="25"/>
      <c r="AL505" s="25"/>
      <c r="AM505" s="25"/>
      <c r="AN505" s="25"/>
      <c r="AO505" s="25"/>
      <c r="AP505" s="26">
        <f ca="1">IF(AND(Email_TaskV2[[#This Row],[Status]]="ON PROGRESS"),TODAY()-Email_TaskV2[[#This Row],[Tanggal nodin RFS/RFI]],0)</f>
        <v>0</v>
      </c>
      <c r="AQ505" s="26">
        <f ca="1">IF(AND(Email_TaskV2[[#This Row],[Status]]="ON PROGRESS",Email_TaskV2[[#This Row],[Type]]="RFI"),TODAY()-Email_TaskV2[[#This Row],[Tanggal nodin RFS/RFI]],0)</f>
        <v>0</v>
      </c>
      <c r="AR505" s="26"/>
      <c r="AV505" s="16" t="str">
        <f>IF(AND(Email_TaskV2[[#This Row],[Status]]="ON PROGRESS",Email_TaskV2[[#This Row],[Type]]="RFS"),"YES","")</f>
        <v/>
      </c>
      <c r="AW505" s="16" t="str">
        <f>IF(AND(Email_TaskV2[[#This Row],[Status]]="ON PROGRESS",Email_TaskV2[[#This Row],[Type]]="RFI"),"YES","")</f>
        <v/>
      </c>
      <c r="AX505" s="16">
        <f>IF(Email_TaskV2[[#This Row],[Nomor Nodin RFS/RFI]]="","",DAY(Email_TaskV2[[#This Row],[Tanggal nodin RFS/RFI]]))</f>
        <v>26</v>
      </c>
      <c r="AY505" s="28" t="str">
        <f>IF(Email_TaskV2[[#This Row],[Nomor Nodin RFS/RFI]]="","",TEXT(Email_TaskV2[[#This Row],[Tanggal nodin RFS/RFI]],"mmm"))</f>
        <v>Apr</v>
      </c>
      <c r="AZ505" s="28" t="str">
        <f>IF(Email_TaskV2[[#This Row],[Nodin BO]]="","No","Yes")</f>
        <v>Yes</v>
      </c>
      <c r="BA505" s="36">
        <f>IF(Email_TaskV2[[#This Row],[Month]]="",13,MONTH(Email_TaskV2[[#This Row],[Tanggal nodin RFS/RFI]]))</f>
        <v>4</v>
      </c>
    </row>
    <row r="506" spans="1:53" ht="15" hidden="1" customHeight="1" x14ac:dyDescent="0.3">
      <c r="A506" s="17">
        <v>505</v>
      </c>
      <c r="B506" s="18" t="s">
        <v>2180</v>
      </c>
      <c r="C506" s="19">
        <v>44677</v>
      </c>
      <c r="D506" s="20" t="s">
        <v>2181</v>
      </c>
      <c r="E506" s="18" t="s">
        <v>55</v>
      </c>
      <c r="F506" s="21" t="s">
        <v>147</v>
      </c>
      <c r="G506" s="22">
        <v>44704</v>
      </c>
      <c r="H506" s="22">
        <v>44705</v>
      </c>
      <c r="I506" s="18" t="s">
        <v>2182</v>
      </c>
      <c r="J506" s="22">
        <v>44712</v>
      </c>
      <c r="K506" s="22"/>
      <c r="L506" s="18">
        <f t="shared" si="59"/>
        <v>28</v>
      </c>
      <c r="M506" s="18">
        <f t="shared" si="60"/>
        <v>8</v>
      </c>
      <c r="N506" s="20" t="s">
        <v>130</v>
      </c>
      <c r="O506" s="20" t="s">
        <v>131</v>
      </c>
      <c r="P506" s="20" t="str">
        <f>VLOOKUP(Email_TaskV2[[#This Row],[PIC Dev]],[1]Organization!C:D,2,FALSE)</f>
        <v>BSM Prepaid</v>
      </c>
      <c r="Q506" s="20"/>
      <c r="R506" s="18">
        <v>30</v>
      </c>
      <c r="S506" s="18" t="s">
        <v>106</v>
      </c>
      <c r="T506" s="18" t="s">
        <v>2183</v>
      </c>
      <c r="U506" s="18"/>
      <c r="V506" s="18"/>
      <c r="W506" s="18"/>
      <c r="X506" s="18"/>
      <c r="Y506" s="18"/>
      <c r="Z506" s="18" t="s">
        <v>63</v>
      </c>
      <c r="AA506" s="18" t="s">
        <v>64</v>
      </c>
      <c r="AB506" s="18" t="s">
        <v>65</v>
      </c>
      <c r="AC506" s="18" t="s">
        <v>66</v>
      </c>
      <c r="AD506" s="23" t="s">
        <v>151</v>
      </c>
      <c r="AE506" s="23"/>
      <c r="AF506" s="23"/>
      <c r="AG506" s="18"/>
      <c r="AH506" s="49"/>
      <c r="AI506" s="31" t="s">
        <v>68</v>
      </c>
      <c r="AJ506" s="18" t="s">
        <v>152</v>
      </c>
      <c r="AK506" s="25"/>
      <c r="AL506" s="25"/>
      <c r="AM506" s="25"/>
      <c r="AN506" s="25"/>
      <c r="AO506" s="25"/>
      <c r="AP506" s="26">
        <f ca="1">IF(AND(Email_TaskV2[[#This Row],[Status]]="ON PROGRESS"),TODAY()-Email_TaskV2[[#This Row],[Tanggal nodin RFS/RFI]],0)</f>
        <v>0</v>
      </c>
      <c r="AQ506" s="26">
        <f ca="1">IF(AND(Email_TaskV2[[#This Row],[Status]]="ON PROGRESS",Email_TaskV2[[#This Row],[Type]]="RFI"),TODAY()-Email_TaskV2[[#This Row],[Tanggal nodin RFS/RFI]],0)</f>
        <v>0</v>
      </c>
      <c r="AR506" s="26" t="str">
        <f ca="1">IF(Email_TaskV2[[#This Row],[Aging]]&gt;7,"Warning","")</f>
        <v/>
      </c>
      <c r="AV506" s="16" t="str">
        <f>IF(AND(Email_TaskV2[[#This Row],[Status]]="ON PROGRESS",Email_TaskV2[[#This Row],[Type]]="RFS"),"YES","")</f>
        <v/>
      </c>
      <c r="AW506" s="16" t="str">
        <f>IF(AND(Email_TaskV2[[#This Row],[Status]]="ON PROGRESS",Email_TaskV2[[#This Row],[Type]]="RFI"),"YES","")</f>
        <v/>
      </c>
      <c r="AX506" s="16">
        <f>IF(Email_TaskV2[[#This Row],[Nomor Nodin RFS/RFI]]="","",DAY(Email_TaskV2[[#This Row],[Tanggal nodin RFS/RFI]]))</f>
        <v>26</v>
      </c>
      <c r="AY506" s="28" t="str">
        <f>IF(Email_TaskV2[[#This Row],[Nomor Nodin RFS/RFI]]="","",TEXT(Email_TaskV2[[#This Row],[Tanggal nodin RFS/RFI]],"mmm"))</f>
        <v>Apr</v>
      </c>
      <c r="AZ506" s="28" t="str">
        <f>IF(Email_TaskV2[[#This Row],[Nodin BO]]="","No","Yes")</f>
        <v>Yes</v>
      </c>
      <c r="BA506" s="36">
        <f>IF(Email_TaskV2[[#This Row],[Month]]="",13,MONTH(Email_TaskV2[[#This Row],[Tanggal nodin RFS/RFI]]))</f>
        <v>4</v>
      </c>
    </row>
    <row r="507" spans="1:53" ht="15" hidden="1" customHeight="1" x14ac:dyDescent="0.3">
      <c r="A507" s="17">
        <v>506</v>
      </c>
      <c r="B507" s="18" t="s">
        <v>2184</v>
      </c>
      <c r="C507" s="19">
        <v>44677</v>
      </c>
      <c r="D507" s="20" t="s">
        <v>2185</v>
      </c>
      <c r="E507" s="18" t="s">
        <v>55</v>
      </c>
      <c r="F507" s="21" t="s">
        <v>147</v>
      </c>
      <c r="G507" s="22">
        <v>44678</v>
      </c>
      <c r="H507" s="22">
        <v>44679</v>
      </c>
      <c r="I507" s="18" t="s">
        <v>2186</v>
      </c>
      <c r="J507" s="22">
        <v>44680</v>
      </c>
      <c r="K507" s="22"/>
      <c r="L507" s="18">
        <f t="shared" si="59"/>
        <v>2</v>
      </c>
      <c r="M507" s="18">
        <f t="shared" si="60"/>
        <v>2</v>
      </c>
      <c r="N507" s="20" t="s">
        <v>531</v>
      </c>
      <c r="O507" s="20" t="s">
        <v>532</v>
      </c>
      <c r="P507" s="20" t="str">
        <f>VLOOKUP(Email_TaskV2[[#This Row],[PIC Dev]],[1]Organization!C:D,2,FALSE)</f>
        <v>Business Architecture</v>
      </c>
      <c r="Q507" s="20"/>
      <c r="R507" s="18">
        <v>96</v>
      </c>
      <c r="S507" s="18" t="s">
        <v>106</v>
      </c>
      <c r="T507" s="18" t="s">
        <v>533</v>
      </c>
      <c r="U507" s="18"/>
      <c r="V507" s="18"/>
      <c r="W507" s="18"/>
      <c r="X507" s="18"/>
      <c r="Y507" s="18"/>
      <c r="Z507" s="18" t="s">
        <v>63</v>
      </c>
      <c r="AA507" s="18" t="s">
        <v>64</v>
      </c>
      <c r="AB507" s="18" t="s">
        <v>534</v>
      </c>
      <c r="AC507" s="18" t="s">
        <v>98</v>
      </c>
      <c r="AD507" s="23" t="s">
        <v>1719</v>
      </c>
      <c r="AE507" s="23"/>
      <c r="AF507" s="23"/>
      <c r="AG507" s="18"/>
      <c r="AH507" s="49"/>
      <c r="AI507" s="31" t="s">
        <v>276</v>
      </c>
      <c r="AJ507" s="31" t="s">
        <v>277</v>
      </c>
      <c r="AK507" s="25"/>
      <c r="AL507" s="25"/>
      <c r="AM507" s="25"/>
      <c r="AN507" s="25"/>
      <c r="AO507" s="25"/>
      <c r="AP507" s="26">
        <f ca="1">IF(AND(Email_TaskV2[[#This Row],[Status]]="ON PROGRESS"),TODAY()-Email_TaskV2[[#This Row],[Tanggal nodin RFS/RFI]],0)</f>
        <v>0</v>
      </c>
      <c r="AQ507" s="26">
        <f ca="1">IF(AND(Email_TaskV2[[#This Row],[Status]]="ON PROGRESS",Email_TaskV2[[#This Row],[Type]]="RFI"),TODAY()-Email_TaskV2[[#This Row],[Tanggal nodin RFS/RFI]],0)</f>
        <v>0</v>
      </c>
      <c r="AR507" s="26"/>
      <c r="AV507" s="16" t="str">
        <f>IF(AND(Email_TaskV2[[#This Row],[Status]]="ON PROGRESS",Email_TaskV2[[#This Row],[Type]]="RFS"),"YES","")</f>
        <v/>
      </c>
      <c r="AW507" s="16" t="str">
        <f>IF(AND(Email_TaskV2[[#This Row],[Status]]="ON PROGRESS",Email_TaskV2[[#This Row],[Type]]="RFI"),"YES","")</f>
        <v/>
      </c>
      <c r="AX507" s="16">
        <f>IF(Email_TaskV2[[#This Row],[Nomor Nodin RFS/RFI]]="","",DAY(Email_TaskV2[[#This Row],[Tanggal nodin RFS/RFI]]))</f>
        <v>26</v>
      </c>
      <c r="AY507" s="28" t="str">
        <f>IF(Email_TaskV2[[#This Row],[Nomor Nodin RFS/RFI]]="","",TEXT(Email_TaskV2[[#This Row],[Tanggal nodin RFS/RFI]],"mmm"))</f>
        <v>Apr</v>
      </c>
      <c r="AZ507" s="28" t="str">
        <f>IF(Email_TaskV2[[#This Row],[Nodin BO]]="","No","Yes")</f>
        <v>Yes</v>
      </c>
      <c r="BA507" s="36">
        <f>IF(Email_TaskV2[[#This Row],[Month]]="",13,MONTH(Email_TaskV2[[#This Row],[Tanggal nodin RFS/RFI]]))</f>
        <v>4</v>
      </c>
    </row>
    <row r="508" spans="1:53" ht="15" hidden="1" customHeight="1" x14ac:dyDescent="0.3">
      <c r="A508" s="17">
        <v>507</v>
      </c>
      <c r="B508" s="18" t="s">
        <v>2187</v>
      </c>
      <c r="C508" s="19">
        <v>44678</v>
      </c>
      <c r="D508" s="20" t="s">
        <v>2188</v>
      </c>
      <c r="E508" s="32" t="s">
        <v>118</v>
      </c>
      <c r="F508" s="47" t="s">
        <v>119</v>
      </c>
      <c r="G508" s="18"/>
      <c r="H508" s="18"/>
      <c r="I508" s="18"/>
      <c r="J508" s="18"/>
      <c r="K508" s="18"/>
      <c r="L508" s="23"/>
      <c r="M508" s="20"/>
      <c r="N508" s="20" t="s">
        <v>130</v>
      </c>
      <c r="O508" s="20" t="s">
        <v>131</v>
      </c>
      <c r="P508" s="20" t="str">
        <f>VLOOKUP(Email_TaskV2[[#This Row],[PIC Dev]],[1]Organization!C:D,2,FALSE)</f>
        <v>BSM Prepaid</v>
      </c>
      <c r="Q508" s="20"/>
      <c r="R508" s="18"/>
      <c r="S508" s="18" t="s">
        <v>61</v>
      </c>
      <c r="T508" s="18" t="s">
        <v>2189</v>
      </c>
      <c r="U508" s="18"/>
      <c r="V508" s="18"/>
      <c r="W508" s="18"/>
      <c r="X508" s="18"/>
      <c r="Y508" s="18"/>
      <c r="Z508" s="18" t="s">
        <v>63</v>
      </c>
      <c r="AA508" s="18" t="s">
        <v>64</v>
      </c>
      <c r="AB508" s="18" t="s">
        <v>65</v>
      </c>
      <c r="AC508" s="18" t="s">
        <v>66</v>
      </c>
      <c r="AD508" s="23" t="s">
        <v>82</v>
      </c>
      <c r="AE508" s="23" t="s">
        <v>67</v>
      </c>
      <c r="AF508" s="23" t="s">
        <v>74</v>
      </c>
      <c r="AG508" s="18" t="s">
        <v>89</v>
      </c>
      <c r="AH508" s="49"/>
      <c r="AI508" s="48" t="s">
        <v>75</v>
      </c>
      <c r="AJ508" s="48"/>
      <c r="AK508" s="25"/>
      <c r="AL508" s="25"/>
      <c r="AM508" s="25"/>
      <c r="AN508" s="25"/>
      <c r="AO508" s="25"/>
      <c r="AP508" s="26">
        <f ca="1">IF(AND(Email_TaskV2[[#This Row],[Status]]="ON PROGRESS"),TODAY()-Email_TaskV2[[#This Row],[Tanggal nodin RFS/RFI]],0)</f>
        <v>0</v>
      </c>
      <c r="AQ508" s="26">
        <f ca="1">IF(AND(Email_TaskV2[[#This Row],[Status]]="ON PROGRESS",Email_TaskV2[[#This Row],[Type]]="RFI"),TODAY()-Email_TaskV2[[#This Row],[Tanggal nodin RFS/RFI]],0)</f>
        <v>0</v>
      </c>
      <c r="AR508" s="26"/>
      <c r="AV508" s="16" t="str">
        <f>IF(AND(Email_TaskV2[[#This Row],[Status]]="ON PROGRESS",Email_TaskV2[[#This Row],[Type]]="RFS"),"YES","")</f>
        <v/>
      </c>
      <c r="AW508" s="16" t="str">
        <f>IF(AND(Email_TaskV2[[#This Row],[Status]]="ON PROGRESS",Email_TaskV2[[#This Row],[Type]]="RFI"),"YES","")</f>
        <v/>
      </c>
      <c r="AX508" s="16">
        <f>IF(Email_TaskV2[[#This Row],[Nomor Nodin RFS/RFI]]="","",DAY(Email_TaskV2[[#This Row],[Tanggal nodin RFS/RFI]]))</f>
        <v>27</v>
      </c>
      <c r="AY508" s="28" t="str">
        <f>IF(Email_TaskV2[[#This Row],[Nomor Nodin RFS/RFI]]="","",TEXT(Email_TaskV2[[#This Row],[Tanggal nodin RFS/RFI]],"mmm"))</f>
        <v>Apr</v>
      </c>
      <c r="AZ508" s="28" t="str">
        <f>IF(Email_TaskV2[[#This Row],[Nodin BO]]="","No","Yes")</f>
        <v>Yes</v>
      </c>
      <c r="BA508" s="36">
        <f>IF(Email_TaskV2[[#This Row],[Month]]="",13,MONTH(Email_TaskV2[[#This Row],[Tanggal nodin RFS/RFI]]))</f>
        <v>4</v>
      </c>
    </row>
    <row r="509" spans="1:53" ht="15" hidden="1" customHeight="1" x14ac:dyDescent="0.3">
      <c r="A509" s="17">
        <v>508</v>
      </c>
      <c r="B509" s="18" t="s">
        <v>2190</v>
      </c>
      <c r="C509" s="19">
        <v>44678</v>
      </c>
      <c r="D509" s="20" t="s">
        <v>2191</v>
      </c>
      <c r="E509" s="18" t="s">
        <v>55</v>
      </c>
      <c r="F509" s="18" t="s">
        <v>112</v>
      </c>
      <c r="G509" s="22">
        <v>44679</v>
      </c>
      <c r="H509" s="22">
        <v>44690</v>
      </c>
      <c r="I509" s="18" t="s">
        <v>2192</v>
      </c>
      <c r="J509" s="22">
        <v>44690</v>
      </c>
      <c r="K509" s="22"/>
      <c r="L509" s="18">
        <f>H509-C509</f>
        <v>12</v>
      </c>
      <c r="M509" s="18">
        <f>J509-G509</f>
        <v>11</v>
      </c>
      <c r="N509" s="23" t="s">
        <v>93</v>
      </c>
      <c r="O509" s="20" t="s">
        <v>94</v>
      </c>
      <c r="P509" s="20" t="str">
        <f>VLOOKUP(Email_TaskV2[[#This Row],[PIC Dev]],[1]Organization!C:D,2,FALSE)</f>
        <v>Digital and VAS</v>
      </c>
      <c r="Q509" s="20"/>
      <c r="R509" s="18">
        <v>50</v>
      </c>
      <c r="S509" s="18" t="s">
        <v>106</v>
      </c>
      <c r="T509" s="18" t="s">
        <v>2193</v>
      </c>
      <c r="U509" s="18"/>
      <c r="V509" s="18"/>
      <c r="W509" s="18"/>
      <c r="X509" s="18"/>
      <c r="Y509" s="18"/>
      <c r="Z509" s="18" t="s">
        <v>63</v>
      </c>
      <c r="AA509" s="18" t="s">
        <v>64</v>
      </c>
      <c r="AB509" s="18" t="s">
        <v>201</v>
      </c>
      <c r="AC509" s="18" t="s">
        <v>98</v>
      </c>
      <c r="AD509" s="23" t="s">
        <v>186</v>
      </c>
      <c r="AE509" s="23"/>
      <c r="AF509" s="23"/>
      <c r="AG509" s="18"/>
      <c r="AH509" s="49"/>
      <c r="AI509" s="31" t="s">
        <v>75</v>
      </c>
      <c r="AJ509" s="31"/>
      <c r="AK509" s="25"/>
      <c r="AL509" s="25"/>
      <c r="AM509" s="25"/>
      <c r="AN509" s="25"/>
      <c r="AO509" s="25"/>
      <c r="AP509" s="26">
        <f ca="1">IF(AND(Email_TaskV2[[#This Row],[Status]]="ON PROGRESS"),TODAY()-Email_TaskV2[[#This Row],[Tanggal nodin RFS/RFI]],0)</f>
        <v>0</v>
      </c>
      <c r="AQ509" s="26">
        <f ca="1">IF(AND(Email_TaskV2[[#This Row],[Status]]="ON PROGRESS",Email_TaskV2[[#This Row],[Type]]="RFI"),TODAY()-Email_TaskV2[[#This Row],[Tanggal nodin RFS/RFI]],0)</f>
        <v>0</v>
      </c>
      <c r="AR509" s="26"/>
      <c r="AV509" s="16" t="str">
        <f>IF(AND(Email_TaskV2[[#This Row],[Status]]="ON PROGRESS",Email_TaskV2[[#This Row],[Type]]="RFS"),"YES","")</f>
        <v/>
      </c>
      <c r="AW509" s="16" t="str">
        <f>IF(AND(Email_TaskV2[[#This Row],[Status]]="ON PROGRESS",Email_TaskV2[[#This Row],[Type]]="RFI"),"YES","")</f>
        <v/>
      </c>
      <c r="AX509" s="16">
        <f>IF(Email_TaskV2[[#This Row],[Nomor Nodin RFS/RFI]]="","",DAY(Email_TaskV2[[#This Row],[Tanggal nodin RFS/RFI]]))</f>
        <v>27</v>
      </c>
      <c r="AY509" s="28" t="str">
        <f>IF(Email_TaskV2[[#This Row],[Nomor Nodin RFS/RFI]]="","",TEXT(Email_TaskV2[[#This Row],[Tanggal nodin RFS/RFI]],"mmm"))</f>
        <v>Apr</v>
      </c>
      <c r="AZ509" s="28" t="str">
        <f>IF(Email_TaskV2[[#This Row],[Nodin BO]]="","No","Yes")</f>
        <v>Yes</v>
      </c>
      <c r="BA509" s="36">
        <f>IF(Email_TaskV2[[#This Row],[Month]]="",13,MONTH(Email_TaskV2[[#This Row],[Tanggal nodin RFS/RFI]]))</f>
        <v>4</v>
      </c>
    </row>
    <row r="510" spans="1:53" ht="15" hidden="1" customHeight="1" x14ac:dyDescent="0.3">
      <c r="A510" s="17">
        <v>509</v>
      </c>
      <c r="B510" s="18" t="s">
        <v>2194</v>
      </c>
      <c r="C510" s="19">
        <v>44678</v>
      </c>
      <c r="D510" s="20" t="s">
        <v>2195</v>
      </c>
      <c r="E510" s="18" t="s">
        <v>55</v>
      </c>
      <c r="F510" s="21" t="s">
        <v>112</v>
      </c>
      <c r="G510" s="22">
        <v>44679</v>
      </c>
      <c r="H510" s="22">
        <v>44679</v>
      </c>
      <c r="I510" s="18" t="s">
        <v>2196</v>
      </c>
      <c r="J510" s="22">
        <v>44679</v>
      </c>
      <c r="K510" s="22"/>
      <c r="L510" s="18">
        <f>H510-C510</f>
        <v>1</v>
      </c>
      <c r="M510" s="18">
        <f>J510-G510</f>
        <v>0</v>
      </c>
      <c r="N510" s="23" t="s">
        <v>93</v>
      </c>
      <c r="O510" s="20" t="s">
        <v>94</v>
      </c>
      <c r="P510" s="20" t="str">
        <f>VLOOKUP(Email_TaskV2[[#This Row],[PIC Dev]],[1]Organization!C:D,2,FALSE)</f>
        <v>Digital and VAS</v>
      </c>
      <c r="Q510" s="20"/>
      <c r="R510" s="18">
        <v>65</v>
      </c>
      <c r="S510" s="18" t="s">
        <v>106</v>
      </c>
      <c r="T510" s="18" t="s">
        <v>2197</v>
      </c>
      <c r="U510" s="18"/>
      <c r="V510" s="18"/>
      <c r="W510" s="18"/>
      <c r="X510" s="18"/>
      <c r="Y510" s="18"/>
      <c r="Z510" s="18" t="s">
        <v>63</v>
      </c>
      <c r="AA510" s="18" t="s">
        <v>64</v>
      </c>
      <c r="AB510" s="18" t="s">
        <v>201</v>
      </c>
      <c r="AC510" s="18" t="s">
        <v>98</v>
      </c>
      <c r="AD510" s="23" t="s">
        <v>186</v>
      </c>
      <c r="AE510" s="23"/>
      <c r="AF510" s="23"/>
      <c r="AG510" s="18"/>
      <c r="AH510" s="49"/>
      <c r="AI510" s="31" t="s">
        <v>75</v>
      </c>
      <c r="AJ510" s="31"/>
      <c r="AK510" s="25"/>
      <c r="AL510" s="25"/>
      <c r="AM510" s="25"/>
      <c r="AN510" s="25"/>
      <c r="AO510" s="25"/>
      <c r="AP510" s="26">
        <f ca="1">IF(AND(Email_TaskV2[[#This Row],[Status]]="ON PROGRESS"),TODAY()-Email_TaskV2[[#This Row],[Tanggal nodin RFS/RFI]],0)</f>
        <v>0</v>
      </c>
      <c r="AQ510" s="26">
        <f ca="1">IF(AND(Email_TaskV2[[#This Row],[Status]]="ON PROGRESS",Email_TaskV2[[#This Row],[Type]]="RFI"),TODAY()-Email_TaskV2[[#This Row],[Tanggal nodin RFS/RFI]],0)</f>
        <v>0</v>
      </c>
      <c r="AR510" s="26"/>
      <c r="AV510" s="16" t="str">
        <f>IF(AND(Email_TaskV2[[#This Row],[Status]]="ON PROGRESS",Email_TaskV2[[#This Row],[Type]]="RFS"),"YES","")</f>
        <v/>
      </c>
      <c r="AW510" s="16" t="str">
        <f>IF(AND(Email_TaskV2[[#This Row],[Status]]="ON PROGRESS",Email_TaskV2[[#This Row],[Type]]="RFI"),"YES","")</f>
        <v/>
      </c>
      <c r="AX510" s="16">
        <f>IF(Email_TaskV2[[#This Row],[Nomor Nodin RFS/RFI]]="","",DAY(Email_TaskV2[[#This Row],[Tanggal nodin RFS/RFI]]))</f>
        <v>27</v>
      </c>
      <c r="AY510" s="28" t="str">
        <f>IF(Email_TaskV2[[#This Row],[Nomor Nodin RFS/RFI]]="","",TEXT(Email_TaskV2[[#This Row],[Tanggal nodin RFS/RFI]],"mmm"))</f>
        <v>Apr</v>
      </c>
      <c r="AZ510" s="28" t="str">
        <f>IF(Email_TaskV2[[#This Row],[Nodin BO]]="","No","Yes")</f>
        <v>Yes</v>
      </c>
      <c r="BA510" s="36">
        <f>IF(Email_TaskV2[[#This Row],[Month]]="",13,MONTH(Email_TaskV2[[#This Row],[Tanggal nodin RFS/RFI]]))</f>
        <v>4</v>
      </c>
    </row>
    <row r="511" spans="1:53" ht="15" hidden="1" customHeight="1" x14ac:dyDescent="0.3">
      <c r="A511" s="17">
        <v>510</v>
      </c>
      <c r="B511" s="18" t="s">
        <v>2198</v>
      </c>
      <c r="C511" s="19">
        <v>44678</v>
      </c>
      <c r="D511" s="20" t="s">
        <v>2199</v>
      </c>
      <c r="E511" s="18" t="s">
        <v>55</v>
      </c>
      <c r="F511" s="21" t="s">
        <v>112</v>
      </c>
      <c r="G511" s="22">
        <v>44700</v>
      </c>
      <c r="H511" s="22">
        <v>44704</v>
      </c>
      <c r="I511" s="18" t="s">
        <v>2200</v>
      </c>
      <c r="J511" s="22">
        <v>44704</v>
      </c>
      <c r="K511" s="22"/>
      <c r="L511" s="18">
        <f>H511-C511</f>
        <v>26</v>
      </c>
      <c r="M511" s="18">
        <f>J511-G511</f>
        <v>4</v>
      </c>
      <c r="N511" s="20" t="s">
        <v>130</v>
      </c>
      <c r="O511" s="20" t="s">
        <v>131</v>
      </c>
      <c r="P511" s="20" t="str">
        <f>VLOOKUP(Email_TaskV2[[#This Row],[PIC Dev]],[1]Organization!C:D,2,FALSE)</f>
        <v>BSM Prepaid</v>
      </c>
      <c r="Q511" s="20"/>
      <c r="R511" s="18">
        <v>41</v>
      </c>
      <c r="S511" s="18" t="s">
        <v>106</v>
      </c>
      <c r="T511" s="18" t="s">
        <v>2201</v>
      </c>
      <c r="U511" s="18"/>
      <c r="V511" s="18"/>
      <c r="W511" s="18"/>
      <c r="X511" s="18"/>
      <c r="Y511" s="18"/>
      <c r="Z511" s="18" t="s">
        <v>63</v>
      </c>
      <c r="AA511" s="18" t="s">
        <v>64</v>
      </c>
      <c r="AB511" s="18" t="s">
        <v>558</v>
      </c>
      <c r="AC511" s="18" t="s">
        <v>66</v>
      </c>
      <c r="AD511" s="23" t="s">
        <v>186</v>
      </c>
      <c r="AE511" s="23"/>
      <c r="AF511" s="23"/>
      <c r="AG511" s="18"/>
      <c r="AH511" s="49"/>
      <c r="AI511" s="31" t="s">
        <v>68</v>
      </c>
      <c r="AJ511" s="31" t="s">
        <v>83</v>
      </c>
      <c r="AK511" s="25"/>
      <c r="AL511" s="25"/>
      <c r="AM511" s="25"/>
      <c r="AN511" s="25"/>
      <c r="AO511" s="25"/>
      <c r="AP511" s="26">
        <f ca="1">IF(AND(Email_TaskV2[[#This Row],[Status]]="ON PROGRESS"),TODAY()-Email_TaskV2[[#This Row],[Tanggal nodin RFS/RFI]],0)</f>
        <v>0</v>
      </c>
      <c r="AQ511" s="26">
        <f ca="1">IF(AND(Email_TaskV2[[#This Row],[Status]]="ON PROGRESS",Email_TaskV2[[#This Row],[Type]]="RFI"),TODAY()-Email_TaskV2[[#This Row],[Tanggal nodin RFS/RFI]],0)</f>
        <v>0</v>
      </c>
      <c r="AR511" s="26"/>
      <c r="AV511" s="16" t="str">
        <f>IF(AND(Email_TaskV2[[#This Row],[Status]]="ON PROGRESS",Email_TaskV2[[#This Row],[Type]]="RFS"),"YES","")</f>
        <v/>
      </c>
      <c r="AW511" s="16" t="str">
        <f>IF(AND(Email_TaskV2[[#This Row],[Status]]="ON PROGRESS",Email_TaskV2[[#This Row],[Type]]="RFI"),"YES","")</f>
        <v/>
      </c>
      <c r="AX511" s="16">
        <f>IF(Email_TaskV2[[#This Row],[Nomor Nodin RFS/RFI]]="","",DAY(Email_TaskV2[[#This Row],[Tanggal nodin RFS/RFI]]))</f>
        <v>27</v>
      </c>
      <c r="AY511" s="28" t="str">
        <f>IF(Email_TaskV2[[#This Row],[Nomor Nodin RFS/RFI]]="","",TEXT(Email_TaskV2[[#This Row],[Tanggal nodin RFS/RFI]],"mmm"))</f>
        <v>Apr</v>
      </c>
      <c r="AZ511" s="28" t="str">
        <f>IF(Email_TaskV2[[#This Row],[Nodin BO]]="","No","Yes")</f>
        <v>Yes</v>
      </c>
      <c r="BA511" s="36">
        <f>IF(Email_TaskV2[[#This Row],[Month]]="",13,MONTH(Email_TaskV2[[#This Row],[Tanggal nodin RFS/RFI]]))</f>
        <v>4</v>
      </c>
    </row>
    <row r="512" spans="1:53" ht="15" hidden="1" customHeight="1" x14ac:dyDescent="0.3">
      <c r="A512" s="17">
        <v>511</v>
      </c>
      <c r="B512" s="18" t="s">
        <v>2202</v>
      </c>
      <c r="C512" s="19">
        <v>44678</v>
      </c>
      <c r="D512" s="20" t="s">
        <v>2203</v>
      </c>
      <c r="E512" s="18" t="s">
        <v>55</v>
      </c>
      <c r="F512" s="21" t="s">
        <v>136</v>
      </c>
      <c r="G512" s="22">
        <v>44679</v>
      </c>
      <c r="H512" s="22">
        <v>44680</v>
      </c>
      <c r="I512" s="18" t="s">
        <v>2204</v>
      </c>
      <c r="J512" s="22">
        <v>44680</v>
      </c>
      <c r="K512" s="22"/>
      <c r="L512" s="18">
        <f>H512-C512</f>
        <v>2</v>
      </c>
      <c r="M512" s="18">
        <f>J512-G512</f>
        <v>1</v>
      </c>
      <c r="N512" s="20" t="s">
        <v>120</v>
      </c>
      <c r="O512" s="20" t="s">
        <v>121</v>
      </c>
      <c r="P512" s="20" t="str">
        <f>VLOOKUP(Email_TaskV2[[#This Row],[PIC Dev]],[1]Organization!C:D,2,FALSE)</f>
        <v>Business Architecture</v>
      </c>
      <c r="Q512" s="24" t="s">
        <v>2205</v>
      </c>
      <c r="R512" s="18">
        <v>315</v>
      </c>
      <c r="S512" s="18" t="s">
        <v>61</v>
      </c>
      <c r="T512" s="18" t="s">
        <v>1423</v>
      </c>
      <c r="U512" s="18"/>
      <c r="V512" s="18"/>
      <c r="W512" s="18"/>
      <c r="X512" s="18"/>
      <c r="Y512" s="18"/>
      <c r="Z512" s="18" t="s">
        <v>63</v>
      </c>
      <c r="AA512" s="18" t="s">
        <v>64</v>
      </c>
      <c r="AB512" s="18" t="s">
        <v>123</v>
      </c>
      <c r="AC512" s="18" t="s">
        <v>66</v>
      </c>
      <c r="AD512" s="23" t="s">
        <v>82</v>
      </c>
      <c r="AE512" s="23" t="s">
        <v>67</v>
      </c>
      <c r="AF512" s="23" t="s">
        <v>74</v>
      </c>
      <c r="AG512" s="18"/>
      <c r="AH512" s="49"/>
      <c r="AI512" s="31" t="s">
        <v>75</v>
      </c>
      <c r="AJ512" s="31"/>
      <c r="AK512" s="25"/>
      <c r="AL512" s="25"/>
      <c r="AM512" s="25"/>
      <c r="AN512" s="25"/>
      <c r="AO512" s="25"/>
      <c r="AP512" s="26">
        <f ca="1">IF(AND(Email_TaskV2[[#This Row],[Status]]="ON PROGRESS"),TODAY()-Email_TaskV2[[#This Row],[Tanggal nodin RFS/RFI]],0)</f>
        <v>0</v>
      </c>
      <c r="AQ512" s="26">
        <f ca="1">IF(AND(Email_TaskV2[[#This Row],[Status]]="ON PROGRESS",Email_TaskV2[[#This Row],[Type]]="RFI"),TODAY()-Email_TaskV2[[#This Row],[Tanggal nodin RFS/RFI]],0)</f>
        <v>0</v>
      </c>
      <c r="AR512" s="26"/>
      <c r="AV512" s="16" t="str">
        <f>IF(AND(Email_TaskV2[[#This Row],[Status]]="ON PROGRESS",Email_TaskV2[[#This Row],[Type]]="RFS"),"YES","")</f>
        <v/>
      </c>
      <c r="AW512" s="16" t="str">
        <f>IF(AND(Email_TaskV2[[#This Row],[Status]]="ON PROGRESS",Email_TaskV2[[#This Row],[Type]]="RFI"),"YES","")</f>
        <v/>
      </c>
      <c r="AX512" s="16">
        <f>IF(Email_TaskV2[[#This Row],[Nomor Nodin RFS/RFI]]="","",DAY(Email_TaskV2[[#This Row],[Tanggal nodin RFS/RFI]]))</f>
        <v>27</v>
      </c>
      <c r="AY512" s="28" t="str">
        <f>IF(Email_TaskV2[[#This Row],[Nomor Nodin RFS/RFI]]="","",TEXT(Email_TaskV2[[#This Row],[Tanggal nodin RFS/RFI]],"mmm"))</f>
        <v>Apr</v>
      </c>
      <c r="AZ512" s="28" t="str">
        <f>IF(Email_TaskV2[[#This Row],[Nodin BO]]="","No","Yes")</f>
        <v>Yes</v>
      </c>
      <c r="BA512" s="36">
        <f>IF(Email_TaskV2[[#This Row],[Month]]="",13,MONTH(Email_TaskV2[[#This Row],[Tanggal nodin RFS/RFI]]))</f>
        <v>4</v>
      </c>
    </row>
    <row r="513" spans="1:53" ht="15" hidden="1" customHeight="1" x14ac:dyDescent="0.3">
      <c r="A513" s="17">
        <v>512</v>
      </c>
      <c r="B513" s="18" t="s">
        <v>2206</v>
      </c>
      <c r="C513" s="19">
        <v>44679</v>
      </c>
      <c r="D513" s="20" t="s">
        <v>2207</v>
      </c>
      <c r="E513" s="32" t="s">
        <v>118</v>
      </c>
      <c r="F513" s="32" t="s">
        <v>119</v>
      </c>
      <c r="G513" s="18"/>
      <c r="H513" s="18"/>
      <c r="I513" s="18"/>
      <c r="J513" s="18"/>
      <c r="K513" s="18"/>
      <c r="L513" s="23"/>
      <c r="M513" s="20"/>
      <c r="N513" s="20" t="s">
        <v>104</v>
      </c>
      <c r="O513" s="20" t="s">
        <v>105</v>
      </c>
      <c r="P513" s="20" t="str">
        <f>VLOOKUP(Email_TaskV2[[#This Row],[PIC Dev]],[1]Organization!C:D,2,FALSE)</f>
        <v>Digital and VAS</v>
      </c>
      <c r="Q513" s="20"/>
      <c r="R513" s="18"/>
      <c r="S513" s="18" t="s">
        <v>61</v>
      </c>
      <c r="T513" s="18" t="s">
        <v>1807</v>
      </c>
      <c r="U513" s="18"/>
      <c r="V513" s="18"/>
      <c r="W513" s="18"/>
      <c r="X513" s="18"/>
      <c r="Y513" s="18"/>
      <c r="Z513" s="18" t="s">
        <v>63</v>
      </c>
      <c r="AA513" s="18" t="s">
        <v>64</v>
      </c>
      <c r="AB513" s="18" t="s">
        <v>108</v>
      </c>
      <c r="AC513" s="18" t="s">
        <v>66</v>
      </c>
      <c r="AD513" s="23" t="s">
        <v>160</v>
      </c>
      <c r="AE513" s="23"/>
      <c r="AF513" s="23"/>
      <c r="AG513" s="18"/>
      <c r="AH513" s="49"/>
      <c r="AI513" s="48" t="s">
        <v>75</v>
      </c>
      <c r="AJ513" s="48"/>
      <c r="AK513" s="25"/>
      <c r="AL513" s="25"/>
      <c r="AM513" s="25"/>
      <c r="AN513" s="25"/>
      <c r="AO513" s="25"/>
      <c r="AP513" s="26">
        <f ca="1">IF(AND(Email_TaskV2[[#This Row],[Status]]="ON PROGRESS"),TODAY()-Email_TaskV2[[#This Row],[Tanggal nodin RFS/RFI]],0)</f>
        <v>0</v>
      </c>
      <c r="AQ513" s="26">
        <f ca="1">IF(AND(Email_TaskV2[[#This Row],[Status]]="ON PROGRESS",Email_TaskV2[[#This Row],[Type]]="RFI"),TODAY()-Email_TaskV2[[#This Row],[Tanggal nodin RFS/RFI]],0)</f>
        <v>0</v>
      </c>
      <c r="AR513" s="26"/>
      <c r="AV513" s="16" t="str">
        <f>IF(AND(Email_TaskV2[[#This Row],[Status]]="ON PROGRESS",Email_TaskV2[[#This Row],[Type]]="RFS"),"YES","")</f>
        <v/>
      </c>
      <c r="AW513" s="16" t="str">
        <f>IF(AND(Email_TaskV2[[#This Row],[Status]]="ON PROGRESS",Email_TaskV2[[#This Row],[Type]]="RFI"),"YES","")</f>
        <v/>
      </c>
      <c r="AX513" s="16">
        <f>IF(Email_TaskV2[[#This Row],[Nomor Nodin RFS/RFI]]="","",DAY(Email_TaskV2[[#This Row],[Tanggal nodin RFS/RFI]]))</f>
        <v>28</v>
      </c>
      <c r="AY513" s="28" t="str">
        <f>IF(Email_TaskV2[[#This Row],[Nomor Nodin RFS/RFI]]="","",TEXT(Email_TaskV2[[#This Row],[Tanggal nodin RFS/RFI]],"mmm"))</f>
        <v>Apr</v>
      </c>
      <c r="AZ513" s="28" t="str">
        <f>IF(Email_TaskV2[[#This Row],[Nodin BO]]="","No","Yes")</f>
        <v>Yes</v>
      </c>
      <c r="BA513" s="36">
        <f>IF(Email_TaskV2[[#This Row],[Month]]="",13,MONTH(Email_TaskV2[[#This Row],[Tanggal nodin RFS/RFI]]))</f>
        <v>4</v>
      </c>
    </row>
    <row r="514" spans="1:53" ht="15" hidden="1" customHeight="1" x14ac:dyDescent="0.3">
      <c r="A514" s="17">
        <v>513</v>
      </c>
      <c r="B514" s="18" t="s">
        <v>2208</v>
      </c>
      <c r="C514" s="19">
        <v>44679</v>
      </c>
      <c r="D514" s="20" t="s">
        <v>2209</v>
      </c>
      <c r="E514" s="32" t="s">
        <v>118</v>
      </c>
      <c r="F514" s="32" t="s">
        <v>119</v>
      </c>
      <c r="G514" s="18"/>
      <c r="H514" s="22">
        <v>44715</v>
      </c>
      <c r="I514" s="18"/>
      <c r="J514" s="18"/>
      <c r="K514" s="18"/>
      <c r="L514" s="23"/>
      <c r="M514" s="20"/>
      <c r="N514" s="20" t="s">
        <v>104</v>
      </c>
      <c r="O514" s="20" t="s">
        <v>105</v>
      </c>
      <c r="P514" s="20" t="str">
        <f>VLOOKUP(Email_TaskV2[[#This Row],[PIC Dev]],[1]Organization!C:D,2,FALSE)</f>
        <v>Digital and VAS</v>
      </c>
      <c r="Q514" s="24" t="s">
        <v>2210</v>
      </c>
      <c r="R514" s="18"/>
      <c r="S514" s="18" t="s">
        <v>61</v>
      </c>
      <c r="T514" s="18" t="s">
        <v>1852</v>
      </c>
      <c r="U514" s="18"/>
      <c r="V514" s="18"/>
      <c r="W514" s="18"/>
      <c r="X514" s="18"/>
      <c r="Y514" s="18"/>
      <c r="Z514" s="18" t="s">
        <v>63</v>
      </c>
      <c r="AA514" s="18" t="s">
        <v>64</v>
      </c>
      <c r="AB514" s="18" t="s">
        <v>108</v>
      </c>
      <c r="AC514" s="18" t="s">
        <v>98</v>
      </c>
      <c r="AD514" s="23" t="s">
        <v>255</v>
      </c>
      <c r="AE514" s="23"/>
      <c r="AF514" s="23"/>
      <c r="AG514" s="18"/>
      <c r="AH514" s="49"/>
      <c r="AI514" s="48" t="s">
        <v>75</v>
      </c>
      <c r="AJ514" s="32"/>
      <c r="AK514" s="25"/>
      <c r="AL514" s="25"/>
      <c r="AM514" s="25"/>
      <c r="AN514" s="25"/>
      <c r="AO514" s="25"/>
      <c r="AP514" s="26">
        <f ca="1">IF(AND(Email_TaskV2[[#This Row],[Status]]="ON PROGRESS"),TODAY()-Email_TaskV2[[#This Row],[Tanggal nodin RFS/RFI]],0)</f>
        <v>0</v>
      </c>
      <c r="AQ514" s="26">
        <f ca="1">IF(AND(Email_TaskV2[[#This Row],[Status]]="ON PROGRESS",Email_TaskV2[[#This Row],[Type]]="RFI"),TODAY()-Email_TaskV2[[#This Row],[Tanggal nodin RFS/RFI]],0)</f>
        <v>0</v>
      </c>
      <c r="AR514" s="26"/>
      <c r="AV514" s="16" t="str">
        <f>IF(AND(Email_TaskV2[[#This Row],[Status]]="ON PROGRESS",Email_TaskV2[[#This Row],[Type]]="RFS"),"YES","")</f>
        <v/>
      </c>
      <c r="AW514" s="16" t="str">
        <f>IF(AND(Email_TaskV2[[#This Row],[Status]]="ON PROGRESS",Email_TaskV2[[#This Row],[Type]]="RFI"),"YES","")</f>
        <v/>
      </c>
      <c r="AX514" s="16">
        <f>IF(Email_TaskV2[[#This Row],[Nomor Nodin RFS/RFI]]="","",DAY(Email_TaskV2[[#This Row],[Tanggal nodin RFS/RFI]]))</f>
        <v>28</v>
      </c>
      <c r="AY514" s="28" t="str">
        <f>IF(Email_TaskV2[[#This Row],[Nomor Nodin RFS/RFI]]="","",TEXT(Email_TaskV2[[#This Row],[Tanggal nodin RFS/RFI]],"mmm"))</f>
        <v>Apr</v>
      </c>
      <c r="AZ514" s="28" t="str">
        <f>IF(Email_TaskV2[[#This Row],[Nodin BO]]="","No","Yes")</f>
        <v>Yes</v>
      </c>
      <c r="BA514" s="36">
        <f>IF(Email_TaskV2[[#This Row],[Month]]="",13,MONTH(Email_TaskV2[[#This Row],[Tanggal nodin RFS/RFI]]))</f>
        <v>4</v>
      </c>
    </row>
    <row r="515" spans="1:53" ht="15" hidden="1" customHeight="1" x14ac:dyDescent="0.3">
      <c r="A515" s="17">
        <v>514</v>
      </c>
      <c r="B515" s="18" t="s">
        <v>2211</v>
      </c>
      <c r="C515" s="19">
        <v>44679</v>
      </c>
      <c r="D515" s="20" t="s">
        <v>2212</v>
      </c>
      <c r="E515" s="18" t="s">
        <v>55</v>
      </c>
      <c r="F515" s="18" t="s">
        <v>136</v>
      </c>
      <c r="G515" s="22">
        <v>44680</v>
      </c>
      <c r="H515" s="22">
        <v>44691</v>
      </c>
      <c r="I515" s="18" t="s">
        <v>2213</v>
      </c>
      <c r="J515" s="22">
        <v>44691</v>
      </c>
      <c r="K515" s="22"/>
      <c r="L515" s="18">
        <f>H515-C515</f>
        <v>12</v>
      </c>
      <c r="M515" s="18">
        <f>J515-G515</f>
        <v>11</v>
      </c>
      <c r="N515" s="20" t="s">
        <v>104</v>
      </c>
      <c r="O515" s="20" t="s">
        <v>105</v>
      </c>
      <c r="P515" s="20" t="str">
        <f>VLOOKUP(Email_TaskV2[[#This Row],[PIC Dev]],[1]Organization!C:D,2,FALSE)</f>
        <v>Digital and VAS</v>
      </c>
      <c r="Q515" s="24" t="s">
        <v>2214</v>
      </c>
      <c r="R515" s="18">
        <v>80</v>
      </c>
      <c r="S515" s="18" t="s">
        <v>61</v>
      </c>
      <c r="T515" s="18" t="s">
        <v>1855</v>
      </c>
      <c r="U515" s="18"/>
      <c r="V515" s="18"/>
      <c r="W515" s="18"/>
      <c r="X515" s="18"/>
      <c r="Y515" s="18"/>
      <c r="Z515" s="18" t="s">
        <v>63</v>
      </c>
      <c r="AA515" s="18" t="s">
        <v>64</v>
      </c>
      <c r="AB515" s="18" t="s">
        <v>108</v>
      </c>
      <c r="AC515" s="18" t="s">
        <v>98</v>
      </c>
      <c r="AD515" s="23" t="s">
        <v>160</v>
      </c>
      <c r="AE515" s="23"/>
      <c r="AF515" s="23"/>
      <c r="AG515" s="18"/>
      <c r="AH515" s="49"/>
      <c r="AI515" s="31" t="s">
        <v>75</v>
      </c>
      <c r="AJ515" s="31"/>
      <c r="AK515" s="25"/>
      <c r="AL515" s="25"/>
      <c r="AM515" s="25"/>
      <c r="AN515" s="25"/>
      <c r="AO515" s="25"/>
      <c r="AP515" s="26">
        <f ca="1">IF(AND(Email_TaskV2[[#This Row],[Status]]="ON PROGRESS"),TODAY()-Email_TaskV2[[#This Row],[Tanggal nodin RFS/RFI]],0)</f>
        <v>0</v>
      </c>
      <c r="AQ515" s="26">
        <f ca="1">IF(AND(Email_TaskV2[[#This Row],[Status]]="ON PROGRESS",Email_TaskV2[[#This Row],[Type]]="RFI"),TODAY()-Email_TaskV2[[#This Row],[Tanggal nodin RFS/RFI]],0)</f>
        <v>0</v>
      </c>
      <c r="AR515" s="26"/>
      <c r="AV515" s="16" t="str">
        <f>IF(AND(Email_TaskV2[[#This Row],[Status]]="ON PROGRESS",Email_TaskV2[[#This Row],[Type]]="RFS"),"YES","")</f>
        <v/>
      </c>
      <c r="AW515" s="16" t="str">
        <f>IF(AND(Email_TaskV2[[#This Row],[Status]]="ON PROGRESS",Email_TaskV2[[#This Row],[Type]]="RFI"),"YES","")</f>
        <v/>
      </c>
      <c r="AX515" s="16">
        <f>IF(Email_TaskV2[[#This Row],[Nomor Nodin RFS/RFI]]="","",DAY(Email_TaskV2[[#This Row],[Tanggal nodin RFS/RFI]]))</f>
        <v>28</v>
      </c>
      <c r="AY515" s="28" t="str">
        <f>IF(Email_TaskV2[[#This Row],[Nomor Nodin RFS/RFI]]="","",TEXT(Email_TaskV2[[#This Row],[Tanggal nodin RFS/RFI]],"mmm"))</f>
        <v>Apr</v>
      </c>
      <c r="AZ515" s="28" t="str">
        <f>IF(Email_TaskV2[[#This Row],[Nodin BO]]="","No","Yes")</f>
        <v>Yes</v>
      </c>
      <c r="BA515" s="36">
        <f>IF(Email_TaskV2[[#This Row],[Month]]="",13,MONTH(Email_TaskV2[[#This Row],[Tanggal nodin RFS/RFI]]))</f>
        <v>4</v>
      </c>
    </row>
    <row r="516" spans="1:53" ht="15" hidden="1" customHeight="1" x14ac:dyDescent="0.3">
      <c r="A516" s="17">
        <v>515</v>
      </c>
      <c r="B516" s="18" t="s">
        <v>2215</v>
      </c>
      <c r="C516" s="19">
        <v>44679</v>
      </c>
      <c r="D516" s="20" t="s">
        <v>2216</v>
      </c>
      <c r="E516" s="18" t="s">
        <v>55</v>
      </c>
      <c r="F516" s="21" t="s">
        <v>230</v>
      </c>
      <c r="G516" s="22">
        <v>44682</v>
      </c>
      <c r="H516" s="22">
        <v>44687</v>
      </c>
      <c r="I516" s="18" t="s">
        <v>2217</v>
      </c>
      <c r="J516" s="22">
        <v>44687</v>
      </c>
      <c r="K516" s="22"/>
      <c r="L516" s="18">
        <f>H516-C516</f>
        <v>8</v>
      </c>
      <c r="M516" s="18">
        <f>J516-G516</f>
        <v>5</v>
      </c>
      <c r="N516" s="20" t="s">
        <v>130</v>
      </c>
      <c r="O516" s="20" t="s">
        <v>131</v>
      </c>
      <c r="P516" s="20" t="str">
        <f>VLOOKUP(Email_TaskV2[[#This Row],[PIC Dev]],[1]Organization!C:D,2,FALSE)</f>
        <v>BSM Prepaid</v>
      </c>
      <c r="Q516" s="24" t="s">
        <v>2218</v>
      </c>
      <c r="R516" s="18">
        <v>100</v>
      </c>
      <c r="S516" s="18" t="s">
        <v>106</v>
      </c>
      <c r="T516" s="18" t="s">
        <v>2219</v>
      </c>
      <c r="U516" s="18"/>
      <c r="V516" s="18"/>
      <c r="W516" s="18"/>
      <c r="X516" s="18"/>
      <c r="Y516" s="18"/>
      <c r="Z516" s="18" t="s">
        <v>63</v>
      </c>
      <c r="AA516" s="18" t="s">
        <v>64</v>
      </c>
      <c r="AB516" s="18" t="s">
        <v>65</v>
      </c>
      <c r="AC516" s="18" t="s">
        <v>66</v>
      </c>
      <c r="AD516" s="23" t="s">
        <v>816</v>
      </c>
      <c r="AE516" s="23"/>
      <c r="AF516" s="23"/>
      <c r="AG516" s="18"/>
      <c r="AH516" s="49"/>
      <c r="AI516" s="31" t="s">
        <v>75</v>
      </c>
      <c r="AJ516" s="31"/>
      <c r="AK516" s="25"/>
      <c r="AL516" s="25"/>
      <c r="AM516" s="25"/>
      <c r="AN516" s="25"/>
      <c r="AO516" s="25"/>
      <c r="AP516" s="26">
        <f ca="1">IF(AND(Email_TaskV2[[#This Row],[Status]]="ON PROGRESS"),TODAY()-Email_TaskV2[[#This Row],[Tanggal nodin RFS/RFI]],0)</f>
        <v>0</v>
      </c>
      <c r="AQ516" s="26">
        <f ca="1">IF(AND(Email_TaskV2[[#This Row],[Status]]="ON PROGRESS",Email_TaskV2[[#This Row],[Type]]="RFI"),TODAY()-Email_TaskV2[[#This Row],[Tanggal nodin RFS/RFI]],0)</f>
        <v>0</v>
      </c>
      <c r="AR516" s="26"/>
      <c r="AV516" s="16" t="str">
        <f>IF(AND(Email_TaskV2[[#This Row],[Status]]="ON PROGRESS",Email_TaskV2[[#This Row],[Type]]="RFS"),"YES","")</f>
        <v/>
      </c>
      <c r="AW516" s="16" t="str">
        <f>IF(AND(Email_TaskV2[[#This Row],[Status]]="ON PROGRESS",Email_TaskV2[[#This Row],[Type]]="RFI"),"YES","")</f>
        <v/>
      </c>
      <c r="AX516" s="16">
        <f>IF(Email_TaskV2[[#This Row],[Nomor Nodin RFS/RFI]]="","",DAY(Email_TaskV2[[#This Row],[Tanggal nodin RFS/RFI]]))</f>
        <v>28</v>
      </c>
      <c r="AY516" s="28" t="str">
        <f>IF(Email_TaskV2[[#This Row],[Nomor Nodin RFS/RFI]]="","",TEXT(Email_TaskV2[[#This Row],[Tanggal nodin RFS/RFI]],"mmm"))</f>
        <v>Apr</v>
      </c>
      <c r="AZ516" s="28" t="str">
        <f>IF(Email_TaskV2[[#This Row],[Nodin BO]]="","No","Yes")</f>
        <v>Yes</v>
      </c>
      <c r="BA516" s="36">
        <f>IF(Email_TaskV2[[#This Row],[Month]]="",13,MONTH(Email_TaskV2[[#This Row],[Tanggal nodin RFS/RFI]]))</f>
        <v>4</v>
      </c>
    </row>
    <row r="517" spans="1:53" ht="15" hidden="1" customHeight="1" x14ac:dyDescent="0.3">
      <c r="A517" s="17">
        <v>516</v>
      </c>
      <c r="B517" s="18" t="s">
        <v>2220</v>
      </c>
      <c r="C517" s="19">
        <v>44680</v>
      </c>
      <c r="D517" s="20" t="s">
        <v>2221</v>
      </c>
      <c r="E517" s="32" t="s">
        <v>118</v>
      </c>
      <c r="F517" s="32" t="s">
        <v>119</v>
      </c>
      <c r="G517" s="18"/>
      <c r="H517" s="18"/>
      <c r="I517" s="18"/>
      <c r="J517" s="18"/>
      <c r="K517" s="18"/>
      <c r="L517" s="23"/>
      <c r="M517" s="20"/>
      <c r="N517" s="20" t="s">
        <v>745</v>
      </c>
      <c r="O517" s="20" t="s">
        <v>746</v>
      </c>
      <c r="P517" s="20" t="str">
        <f>VLOOKUP(Email_TaskV2[[#This Row],[PIC Dev]],[1]Organization!C:D,2,FALSE)</f>
        <v>BSM Prepaid</v>
      </c>
      <c r="Q517" s="20"/>
      <c r="R517" s="18"/>
      <c r="S517" s="18" t="s">
        <v>61</v>
      </c>
      <c r="T517" s="18" t="s">
        <v>2222</v>
      </c>
      <c r="U517" s="18"/>
      <c r="V517" s="18"/>
      <c r="W517" s="18"/>
      <c r="X517" s="18"/>
      <c r="Y517" s="18"/>
      <c r="Z517" s="18" t="s">
        <v>63</v>
      </c>
      <c r="AA517" s="18" t="s">
        <v>64</v>
      </c>
      <c r="AB517" s="18" t="s">
        <v>588</v>
      </c>
      <c r="AC517" s="18" t="s">
        <v>66</v>
      </c>
      <c r="AD517" s="23" t="s">
        <v>82</v>
      </c>
      <c r="AE517" s="23"/>
      <c r="AF517" s="23"/>
      <c r="AG517" s="18"/>
      <c r="AH517" s="49"/>
      <c r="AI517" s="48" t="s">
        <v>75</v>
      </c>
      <c r="AJ517" s="48"/>
      <c r="AK517" s="25"/>
      <c r="AL517" s="25"/>
      <c r="AM517" s="25"/>
      <c r="AN517" s="25"/>
      <c r="AO517" s="25"/>
      <c r="AP517" s="26">
        <f ca="1">IF(AND(Email_TaskV2[[#This Row],[Status]]="ON PROGRESS"),TODAY()-Email_TaskV2[[#This Row],[Tanggal nodin RFS/RFI]],0)</f>
        <v>0</v>
      </c>
      <c r="AQ517" s="26">
        <f ca="1">IF(AND(Email_TaskV2[[#This Row],[Status]]="ON PROGRESS",Email_TaskV2[[#This Row],[Type]]="RFI"),TODAY()-Email_TaskV2[[#This Row],[Tanggal nodin RFS/RFI]],0)</f>
        <v>0</v>
      </c>
      <c r="AR517" s="26"/>
      <c r="AV517" s="16" t="str">
        <f>IF(AND(Email_TaskV2[[#This Row],[Status]]="ON PROGRESS",Email_TaskV2[[#This Row],[Type]]="RFS"),"YES","")</f>
        <v/>
      </c>
      <c r="AW517" s="16" t="str">
        <f>IF(AND(Email_TaskV2[[#This Row],[Status]]="ON PROGRESS",Email_TaskV2[[#This Row],[Type]]="RFI"),"YES","")</f>
        <v/>
      </c>
      <c r="AX517" s="16">
        <f>IF(Email_TaskV2[[#This Row],[Nomor Nodin RFS/RFI]]="","",DAY(Email_TaskV2[[#This Row],[Tanggal nodin RFS/RFI]]))</f>
        <v>29</v>
      </c>
      <c r="AY517" s="28" t="str">
        <f>IF(Email_TaskV2[[#This Row],[Nomor Nodin RFS/RFI]]="","",TEXT(Email_TaskV2[[#This Row],[Tanggal nodin RFS/RFI]],"mmm"))</f>
        <v>Apr</v>
      </c>
      <c r="AZ517" s="28" t="str">
        <f>IF(Email_TaskV2[[#This Row],[Nodin BO]]="","No","Yes")</f>
        <v>Yes</v>
      </c>
      <c r="BA517" s="36">
        <f>IF(Email_TaskV2[[#This Row],[Month]]="",13,MONTH(Email_TaskV2[[#This Row],[Tanggal nodin RFS/RFI]]))</f>
        <v>4</v>
      </c>
    </row>
    <row r="518" spans="1:53" ht="15" hidden="1" customHeight="1" x14ac:dyDescent="0.3">
      <c r="A518" s="17">
        <v>517</v>
      </c>
      <c r="B518" s="18" t="s">
        <v>2223</v>
      </c>
      <c r="C518" s="19">
        <v>44680</v>
      </c>
      <c r="D518" s="20" t="s">
        <v>2224</v>
      </c>
      <c r="E518" s="18" t="s">
        <v>55</v>
      </c>
      <c r="F518" s="18" t="s">
        <v>112</v>
      </c>
      <c r="G518" s="22">
        <v>44690</v>
      </c>
      <c r="H518" s="22">
        <v>44690</v>
      </c>
      <c r="I518" s="18" t="s">
        <v>2225</v>
      </c>
      <c r="J518" s="22">
        <v>44691</v>
      </c>
      <c r="K518" s="22"/>
      <c r="L518" s="18">
        <f t="shared" ref="L518:L527" si="61">H518-C518</f>
        <v>10</v>
      </c>
      <c r="M518" s="18">
        <f t="shared" ref="M518:M527" si="62">J518-G518</f>
        <v>1</v>
      </c>
      <c r="N518" s="20" t="s">
        <v>120</v>
      </c>
      <c r="O518" s="20" t="s">
        <v>121</v>
      </c>
      <c r="P518" s="20" t="str">
        <f>VLOOKUP(Email_TaskV2[[#This Row],[PIC Dev]],[1]Organization!C:D,2,FALSE)</f>
        <v>Business Architecture</v>
      </c>
      <c r="Q518" s="20"/>
      <c r="R518" s="18">
        <v>79</v>
      </c>
      <c r="S518" s="18" t="s">
        <v>106</v>
      </c>
      <c r="T518" s="18" t="s">
        <v>2226</v>
      </c>
      <c r="U518" s="18"/>
      <c r="V518" s="18"/>
      <c r="W518" s="18"/>
      <c r="X518" s="18"/>
      <c r="Y518" s="18"/>
      <c r="Z518" s="18" t="s">
        <v>63</v>
      </c>
      <c r="AA518" s="18" t="s">
        <v>64</v>
      </c>
      <c r="AB518" s="18" t="s">
        <v>123</v>
      </c>
      <c r="AC518" s="18" t="s">
        <v>66</v>
      </c>
      <c r="AD518" s="23" t="s">
        <v>186</v>
      </c>
      <c r="AE518" s="23"/>
      <c r="AF518" s="23"/>
      <c r="AG518" s="18"/>
      <c r="AH518" s="49"/>
      <c r="AI518" s="31" t="s">
        <v>75</v>
      </c>
      <c r="AJ518" s="31"/>
      <c r="AK518" s="25"/>
      <c r="AL518" s="25"/>
      <c r="AM518" s="25"/>
      <c r="AN518" s="25"/>
      <c r="AO518" s="25"/>
      <c r="AP518" s="26">
        <f ca="1">IF(AND(Email_TaskV2[[#This Row],[Status]]="ON PROGRESS"),TODAY()-Email_TaskV2[[#This Row],[Tanggal nodin RFS/RFI]],0)</f>
        <v>0</v>
      </c>
      <c r="AQ518" s="26">
        <f ca="1">IF(AND(Email_TaskV2[[#This Row],[Status]]="ON PROGRESS",Email_TaskV2[[#This Row],[Type]]="RFI"),TODAY()-Email_TaskV2[[#This Row],[Tanggal nodin RFS/RFI]],0)</f>
        <v>0</v>
      </c>
      <c r="AR518" s="26"/>
      <c r="AV518" s="16" t="str">
        <f>IF(AND(Email_TaskV2[[#This Row],[Status]]="ON PROGRESS",Email_TaskV2[[#This Row],[Type]]="RFS"),"YES","")</f>
        <v/>
      </c>
      <c r="AW518" s="16" t="str">
        <f>IF(AND(Email_TaskV2[[#This Row],[Status]]="ON PROGRESS",Email_TaskV2[[#This Row],[Type]]="RFI"),"YES","")</f>
        <v/>
      </c>
      <c r="AX518" s="16">
        <f>IF(Email_TaskV2[[#This Row],[Nomor Nodin RFS/RFI]]="","",DAY(Email_TaskV2[[#This Row],[Tanggal nodin RFS/RFI]]))</f>
        <v>29</v>
      </c>
      <c r="AY518" s="28" t="str">
        <f>IF(Email_TaskV2[[#This Row],[Nomor Nodin RFS/RFI]]="","",TEXT(Email_TaskV2[[#This Row],[Tanggal nodin RFS/RFI]],"mmm"))</f>
        <v>Apr</v>
      </c>
      <c r="AZ518" s="28" t="str">
        <f>IF(Email_TaskV2[[#This Row],[Nodin BO]]="","No","Yes")</f>
        <v>Yes</v>
      </c>
      <c r="BA518" s="36">
        <f>IF(Email_TaskV2[[#This Row],[Month]]="",13,MONTH(Email_TaskV2[[#This Row],[Tanggal nodin RFS/RFI]]))</f>
        <v>4</v>
      </c>
    </row>
    <row r="519" spans="1:53" ht="15" hidden="1" customHeight="1" x14ac:dyDescent="0.3">
      <c r="A519" s="17">
        <v>518</v>
      </c>
      <c r="B519" s="18" t="s">
        <v>2227</v>
      </c>
      <c r="C519" s="19">
        <v>44680</v>
      </c>
      <c r="D519" s="20" t="s">
        <v>2228</v>
      </c>
      <c r="E519" s="18" t="s">
        <v>55</v>
      </c>
      <c r="F519" s="69" t="s">
        <v>695</v>
      </c>
      <c r="G519" s="22">
        <v>44691</v>
      </c>
      <c r="H519" s="22">
        <v>44715</v>
      </c>
      <c r="I519" s="18" t="s">
        <v>2229</v>
      </c>
      <c r="J519" s="22">
        <v>44718</v>
      </c>
      <c r="K519" s="22"/>
      <c r="L519" s="18">
        <f t="shared" si="61"/>
        <v>35</v>
      </c>
      <c r="M519" s="18">
        <f t="shared" si="62"/>
        <v>27</v>
      </c>
      <c r="N519" s="23" t="s">
        <v>93</v>
      </c>
      <c r="O519" s="20" t="s">
        <v>94</v>
      </c>
      <c r="P519" s="20" t="str">
        <f>VLOOKUP(Email_TaskV2[[#This Row],[PIC Dev]],[1]Organization!C:D,2,FALSE)</f>
        <v>Digital and VAS</v>
      </c>
      <c r="Q519" s="24" t="s">
        <v>2230</v>
      </c>
      <c r="R519" s="18">
        <v>150</v>
      </c>
      <c r="S519" s="18" t="s">
        <v>106</v>
      </c>
      <c r="T519" s="18" t="s">
        <v>1573</v>
      </c>
      <c r="U519" s="18"/>
      <c r="V519" s="18"/>
      <c r="W519" s="18"/>
      <c r="X519" s="18"/>
      <c r="Y519" s="18"/>
      <c r="Z519" s="18" t="s">
        <v>63</v>
      </c>
      <c r="AA519" s="18" t="s">
        <v>64</v>
      </c>
      <c r="AB519" s="18" t="s">
        <v>201</v>
      </c>
      <c r="AC519" s="18" t="s">
        <v>98</v>
      </c>
      <c r="AD519" s="62" t="s">
        <v>109</v>
      </c>
      <c r="AE519" s="23"/>
      <c r="AF519" s="23"/>
      <c r="AG519" s="18"/>
      <c r="AH519" s="49"/>
      <c r="AI519" s="31" t="s">
        <v>75</v>
      </c>
      <c r="AJ519" s="18"/>
      <c r="AK519" s="25"/>
      <c r="AL519" s="25"/>
      <c r="AM519" s="25"/>
      <c r="AN519" s="25"/>
      <c r="AO519" s="25"/>
      <c r="AP519" s="26">
        <f ca="1">IF(AND(Email_TaskV2[[#This Row],[Status]]="ON PROGRESS"),TODAY()-Email_TaskV2[[#This Row],[Tanggal nodin RFS/RFI]],0)</f>
        <v>0</v>
      </c>
      <c r="AQ519" s="26">
        <f ca="1">IF(AND(Email_TaskV2[[#This Row],[Status]]="ON PROGRESS",Email_TaskV2[[#This Row],[Type]]="RFI"),TODAY()-Email_TaskV2[[#This Row],[Tanggal nodin RFS/RFI]],0)</f>
        <v>0</v>
      </c>
      <c r="AR519" s="26" t="str">
        <f ca="1">IF(Email_TaskV2[[#This Row],[Aging]]&gt;7,"Warning","")</f>
        <v/>
      </c>
      <c r="AV519" s="16" t="str">
        <f>IF(AND(Email_TaskV2[[#This Row],[Status]]="ON PROGRESS",Email_TaskV2[[#This Row],[Type]]="RFS"),"YES","")</f>
        <v/>
      </c>
      <c r="AW519" s="16" t="str">
        <f>IF(AND(Email_TaskV2[[#This Row],[Status]]="ON PROGRESS",Email_TaskV2[[#This Row],[Type]]="RFI"),"YES","")</f>
        <v/>
      </c>
      <c r="AX519" s="16">
        <f>IF(Email_TaskV2[[#This Row],[Nomor Nodin RFS/RFI]]="","",DAY(Email_TaskV2[[#This Row],[Tanggal nodin RFS/RFI]]))</f>
        <v>29</v>
      </c>
      <c r="AY519" s="28" t="str">
        <f>IF(Email_TaskV2[[#This Row],[Nomor Nodin RFS/RFI]]="","",TEXT(Email_TaskV2[[#This Row],[Tanggal nodin RFS/RFI]],"mmm"))</f>
        <v>Apr</v>
      </c>
      <c r="AZ519" s="28" t="str">
        <f>IF(Email_TaskV2[[#This Row],[Nodin BO]]="","No","Yes")</f>
        <v>Yes</v>
      </c>
      <c r="BA519" s="36">
        <f>IF(Email_TaskV2[[#This Row],[Month]]="",13,MONTH(Email_TaskV2[[#This Row],[Tanggal nodin RFS/RFI]]))</f>
        <v>4</v>
      </c>
    </row>
    <row r="520" spans="1:53" ht="15" hidden="1" customHeight="1" x14ac:dyDescent="0.3">
      <c r="A520" s="17">
        <v>519</v>
      </c>
      <c r="B520" s="18" t="s">
        <v>2231</v>
      </c>
      <c r="C520" s="19">
        <v>44685</v>
      </c>
      <c r="D520" s="20" t="s">
        <v>2232</v>
      </c>
      <c r="E520" s="18" t="s">
        <v>55</v>
      </c>
      <c r="F520" s="18" t="s">
        <v>136</v>
      </c>
      <c r="G520" s="22">
        <v>44686</v>
      </c>
      <c r="H520" s="22">
        <v>44691</v>
      </c>
      <c r="I520" s="18" t="s">
        <v>2233</v>
      </c>
      <c r="J520" s="22">
        <v>44691</v>
      </c>
      <c r="K520" s="22"/>
      <c r="L520" s="18">
        <f t="shared" si="61"/>
        <v>6</v>
      </c>
      <c r="M520" s="18">
        <f t="shared" si="62"/>
        <v>5</v>
      </c>
      <c r="N520" s="20" t="s">
        <v>58</v>
      </c>
      <c r="O520" s="20" t="s">
        <v>59</v>
      </c>
      <c r="P520" s="20" t="str">
        <f>VLOOKUP(Email_TaskV2[[#This Row],[PIC Dev]],[1]Organization!C:D,2,FALSE)</f>
        <v>BSM Prepaid</v>
      </c>
      <c r="Q520" s="24" t="s">
        <v>2234</v>
      </c>
      <c r="R520" s="18">
        <v>25</v>
      </c>
      <c r="S520" s="18" t="s">
        <v>61</v>
      </c>
      <c r="T520" s="18" t="s">
        <v>1678</v>
      </c>
      <c r="U520" s="18"/>
      <c r="V520" s="18"/>
      <c r="W520" s="18"/>
      <c r="X520" s="18"/>
      <c r="Y520" s="18"/>
      <c r="Z520" s="18" t="s">
        <v>63</v>
      </c>
      <c r="AA520" s="18" t="s">
        <v>64</v>
      </c>
      <c r="AB520" s="18" t="s">
        <v>65</v>
      </c>
      <c r="AC520" s="18" t="s">
        <v>66</v>
      </c>
      <c r="AD520" s="23" t="s">
        <v>266</v>
      </c>
      <c r="AE520" s="23" t="s">
        <v>139</v>
      </c>
      <c r="AF520" s="23"/>
      <c r="AG520" s="18"/>
      <c r="AH520" s="49"/>
      <c r="AI520" s="31" t="s">
        <v>75</v>
      </c>
      <c r="AJ520" s="31"/>
      <c r="AK520" s="25"/>
      <c r="AL520" s="25"/>
      <c r="AM520" s="25"/>
      <c r="AN520" s="25"/>
      <c r="AO520" s="25"/>
      <c r="AP520" s="26">
        <f ca="1">IF(AND(Email_TaskV2[[#This Row],[Status]]="ON PROGRESS"),TODAY()-Email_TaskV2[[#This Row],[Tanggal nodin RFS/RFI]],0)</f>
        <v>0</v>
      </c>
      <c r="AQ520" s="26">
        <f ca="1">IF(AND(Email_TaskV2[[#This Row],[Status]]="ON PROGRESS",Email_TaskV2[[#This Row],[Type]]="RFI"),TODAY()-Email_TaskV2[[#This Row],[Tanggal nodin RFS/RFI]],0)</f>
        <v>0</v>
      </c>
      <c r="AR520" s="26"/>
      <c r="AV520" s="16" t="str">
        <f>IF(AND(Email_TaskV2[[#This Row],[Status]]="ON PROGRESS",Email_TaskV2[[#This Row],[Type]]="RFS"),"YES","")</f>
        <v/>
      </c>
      <c r="AW520" s="16" t="str">
        <f>IF(AND(Email_TaskV2[[#This Row],[Status]]="ON PROGRESS",Email_TaskV2[[#This Row],[Type]]="RFI"),"YES","")</f>
        <v/>
      </c>
      <c r="AX520" s="16">
        <f>IF(Email_TaskV2[[#This Row],[Nomor Nodin RFS/RFI]]="","",DAY(Email_TaskV2[[#This Row],[Tanggal nodin RFS/RFI]]))</f>
        <v>4</v>
      </c>
      <c r="AY520" s="28" t="str">
        <f>IF(Email_TaskV2[[#This Row],[Nomor Nodin RFS/RFI]]="","",TEXT(Email_TaskV2[[#This Row],[Tanggal nodin RFS/RFI]],"mmm"))</f>
        <v>May</v>
      </c>
      <c r="AZ520" s="28" t="str">
        <f>IF(Email_TaskV2[[#This Row],[Nodin BO]]="","No","Yes")</f>
        <v>Yes</v>
      </c>
      <c r="BA520" s="36">
        <f>IF(Email_TaskV2[[#This Row],[Month]]="",13,MONTH(Email_TaskV2[[#This Row],[Tanggal nodin RFS/RFI]]))</f>
        <v>5</v>
      </c>
    </row>
    <row r="521" spans="1:53" ht="15" hidden="1" customHeight="1" x14ac:dyDescent="0.3">
      <c r="A521" s="17">
        <v>520</v>
      </c>
      <c r="B521" s="18" t="s">
        <v>2235</v>
      </c>
      <c r="C521" s="19">
        <v>44685</v>
      </c>
      <c r="D521" s="20" t="s">
        <v>2236</v>
      </c>
      <c r="E521" s="18" t="s">
        <v>55</v>
      </c>
      <c r="F521" s="18" t="s">
        <v>147</v>
      </c>
      <c r="G521" s="22">
        <v>44687</v>
      </c>
      <c r="H521" s="22">
        <v>44687</v>
      </c>
      <c r="I521" s="18" t="s">
        <v>2237</v>
      </c>
      <c r="J521" s="22">
        <v>44690</v>
      </c>
      <c r="K521" s="22"/>
      <c r="L521" s="18">
        <f t="shared" si="61"/>
        <v>2</v>
      </c>
      <c r="M521" s="18">
        <f t="shared" si="62"/>
        <v>3</v>
      </c>
      <c r="N521" s="20" t="s">
        <v>531</v>
      </c>
      <c r="O521" s="20" t="s">
        <v>532</v>
      </c>
      <c r="P521" s="20" t="str">
        <f>VLOOKUP(Email_TaskV2[[#This Row],[PIC Dev]],[1]Organization!C:D,2,FALSE)</f>
        <v>Business Architecture</v>
      </c>
      <c r="Q521" s="20"/>
      <c r="R521" s="18">
        <v>220</v>
      </c>
      <c r="S521" s="18" t="s">
        <v>106</v>
      </c>
      <c r="T521" s="30" t="s">
        <v>2238</v>
      </c>
      <c r="U521" s="30"/>
      <c r="V521" s="30"/>
      <c r="W521" s="30"/>
      <c r="X521" s="30"/>
      <c r="Y521" s="30"/>
      <c r="Z521" s="18" t="s">
        <v>63</v>
      </c>
      <c r="AA521" s="18" t="s">
        <v>64</v>
      </c>
      <c r="AB521" s="18" t="s">
        <v>534</v>
      </c>
      <c r="AC521" s="18" t="s">
        <v>98</v>
      </c>
      <c r="AD521" s="23" t="s">
        <v>1719</v>
      </c>
      <c r="AE521" s="23"/>
      <c r="AF521" s="23"/>
      <c r="AG521" s="18"/>
      <c r="AH521" s="49"/>
      <c r="AI521" s="31" t="s">
        <v>276</v>
      </c>
      <c r="AJ521" s="31" t="s">
        <v>277</v>
      </c>
      <c r="AK521" s="25"/>
      <c r="AL521" s="25"/>
      <c r="AM521" s="25"/>
      <c r="AN521" s="25"/>
      <c r="AO521" s="25"/>
      <c r="AP521" s="26">
        <f ca="1">IF(AND(Email_TaskV2[[#This Row],[Status]]="ON PROGRESS"),TODAY()-Email_TaskV2[[#This Row],[Tanggal nodin RFS/RFI]],0)</f>
        <v>0</v>
      </c>
      <c r="AQ521" s="26">
        <f ca="1">IF(AND(Email_TaskV2[[#This Row],[Status]]="ON PROGRESS",Email_TaskV2[[#This Row],[Type]]="RFI"),TODAY()-Email_TaskV2[[#This Row],[Tanggal nodin RFS/RFI]],0)</f>
        <v>0</v>
      </c>
      <c r="AR521" s="26"/>
      <c r="AV521" s="16" t="str">
        <f>IF(AND(Email_TaskV2[[#This Row],[Status]]="ON PROGRESS",Email_TaskV2[[#This Row],[Type]]="RFS"),"YES","")</f>
        <v/>
      </c>
      <c r="AW521" s="16" t="str">
        <f>IF(AND(Email_TaskV2[[#This Row],[Status]]="ON PROGRESS",Email_TaskV2[[#This Row],[Type]]="RFI"),"YES","")</f>
        <v/>
      </c>
      <c r="AX521" s="16">
        <f>IF(Email_TaskV2[[#This Row],[Nomor Nodin RFS/RFI]]="","",DAY(Email_TaskV2[[#This Row],[Tanggal nodin RFS/RFI]]))</f>
        <v>4</v>
      </c>
      <c r="AY521" s="28" t="str">
        <f>IF(Email_TaskV2[[#This Row],[Nomor Nodin RFS/RFI]]="","",TEXT(Email_TaskV2[[#This Row],[Tanggal nodin RFS/RFI]],"mmm"))</f>
        <v>May</v>
      </c>
      <c r="AZ521" s="28" t="str">
        <f>IF(Email_TaskV2[[#This Row],[Nodin BO]]="","No","Yes")</f>
        <v>Yes</v>
      </c>
      <c r="BA521" s="36">
        <f>IF(Email_TaskV2[[#This Row],[Month]]="",13,MONTH(Email_TaskV2[[#This Row],[Tanggal nodin RFS/RFI]]))</f>
        <v>5</v>
      </c>
    </row>
    <row r="522" spans="1:53" ht="15" hidden="1" customHeight="1" x14ac:dyDescent="0.3">
      <c r="A522" s="17">
        <v>521</v>
      </c>
      <c r="B522" s="18" t="s">
        <v>2239</v>
      </c>
      <c r="C522" s="19">
        <v>44685</v>
      </c>
      <c r="D522" s="20" t="s">
        <v>2240</v>
      </c>
      <c r="E522" s="31" t="s">
        <v>55</v>
      </c>
      <c r="F522" s="21" t="s">
        <v>86</v>
      </c>
      <c r="G522" s="22">
        <v>44690</v>
      </c>
      <c r="H522" s="22">
        <v>44700</v>
      </c>
      <c r="I522" s="18" t="s">
        <v>2241</v>
      </c>
      <c r="J522" s="22">
        <v>44698</v>
      </c>
      <c r="K522" s="22"/>
      <c r="L522" s="18">
        <f t="shared" si="61"/>
        <v>15</v>
      </c>
      <c r="M522" s="18">
        <f t="shared" si="62"/>
        <v>8</v>
      </c>
      <c r="N522" s="20" t="s">
        <v>171</v>
      </c>
      <c r="O522" s="20" t="s">
        <v>172</v>
      </c>
      <c r="P522" s="20" t="str">
        <f>VLOOKUP(Email_TaskV2[[#This Row],[PIC Dev]],[1]Organization!C:D,2,FALSE)</f>
        <v>Postpaid, Roaming, and Interconnect</v>
      </c>
      <c r="Q522" s="20" t="s">
        <v>2242</v>
      </c>
      <c r="R522" s="18">
        <v>202</v>
      </c>
      <c r="S522" s="18" t="s">
        <v>61</v>
      </c>
      <c r="T522" s="18" t="s">
        <v>742</v>
      </c>
      <c r="U522" s="18"/>
      <c r="V522" s="18"/>
      <c r="W522" s="18"/>
      <c r="X522" s="18"/>
      <c r="Y522" s="18"/>
      <c r="Z522" s="18" t="s">
        <v>63</v>
      </c>
      <c r="AA522" s="18" t="s">
        <v>64</v>
      </c>
      <c r="AB522" s="18" t="s">
        <v>65</v>
      </c>
      <c r="AC522" s="18" t="s">
        <v>124</v>
      </c>
      <c r="AD522" s="23" t="s">
        <v>125</v>
      </c>
      <c r="AE522" s="23" t="s">
        <v>99</v>
      </c>
      <c r="AF522" s="23"/>
      <c r="AG522" s="18"/>
      <c r="AH522" s="49"/>
      <c r="AI522" s="31" t="s">
        <v>75</v>
      </c>
      <c r="AJ522" s="31"/>
      <c r="AK522" s="25"/>
      <c r="AL522" s="25"/>
      <c r="AM522" s="25"/>
      <c r="AN522" s="25"/>
      <c r="AO522" s="25"/>
      <c r="AP522" s="26">
        <f ca="1">IF(AND(Email_TaskV2[[#This Row],[Status]]="ON PROGRESS"),TODAY()-Email_TaskV2[[#This Row],[Tanggal nodin RFS/RFI]],0)</f>
        <v>0</v>
      </c>
      <c r="AQ522" s="26">
        <f ca="1">IF(AND(Email_TaskV2[[#This Row],[Status]]="ON PROGRESS",Email_TaskV2[[#This Row],[Type]]="RFI"),TODAY()-Email_TaskV2[[#This Row],[Tanggal nodin RFS/RFI]],0)</f>
        <v>0</v>
      </c>
      <c r="AR522" s="26"/>
      <c r="AV522" s="16" t="str">
        <f>IF(AND(Email_TaskV2[[#This Row],[Status]]="ON PROGRESS",Email_TaskV2[[#This Row],[Type]]="RFS"),"YES","")</f>
        <v/>
      </c>
      <c r="AW522" s="16" t="str">
        <f>IF(AND(Email_TaskV2[[#This Row],[Status]]="ON PROGRESS",Email_TaskV2[[#This Row],[Type]]="RFI"),"YES","")</f>
        <v/>
      </c>
      <c r="AX522" s="16">
        <f>IF(Email_TaskV2[[#This Row],[Nomor Nodin RFS/RFI]]="","",DAY(Email_TaskV2[[#This Row],[Tanggal nodin RFS/RFI]]))</f>
        <v>4</v>
      </c>
      <c r="AY522" s="28" t="str">
        <f>IF(Email_TaskV2[[#This Row],[Nomor Nodin RFS/RFI]]="","",TEXT(Email_TaskV2[[#This Row],[Tanggal nodin RFS/RFI]],"mmm"))</f>
        <v>May</v>
      </c>
      <c r="AZ522" s="28" t="str">
        <f>IF(Email_TaskV2[[#This Row],[Nodin BO]]="","No","Yes")</f>
        <v>Yes</v>
      </c>
      <c r="BA522" s="36">
        <f>IF(Email_TaskV2[[#This Row],[Month]]="",13,MONTH(Email_TaskV2[[#This Row],[Tanggal nodin RFS/RFI]]))</f>
        <v>5</v>
      </c>
    </row>
    <row r="523" spans="1:53" ht="15" hidden="1" customHeight="1" x14ac:dyDescent="0.3">
      <c r="A523" s="17">
        <v>522</v>
      </c>
      <c r="B523" s="18" t="s">
        <v>2243</v>
      </c>
      <c r="C523" s="19">
        <v>44685</v>
      </c>
      <c r="D523" s="20" t="s">
        <v>2244</v>
      </c>
      <c r="E523" s="18" t="s">
        <v>55</v>
      </c>
      <c r="F523" s="21" t="s">
        <v>147</v>
      </c>
      <c r="G523" s="22">
        <v>44688</v>
      </c>
      <c r="H523" s="22">
        <v>44689</v>
      </c>
      <c r="I523" s="18" t="s">
        <v>2245</v>
      </c>
      <c r="J523" s="22">
        <v>44698</v>
      </c>
      <c r="K523" s="22"/>
      <c r="L523" s="18">
        <f t="shared" si="61"/>
        <v>4</v>
      </c>
      <c r="M523" s="18">
        <f t="shared" si="62"/>
        <v>10</v>
      </c>
      <c r="N523" s="20" t="s">
        <v>130</v>
      </c>
      <c r="O523" s="20" t="s">
        <v>131</v>
      </c>
      <c r="P523" s="20" t="str">
        <f>VLOOKUP(Email_TaskV2[[#This Row],[PIC Dev]],[1]Organization!C:D,2,FALSE)</f>
        <v>BSM Prepaid</v>
      </c>
      <c r="Q523" s="20"/>
      <c r="R523" s="18">
        <v>183</v>
      </c>
      <c r="S523" s="18" t="s">
        <v>106</v>
      </c>
      <c r="T523" s="18" t="s">
        <v>1793</v>
      </c>
      <c r="U523" s="18"/>
      <c r="V523" s="18"/>
      <c r="W523" s="18"/>
      <c r="X523" s="18"/>
      <c r="Y523" s="18"/>
      <c r="Z523" s="18" t="s">
        <v>63</v>
      </c>
      <c r="AA523" s="18" t="s">
        <v>64</v>
      </c>
      <c r="AB523" s="18" t="s">
        <v>65</v>
      </c>
      <c r="AC523" s="18" t="s">
        <v>66</v>
      </c>
      <c r="AD523" s="23" t="s">
        <v>151</v>
      </c>
      <c r="AE523" s="23" t="s">
        <v>115</v>
      </c>
      <c r="AF523" s="23"/>
      <c r="AG523" s="18"/>
      <c r="AH523" s="49"/>
      <c r="AI523" s="31" t="s">
        <v>68</v>
      </c>
      <c r="AJ523" s="31" t="s">
        <v>152</v>
      </c>
      <c r="AK523" s="25"/>
      <c r="AL523" s="25"/>
      <c r="AM523" s="25"/>
      <c r="AN523" s="25"/>
      <c r="AO523" s="25"/>
      <c r="AP523" s="26">
        <f ca="1">IF(AND(Email_TaskV2[[#This Row],[Status]]="ON PROGRESS"),TODAY()-Email_TaskV2[[#This Row],[Tanggal nodin RFS/RFI]],0)</f>
        <v>0</v>
      </c>
      <c r="AQ523" s="26">
        <f ca="1">IF(AND(Email_TaskV2[[#This Row],[Status]]="ON PROGRESS",Email_TaskV2[[#This Row],[Type]]="RFI"),TODAY()-Email_TaskV2[[#This Row],[Tanggal nodin RFS/RFI]],0)</f>
        <v>0</v>
      </c>
      <c r="AR523" s="26"/>
      <c r="AV523" s="16" t="str">
        <f>IF(AND(Email_TaskV2[[#This Row],[Status]]="ON PROGRESS",Email_TaskV2[[#This Row],[Type]]="RFS"),"YES","")</f>
        <v/>
      </c>
      <c r="AW523" s="16" t="str">
        <f>IF(AND(Email_TaskV2[[#This Row],[Status]]="ON PROGRESS",Email_TaskV2[[#This Row],[Type]]="RFI"),"YES","")</f>
        <v/>
      </c>
      <c r="AX523" s="16">
        <f>IF(Email_TaskV2[[#This Row],[Nomor Nodin RFS/RFI]]="","",DAY(Email_TaskV2[[#This Row],[Tanggal nodin RFS/RFI]]))</f>
        <v>4</v>
      </c>
      <c r="AY523" s="28" t="str">
        <f>IF(Email_TaskV2[[#This Row],[Nomor Nodin RFS/RFI]]="","",TEXT(Email_TaskV2[[#This Row],[Tanggal nodin RFS/RFI]],"mmm"))</f>
        <v>May</v>
      </c>
      <c r="AZ523" s="28" t="str">
        <f>IF(Email_TaskV2[[#This Row],[Nodin BO]]="","No","Yes")</f>
        <v>Yes</v>
      </c>
      <c r="BA523" s="36">
        <f>IF(Email_TaskV2[[#This Row],[Month]]="",13,MONTH(Email_TaskV2[[#This Row],[Tanggal nodin RFS/RFI]]))</f>
        <v>5</v>
      </c>
    </row>
    <row r="524" spans="1:53" ht="15" hidden="1" customHeight="1" x14ac:dyDescent="0.3">
      <c r="A524" s="17">
        <v>523</v>
      </c>
      <c r="B524" s="18" t="s">
        <v>2246</v>
      </c>
      <c r="C524" s="19">
        <v>44686</v>
      </c>
      <c r="D524" s="20" t="s">
        <v>2247</v>
      </c>
      <c r="E524" s="18" t="s">
        <v>55</v>
      </c>
      <c r="F524" s="21" t="s">
        <v>136</v>
      </c>
      <c r="G524" s="22">
        <v>44690</v>
      </c>
      <c r="H524" s="22">
        <v>44711</v>
      </c>
      <c r="I524" s="18" t="s">
        <v>2248</v>
      </c>
      <c r="J524" s="22">
        <v>44711</v>
      </c>
      <c r="K524" s="22"/>
      <c r="L524" s="18">
        <f t="shared" si="61"/>
        <v>25</v>
      </c>
      <c r="M524" s="18">
        <f t="shared" si="62"/>
        <v>21</v>
      </c>
      <c r="N524" s="20" t="s">
        <v>58</v>
      </c>
      <c r="O524" s="20" t="s">
        <v>59</v>
      </c>
      <c r="P524" s="20" t="str">
        <f>VLOOKUP(Email_TaskV2[[#This Row],[PIC Dev]],[1]Organization!C:D,2,FALSE)</f>
        <v>BSM Prepaid</v>
      </c>
      <c r="Q524" s="24" t="s">
        <v>2249</v>
      </c>
      <c r="R524" s="18">
        <v>437</v>
      </c>
      <c r="S524" s="18" t="s">
        <v>61</v>
      </c>
      <c r="T524" s="18" t="s">
        <v>2250</v>
      </c>
      <c r="U524" s="18"/>
      <c r="V524" s="18"/>
      <c r="W524" s="18"/>
      <c r="X524" s="18"/>
      <c r="Y524" s="18"/>
      <c r="Z524" s="18" t="s">
        <v>63</v>
      </c>
      <c r="AA524" s="18" t="s">
        <v>64</v>
      </c>
      <c r="AB524" s="18" t="s">
        <v>65</v>
      </c>
      <c r="AC524" s="18" t="s">
        <v>66</v>
      </c>
      <c r="AD524" s="23" t="s">
        <v>82</v>
      </c>
      <c r="AE524" s="23" t="s">
        <v>89</v>
      </c>
      <c r="AF524" s="23" t="s">
        <v>74</v>
      </c>
      <c r="AG524" s="18"/>
      <c r="AH524" s="49"/>
      <c r="AI524" s="31" t="s">
        <v>68</v>
      </c>
      <c r="AJ524" s="31" t="s">
        <v>83</v>
      </c>
      <c r="AK524" s="25"/>
      <c r="AL524" s="25"/>
      <c r="AM524" s="25"/>
      <c r="AN524" s="25"/>
      <c r="AO524" s="25"/>
      <c r="AP524" s="26">
        <f ca="1">IF(AND(Email_TaskV2[[#This Row],[Status]]="ON PROGRESS"),TODAY()-Email_TaskV2[[#This Row],[Tanggal nodin RFS/RFI]],0)</f>
        <v>0</v>
      </c>
      <c r="AQ524" s="26">
        <f ca="1">IF(AND(Email_TaskV2[[#This Row],[Status]]="ON PROGRESS",Email_TaskV2[[#This Row],[Type]]="RFI"),TODAY()-Email_TaskV2[[#This Row],[Tanggal nodin RFS/RFI]],0)</f>
        <v>0</v>
      </c>
      <c r="AR524" s="26"/>
      <c r="AV524" s="16" t="str">
        <f>IF(AND(Email_TaskV2[[#This Row],[Status]]="ON PROGRESS",Email_TaskV2[[#This Row],[Type]]="RFS"),"YES","")</f>
        <v/>
      </c>
      <c r="AW524" s="16" t="str">
        <f>IF(AND(Email_TaskV2[[#This Row],[Status]]="ON PROGRESS",Email_TaskV2[[#This Row],[Type]]="RFI"),"YES","")</f>
        <v/>
      </c>
      <c r="AX524" s="16">
        <f>IF(Email_TaskV2[[#This Row],[Nomor Nodin RFS/RFI]]="","",DAY(Email_TaskV2[[#This Row],[Tanggal nodin RFS/RFI]]))</f>
        <v>5</v>
      </c>
      <c r="AY524" s="28" t="str">
        <f>IF(Email_TaskV2[[#This Row],[Nomor Nodin RFS/RFI]]="","",TEXT(Email_TaskV2[[#This Row],[Tanggal nodin RFS/RFI]],"mmm"))</f>
        <v>May</v>
      </c>
      <c r="AZ524" s="28" t="str">
        <f>IF(Email_TaskV2[[#This Row],[Nodin BO]]="","No","Yes")</f>
        <v>Yes</v>
      </c>
      <c r="BA524" s="36">
        <f>IF(Email_TaskV2[[#This Row],[Month]]="",13,MONTH(Email_TaskV2[[#This Row],[Tanggal nodin RFS/RFI]]))</f>
        <v>5</v>
      </c>
    </row>
    <row r="525" spans="1:53" ht="15" hidden="1" customHeight="1" x14ac:dyDescent="0.3">
      <c r="A525" s="17">
        <v>524</v>
      </c>
      <c r="B525" s="18" t="s">
        <v>2251</v>
      </c>
      <c r="C525" s="19">
        <v>44687</v>
      </c>
      <c r="D525" s="20" t="s">
        <v>2252</v>
      </c>
      <c r="E525" s="18" t="s">
        <v>55</v>
      </c>
      <c r="F525" s="18" t="s">
        <v>136</v>
      </c>
      <c r="G525" s="22">
        <v>44691</v>
      </c>
      <c r="H525" s="22">
        <v>44712</v>
      </c>
      <c r="I525" s="18" t="s">
        <v>2253</v>
      </c>
      <c r="J525" s="22">
        <v>44712</v>
      </c>
      <c r="K525" s="22"/>
      <c r="L525" s="18">
        <f t="shared" si="61"/>
        <v>25</v>
      </c>
      <c r="M525" s="18">
        <f t="shared" si="62"/>
        <v>21</v>
      </c>
      <c r="N525" s="20" t="s">
        <v>171</v>
      </c>
      <c r="O525" s="20" t="s">
        <v>172</v>
      </c>
      <c r="P525" s="20" t="str">
        <f>VLOOKUP(Email_TaskV2[[#This Row],[PIC Dev]],[1]Organization!C:D,2,FALSE)</f>
        <v>Postpaid, Roaming, and Interconnect</v>
      </c>
      <c r="Q525" s="24" t="s">
        <v>2254</v>
      </c>
      <c r="R525" s="18">
        <v>144</v>
      </c>
      <c r="S525" s="18" t="s">
        <v>61</v>
      </c>
      <c r="T525" s="18" t="s">
        <v>840</v>
      </c>
      <c r="U525" s="18"/>
      <c r="V525" s="18"/>
      <c r="W525" s="18"/>
      <c r="X525" s="18"/>
      <c r="Y525" s="18"/>
      <c r="Z525" s="18" t="s">
        <v>63</v>
      </c>
      <c r="AA525" s="18" t="s">
        <v>64</v>
      </c>
      <c r="AB525" s="18" t="s">
        <v>65</v>
      </c>
      <c r="AC525" s="18" t="s">
        <v>124</v>
      </c>
      <c r="AD525" s="23" t="s">
        <v>99</v>
      </c>
      <c r="AE525" s="23"/>
      <c r="AF525" s="23"/>
      <c r="AG525" s="18"/>
      <c r="AH525" s="49"/>
      <c r="AI525" s="31" t="s">
        <v>75</v>
      </c>
      <c r="AJ525" s="31"/>
      <c r="AK525" s="25"/>
      <c r="AL525" s="25"/>
      <c r="AM525" s="25"/>
      <c r="AN525" s="25"/>
      <c r="AO525" s="25"/>
      <c r="AP525" s="26">
        <f ca="1">IF(AND(Email_TaskV2[[#This Row],[Status]]="ON PROGRESS"),TODAY()-Email_TaskV2[[#This Row],[Tanggal nodin RFS/RFI]],0)</f>
        <v>0</v>
      </c>
      <c r="AQ525" s="26">
        <f ca="1">IF(AND(Email_TaskV2[[#This Row],[Status]]="ON PROGRESS",Email_TaskV2[[#This Row],[Type]]="RFI"),TODAY()-Email_TaskV2[[#This Row],[Tanggal nodin RFS/RFI]],0)</f>
        <v>0</v>
      </c>
      <c r="AR525" s="26" t="str">
        <f ca="1">IF(Email_TaskV2[[#This Row],[Aging]]&gt;7,"Warning","")</f>
        <v/>
      </c>
      <c r="AV525" s="16" t="str">
        <f>IF(AND(Email_TaskV2[[#This Row],[Status]]="ON PROGRESS",Email_TaskV2[[#This Row],[Type]]="RFS"),"YES","")</f>
        <v/>
      </c>
      <c r="AW525" s="16" t="str">
        <f>IF(AND(Email_TaskV2[[#This Row],[Status]]="ON PROGRESS",Email_TaskV2[[#This Row],[Type]]="RFI"),"YES","")</f>
        <v/>
      </c>
      <c r="AX525" s="16">
        <f>IF(Email_TaskV2[[#This Row],[Nomor Nodin RFS/RFI]]="","",DAY(Email_TaskV2[[#This Row],[Tanggal nodin RFS/RFI]]))</f>
        <v>6</v>
      </c>
      <c r="AY525" s="28" t="str">
        <f>IF(Email_TaskV2[[#This Row],[Nomor Nodin RFS/RFI]]="","",TEXT(Email_TaskV2[[#This Row],[Tanggal nodin RFS/RFI]],"mmm"))</f>
        <v>May</v>
      </c>
      <c r="AZ525" s="28" t="str">
        <f>IF(Email_TaskV2[[#This Row],[Nodin BO]]="","No","Yes")</f>
        <v>Yes</v>
      </c>
      <c r="BA525" s="36">
        <f>IF(Email_TaskV2[[#This Row],[Month]]="",13,MONTH(Email_TaskV2[[#This Row],[Tanggal nodin RFS/RFI]]))</f>
        <v>5</v>
      </c>
    </row>
    <row r="526" spans="1:53" ht="15" hidden="1" customHeight="1" x14ac:dyDescent="0.3">
      <c r="A526" s="17">
        <v>525</v>
      </c>
      <c r="B526" s="31" t="s">
        <v>2255</v>
      </c>
      <c r="C526" s="19">
        <v>44687</v>
      </c>
      <c r="D526" s="20" t="s">
        <v>2256</v>
      </c>
      <c r="E526" s="18" t="s">
        <v>55</v>
      </c>
      <c r="F526" s="21" t="s">
        <v>147</v>
      </c>
      <c r="G526" s="22">
        <v>44709</v>
      </c>
      <c r="H526" s="22">
        <v>44759</v>
      </c>
      <c r="I526" s="18" t="s">
        <v>2257</v>
      </c>
      <c r="J526" s="22">
        <v>44763</v>
      </c>
      <c r="K526" s="22"/>
      <c r="L526" s="18">
        <f t="shared" si="61"/>
        <v>72</v>
      </c>
      <c r="M526" s="18">
        <f t="shared" si="62"/>
        <v>54</v>
      </c>
      <c r="N526" s="20" t="s">
        <v>353</v>
      </c>
      <c r="O526" s="20" t="s">
        <v>354</v>
      </c>
      <c r="P526" s="20" t="str">
        <f>VLOOKUP(Email_TaskV2[[#This Row],[PIC Dev]],[1]Organization!C:D,2,FALSE)</f>
        <v>BSM Prepaid</v>
      </c>
      <c r="Q526" s="20"/>
      <c r="R526" s="18">
        <v>50</v>
      </c>
      <c r="S526" s="18" t="s">
        <v>106</v>
      </c>
      <c r="T526" s="18" t="s">
        <v>2258</v>
      </c>
      <c r="U526" s="18"/>
      <c r="V526" s="18"/>
      <c r="W526" s="18"/>
      <c r="X526" s="18"/>
      <c r="Y526" s="18"/>
      <c r="Z526" s="18" t="s">
        <v>63</v>
      </c>
      <c r="AA526" s="18" t="s">
        <v>64</v>
      </c>
      <c r="AB526" s="18" t="s">
        <v>447</v>
      </c>
      <c r="AC526" s="18" t="s">
        <v>66</v>
      </c>
      <c r="AD526" s="23" t="s">
        <v>151</v>
      </c>
      <c r="AE526" s="23"/>
      <c r="AF526" s="23"/>
      <c r="AG526" s="18"/>
      <c r="AH526" s="49"/>
      <c r="AI526" s="31" t="s">
        <v>75</v>
      </c>
      <c r="AJ526" s="31"/>
      <c r="AK526" s="25"/>
      <c r="AL526" s="25"/>
      <c r="AM526" s="25"/>
      <c r="AN526" s="25"/>
      <c r="AO526" s="25"/>
      <c r="AP526" s="26">
        <f ca="1">IF(AND(Email_TaskV2[[#This Row],[Status]]="ON PROGRESS"),TODAY()-Email_TaskV2[[#This Row],[Tanggal nodin RFS/RFI]],0)</f>
        <v>0</v>
      </c>
      <c r="AQ526" s="26">
        <f ca="1">IF(AND(Email_TaskV2[[#This Row],[Status]]="ON PROGRESS",Email_TaskV2[[#This Row],[Type]]="RFI"),TODAY()-Email_TaskV2[[#This Row],[Tanggal nodin RFS/RFI]],0)</f>
        <v>0</v>
      </c>
      <c r="AR526" s="26" t="str">
        <f ca="1">IF(Email_TaskV2[[#This Row],[Aging]]&gt;7,"Warning","")</f>
        <v/>
      </c>
      <c r="AV526" s="16" t="str">
        <f>IF(AND(Email_TaskV2[[#This Row],[Status]]="ON PROGRESS",Email_TaskV2[[#This Row],[Type]]="RFS"),"YES","")</f>
        <v/>
      </c>
      <c r="AW526" s="16" t="str">
        <f>IF(AND(Email_TaskV2[[#This Row],[Status]]="ON PROGRESS",Email_TaskV2[[#This Row],[Type]]="RFI"),"YES","")</f>
        <v/>
      </c>
      <c r="AX526" s="16">
        <f>IF(Email_TaskV2[[#This Row],[Nomor Nodin RFS/RFI]]="","",DAY(Email_TaskV2[[#This Row],[Tanggal nodin RFS/RFI]]))</f>
        <v>6</v>
      </c>
      <c r="AY526" s="28" t="str">
        <f>IF(Email_TaskV2[[#This Row],[Nomor Nodin RFS/RFI]]="","",TEXT(Email_TaskV2[[#This Row],[Tanggal nodin RFS/RFI]],"mmm"))</f>
        <v>May</v>
      </c>
      <c r="AZ526" s="28" t="str">
        <f>IF(Email_TaskV2[[#This Row],[Nodin BO]]="","No","Yes")</f>
        <v>Yes</v>
      </c>
      <c r="BA526" s="36">
        <f>IF(Email_TaskV2[[#This Row],[Month]]="",13,MONTH(Email_TaskV2[[#This Row],[Tanggal nodin RFS/RFI]]))</f>
        <v>5</v>
      </c>
    </row>
    <row r="527" spans="1:53" ht="15" hidden="1" customHeight="1" x14ac:dyDescent="0.3">
      <c r="A527" s="17">
        <v>526</v>
      </c>
      <c r="B527" s="31" t="s">
        <v>2259</v>
      </c>
      <c r="C527" s="19">
        <v>44687</v>
      </c>
      <c r="D527" s="20" t="s">
        <v>2260</v>
      </c>
      <c r="E527" s="18" t="s">
        <v>55</v>
      </c>
      <c r="F527" s="18" t="s">
        <v>136</v>
      </c>
      <c r="G527" s="22">
        <v>44688</v>
      </c>
      <c r="H527" s="22">
        <v>44689</v>
      </c>
      <c r="I527" s="18" t="s">
        <v>2261</v>
      </c>
      <c r="J527" s="22">
        <v>44690</v>
      </c>
      <c r="K527" s="22"/>
      <c r="L527" s="18">
        <f t="shared" si="61"/>
        <v>2</v>
      </c>
      <c r="M527" s="18">
        <f t="shared" si="62"/>
        <v>2</v>
      </c>
      <c r="N527" s="20" t="s">
        <v>171</v>
      </c>
      <c r="O527" s="20" t="s">
        <v>172</v>
      </c>
      <c r="P527" s="20" t="str">
        <f>VLOOKUP(Email_TaskV2[[#This Row],[PIC Dev]],[1]Organization!C:D,2,FALSE)</f>
        <v>Postpaid, Roaming, and Interconnect</v>
      </c>
      <c r="Q527" s="24" t="s">
        <v>2262</v>
      </c>
      <c r="R527" s="18">
        <v>84</v>
      </c>
      <c r="S527" s="18" t="s">
        <v>106</v>
      </c>
      <c r="T527" s="18" t="s">
        <v>1773</v>
      </c>
      <c r="U527" s="18"/>
      <c r="V527" s="18"/>
      <c r="W527" s="18"/>
      <c r="X527" s="18"/>
      <c r="Y527" s="18"/>
      <c r="Z527" s="18" t="s">
        <v>63</v>
      </c>
      <c r="AA527" s="18" t="s">
        <v>64</v>
      </c>
      <c r="AB527" s="18" t="s">
        <v>65</v>
      </c>
      <c r="AC527" s="18" t="s">
        <v>124</v>
      </c>
      <c r="AD527" s="23" t="s">
        <v>115</v>
      </c>
      <c r="AE527" s="23" t="s">
        <v>109</v>
      </c>
      <c r="AF527" s="23"/>
      <c r="AG527" s="18"/>
      <c r="AH527" s="49"/>
      <c r="AI527" s="31" t="s">
        <v>75</v>
      </c>
      <c r="AJ527" s="31"/>
      <c r="AK527" s="25"/>
      <c r="AL527" s="25"/>
      <c r="AM527" s="25"/>
      <c r="AN527" s="25"/>
      <c r="AO527" s="25"/>
      <c r="AP527" s="26">
        <f ca="1">IF(AND(Email_TaskV2[[#This Row],[Status]]="ON PROGRESS"),TODAY()-Email_TaskV2[[#This Row],[Tanggal nodin RFS/RFI]],0)</f>
        <v>0</v>
      </c>
      <c r="AQ527" s="26">
        <f ca="1">IF(AND(Email_TaskV2[[#This Row],[Status]]="ON PROGRESS",Email_TaskV2[[#This Row],[Type]]="RFI"),TODAY()-Email_TaskV2[[#This Row],[Tanggal nodin RFS/RFI]],0)</f>
        <v>0</v>
      </c>
      <c r="AR527" s="26"/>
      <c r="AV527" s="16" t="str">
        <f>IF(AND(Email_TaskV2[[#This Row],[Status]]="ON PROGRESS",Email_TaskV2[[#This Row],[Type]]="RFS"),"YES","")</f>
        <v/>
      </c>
      <c r="AW527" s="16" t="str">
        <f>IF(AND(Email_TaskV2[[#This Row],[Status]]="ON PROGRESS",Email_TaskV2[[#This Row],[Type]]="RFI"),"YES","")</f>
        <v/>
      </c>
      <c r="AX527" s="16">
        <f>IF(Email_TaskV2[[#This Row],[Nomor Nodin RFS/RFI]]="","",DAY(Email_TaskV2[[#This Row],[Tanggal nodin RFS/RFI]]))</f>
        <v>6</v>
      </c>
      <c r="AY527" s="28" t="str">
        <f>IF(Email_TaskV2[[#This Row],[Nomor Nodin RFS/RFI]]="","",TEXT(Email_TaskV2[[#This Row],[Tanggal nodin RFS/RFI]],"mmm"))</f>
        <v>May</v>
      </c>
      <c r="AZ527" s="28" t="str">
        <f>IF(Email_TaskV2[[#This Row],[Nodin BO]]="","No","Yes")</f>
        <v>Yes</v>
      </c>
      <c r="BA527" s="36">
        <f>IF(Email_TaskV2[[#This Row],[Month]]="",13,MONTH(Email_TaskV2[[#This Row],[Tanggal nodin RFS/RFI]]))</f>
        <v>5</v>
      </c>
    </row>
    <row r="528" spans="1:53" ht="15" hidden="1" customHeight="1" x14ac:dyDescent="0.3">
      <c r="A528" s="17">
        <v>527</v>
      </c>
      <c r="B528" s="18" t="s">
        <v>2263</v>
      </c>
      <c r="C528" s="19">
        <v>44690</v>
      </c>
      <c r="D528" s="20" t="s">
        <v>2264</v>
      </c>
      <c r="E528" s="32" t="s">
        <v>118</v>
      </c>
      <c r="F528" s="47" t="s">
        <v>163</v>
      </c>
      <c r="G528" s="18"/>
      <c r="H528" s="22">
        <v>44701</v>
      </c>
      <c r="I528" s="18"/>
      <c r="J528" s="38"/>
      <c r="K528" s="38"/>
      <c r="L528" s="23"/>
      <c r="M528" s="20"/>
      <c r="N528" s="20" t="s">
        <v>104</v>
      </c>
      <c r="O528" s="20" t="s">
        <v>105</v>
      </c>
      <c r="P528" s="20" t="str">
        <f>VLOOKUP(Email_TaskV2[[#This Row],[PIC Dev]],[1]Organization!C:D,2,FALSE)</f>
        <v>Digital and VAS</v>
      </c>
      <c r="Q528" s="24" t="s">
        <v>2265</v>
      </c>
      <c r="R528" s="18"/>
      <c r="S528" s="18" t="s">
        <v>61</v>
      </c>
      <c r="T528" s="18" t="s">
        <v>2266</v>
      </c>
      <c r="U528" s="18"/>
      <c r="V528" s="18"/>
      <c r="W528" s="18"/>
      <c r="X528" s="18"/>
      <c r="Y528" s="18"/>
      <c r="Z528" s="18" t="s">
        <v>63</v>
      </c>
      <c r="AA528" s="18" t="s">
        <v>64</v>
      </c>
      <c r="AB528" s="18" t="s">
        <v>108</v>
      </c>
      <c r="AC528" s="18" t="s">
        <v>66</v>
      </c>
      <c r="AD528" s="23" t="s">
        <v>255</v>
      </c>
      <c r="AE528" s="23" t="s">
        <v>160</v>
      </c>
      <c r="AF528" s="23" t="s">
        <v>99</v>
      </c>
      <c r="AG528" s="18" t="s">
        <v>125</v>
      </c>
      <c r="AH528" s="49" t="s">
        <v>2267</v>
      </c>
      <c r="AI528" s="48" t="s">
        <v>75</v>
      </c>
      <c r="AJ528" s="32"/>
      <c r="AK528" s="25"/>
      <c r="AL528" s="25"/>
      <c r="AM528" s="25"/>
      <c r="AN528" s="25"/>
      <c r="AO528" s="25"/>
      <c r="AP528" s="26">
        <f ca="1">IF(AND(Email_TaskV2[[#This Row],[Status]]="ON PROGRESS"),TODAY()-Email_TaskV2[[#This Row],[Tanggal nodin RFS/RFI]],0)</f>
        <v>0</v>
      </c>
      <c r="AQ528" s="26">
        <f ca="1">IF(AND(Email_TaskV2[[#This Row],[Status]]="ON PROGRESS",Email_TaskV2[[#This Row],[Type]]="RFI"),TODAY()-Email_TaskV2[[#This Row],[Tanggal nodin RFS/RFI]],0)</f>
        <v>0</v>
      </c>
      <c r="AR528" s="26"/>
      <c r="AV528" s="16" t="str">
        <f>IF(AND(Email_TaskV2[[#This Row],[Status]]="ON PROGRESS",Email_TaskV2[[#This Row],[Type]]="RFS"),"YES","")</f>
        <v/>
      </c>
      <c r="AW528" s="16" t="str">
        <f>IF(AND(Email_TaskV2[[#This Row],[Status]]="ON PROGRESS",Email_TaskV2[[#This Row],[Type]]="RFI"),"YES","")</f>
        <v/>
      </c>
      <c r="AX528" s="16">
        <f>IF(Email_TaskV2[[#This Row],[Nomor Nodin RFS/RFI]]="","",DAY(Email_TaskV2[[#This Row],[Tanggal nodin RFS/RFI]]))</f>
        <v>9</v>
      </c>
      <c r="AY528" s="28" t="str">
        <f>IF(Email_TaskV2[[#This Row],[Nomor Nodin RFS/RFI]]="","",TEXT(Email_TaskV2[[#This Row],[Tanggal nodin RFS/RFI]],"mmm"))</f>
        <v>May</v>
      </c>
      <c r="AZ528" s="28" t="str">
        <f>IF(Email_TaskV2[[#This Row],[Nodin BO]]="","No","Yes")</f>
        <v>Yes</v>
      </c>
      <c r="BA528" s="36">
        <f>IF(Email_TaskV2[[#This Row],[Month]]="",13,MONTH(Email_TaskV2[[#This Row],[Tanggal nodin RFS/RFI]]))</f>
        <v>5</v>
      </c>
    </row>
    <row r="529" spans="1:53" ht="15" hidden="1" customHeight="1" x14ac:dyDescent="0.3">
      <c r="A529" s="17">
        <v>528</v>
      </c>
      <c r="B529" s="18" t="s">
        <v>2268</v>
      </c>
      <c r="C529" s="19">
        <v>44690</v>
      </c>
      <c r="D529" s="20" t="s">
        <v>2269</v>
      </c>
      <c r="E529" s="32" t="s">
        <v>118</v>
      </c>
      <c r="F529" s="47" t="s">
        <v>691</v>
      </c>
      <c r="G529" s="18"/>
      <c r="H529" s="18"/>
      <c r="I529" s="18"/>
      <c r="J529" s="18"/>
      <c r="K529" s="18"/>
      <c r="L529" s="23"/>
      <c r="M529" s="20"/>
      <c r="N529" s="20" t="s">
        <v>104</v>
      </c>
      <c r="O529" s="20" t="s">
        <v>105</v>
      </c>
      <c r="P529" s="20" t="str">
        <f>VLOOKUP(Email_TaskV2[[#This Row],[PIC Dev]],[1]Organization!C:D,2,FALSE)</f>
        <v>Digital and VAS</v>
      </c>
      <c r="Q529" s="20"/>
      <c r="R529" s="18"/>
      <c r="S529" s="18" t="s">
        <v>61</v>
      </c>
      <c r="T529" s="18" t="s">
        <v>2270</v>
      </c>
      <c r="U529" s="18"/>
      <c r="V529" s="18"/>
      <c r="W529" s="18"/>
      <c r="X529" s="18"/>
      <c r="Y529" s="18"/>
      <c r="Z529" s="18" t="s">
        <v>63</v>
      </c>
      <c r="AA529" s="18" t="s">
        <v>64</v>
      </c>
      <c r="AB529" s="18" t="s">
        <v>108</v>
      </c>
      <c r="AC529" s="18" t="s">
        <v>66</v>
      </c>
      <c r="AD529" s="23" t="s">
        <v>160</v>
      </c>
      <c r="AE529" s="23"/>
      <c r="AF529" s="23"/>
      <c r="AG529" s="18"/>
      <c r="AH529" s="49"/>
      <c r="AI529" s="48" t="s">
        <v>75</v>
      </c>
      <c r="AJ529" s="48"/>
      <c r="AK529" s="25"/>
      <c r="AL529" s="25"/>
      <c r="AM529" s="25"/>
      <c r="AN529" s="25"/>
      <c r="AO529" s="25"/>
      <c r="AP529" s="26">
        <f ca="1">IF(AND(Email_TaskV2[[#This Row],[Status]]="ON PROGRESS"),TODAY()-Email_TaskV2[[#This Row],[Tanggal nodin RFS/RFI]],0)</f>
        <v>0</v>
      </c>
      <c r="AQ529" s="26">
        <f ca="1">IF(AND(Email_TaskV2[[#This Row],[Status]]="ON PROGRESS",Email_TaskV2[[#This Row],[Type]]="RFI"),TODAY()-Email_TaskV2[[#This Row],[Tanggal nodin RFS/RFI]],0)</f>
        <v>0</v>
      </c>
      <c r="AR529" s="26"/>
      <c r="AV529" s="16" t="str">
        <f>IF(AND(Email_TaskV2[[#This Row],[Status]]="ON PROGRESS",Email_TaskV2[[#This Row],[Type]]="RFS"),"YES","")</f>
        <v/>
      </c>
      <c r="AW529" s="16" t="str">
        <f>IF(AND(Email_TaskV2[[#This Row],[Status]]="ON PROGRESS",Email_TaskV2[[#This Row],[Type]]="RFI"),"YES","")</f>
        <v/>
      </c>
      <c r="AX529" s="16">
        <f>IF(Email_TaskV2[[#This Row],[Nomor Nodin RFS/RFI]]="","",DAY(Email_TaskV2[[#This Row],[Tanggal nodin RFS/RFI]]))</f>
        <v>9</v>
      </c>
      <c r="AY529" s="28" t="str">
        <f>IF(Email_TaskV2[[#This Row],[Nomor Nodin RFS/RFI]]="","",TEXT(Email_TaskV2[[#This Row],[Tanggal nodin RFS/RFI]],"mmm"))</f>
        <v>May</v>
      </c>
      <c r="AZ529" s="28" t="str">
        <f>IF(Email_TaskV2[[#This Row],[Nodin BO]]="","No","Yes")</f>
        <v>Yes</v>
      </c>
      <c r="BA529" s="36">
        <f>IF(Email_TaskV2[[#This Row],[Month]]="",13,MONTH(Email_TaskV2[[#This Row],[Tanggal nodin RFS/RFI]]))</f>
        <v>5</v>
      </c>
    </row>
    <row r="530" spans="1:53" ht="15" hidden="1" customHeight="1" x14ac:dyDescent="0.3">
      <c r="A530" s="17">
        <v>529</v>
      </c>
      <c r="B530" s="18" t="s">
        <v>2271</v>
      </c>
      <c r="C530" s="19">
        <v>44690</v>
      </c>
      <c r="D530" s="70" t="s">
        <v>2272</v>
      </c>
      <c r="E530" s="32" t="s">
        <v>118</v>
      </c>
      <c r="F530" s="71" t="s">
        <v>119</v>
      </c>
      <c r="G530" s="18"/>
      <c r="H530" s="22">
        <v>44708</v>
      </c>
      <c r="I530" s="18"/>
      <c r="J530" s="18"/>
      <c r="K530" s="18"/>
      <c r="L530" s="23">
        <f>H530-C530</f>
        <v>18</v>
      </c>
      <c r="M530" s="20"/>
      <c r="N530" s="20" t="s">
        <v>104</v>
      </c>
      <c r="O530" s="20" t="s">
        <v>105</v>
      </c>
      <c r="P530" s="20" t="str">
        <f>VLOOKUP(Email_TaskV2[[#This Row],[PIC Dev]],[1]Organization!C:D,2,FALSE)</f>
        <v>Digital and VAS</v>
      </c>
      <c r="Q530" s="24" t="s">
        <v>2273</v>
      </c>
      <c r="R530" s="18"/>
      <c r="S530" s="18" t="s">
        <v>61</v>
      </c>
      <c r="T530" s="18" t="s">
        <v>2274</v>
      </c>
      <c r="U530" s="18"/>
      <c r="V530" s="18"/>
      <c r="W530" s="18"/>
      <c r="X530" s="18"/>
      <c r="Y530" s="18"/>
      <c r="Z530" s="18" t="s">
        <v>63</v>
      </c>
      <c r="AA530" s="18" t="s">
        <v>64</v>
      </c>
      <c r="AB530" s="18" t="s">
        <v>108</v>
      </c>
      <c r="AC530" s="18" t="s">
        <v>98</v>
      </c>
      <c r="AD530" s="62" t="s">
        <v>126</v>
      </c>
      <c r="AE530" s="23"/>
      <c r="AF530" s="23"/>
      <c r="AG530" s="18"/>
      <c r="AH530" s="49"/>
      <c r="AI530" s="48" t="s">
        <v>75</v>
      </c>
      <c r="AJ530" s="48"/>
      <c r="AK530" s="25"/>
      <c r="AL530" s="25"/>
      <c r="AM530" s="25"/>
      <c r="AN530" s="25"/>
      <c r="AO530" s="25"/>
      <c r="AP530" s="26">
        <f ca="1">IF(AND(Email_TaskV2[[#This Row],[Status]]="ON PROGRESS"),TODAY()-Email_TaskV2[[#This Row],[Tanggal nodin RFS/RFI]],0)</f>
        <v>0</v>
      </c>
      <c r="AQ530" s="26">
        <f ca="1">IF(AND(Email_TaskV2[[#This Row],[Status]]="ON PROGRESS",Email_TaskV2[[#This Row],[Type]]="RFI"),TODAY()-Email_TaskV2[[#This Row],[Tanggal nodin RFS/RFI]],0)</f>
        <v>0</v>
      </c>
      <c r="AR530" s="26"/>
      <c r="AV530" s="16" t="str">
        <f>IF(AND(Email_TaskV2[[#This Row],[Status]]="ON PROGRESS",Email_TaskV2[[#This Row],[Type]]="RFS"),"YES","")</f>
        <v/>
      </c>
      <c r="AW530" s="16" t="str">
        <f>IF(AND(Email_TaskV2[[#This Row],[Status]]="ON PROGRESS",Email_TaskV2[[#This Row],[Type]]="RFI"),"YES","")</f>
        <v/>
      </c>
      <c r="AX530" s="16">
        <f>IF(Email_TaskV2[[#This Row],[Nomor Nodin RFS/RFI]]="","",DAY(Email_TaskV2[[#This Row],[Tanggal nodin RFS/RFI]]))</f>
        <v>9</v>
      </c>
      <c r="AY530" s="28" t="str">
        <f>IF(Email_TaskV2[[#This Row],[Nomor Nodin RFS/RFI]]="","",TEXT(Email_TaskV2[[#This Row],[Tanggal nodin RFS/RFI]],"mmm"))</f>
        <v>May</v>
      </c>
      <c r="AZ530" s="28" t="str">
        <f>IF(Email_TaskV2[[#This Row],[Nodin BO]]="","No","Yes")</f>
        <v>Yes</v>
      </c>
      <c r="BA530" s="36">
        <f>IF(Email_TaskV2[[#This Row],[Month]]="",13,MONTH(Email_TaskV2[[#This Row],[Tanggal nodin RFS/RFI]]))</f>
        <v>5</v>
      </c>
    </row>
    <row r="531" spans="1:53" ht="15" hidden="1" customHeight="1" x14ac:dyDescent="0.3">
      <c r="A531" s="17">
        <v>530</v>
      </c>
      <c r="B531" s="18" t="s">
        <v>2275</v>
      </c>
      <c r="C531" s="19">
        <v>44690</v>
      </c>
      <c r="D531" s="20" t="s">
        <v>2276</v>
      </c>
      <c r="E531" s="18" t="s">
        <v>55</v>
      </c>
      <c r="F531" s="31" t="s">
        <v>136</v>
      </c>
      <c r="G531" s="22">
        <v>44691</v>
      </c>
      <c r="H531" s="22">
        <v>44692</v>
      </c>
      <c r="I531" s="18" t="s">
        <v>2277</v>
      </c>
      <c r="J531" s="22">
        <v>44692</v>
      </c>
      <c r="K531" s="22"/>
      <c r="L531" s="18">
        <f>H531-C531</f>
        <v>2</v>
      </c>
      <c r="M531" s="18">
        <f>J531-G531</f>
        <v>1</v>
      </c>
      <c r="N531" s="20" t="s">
        <v>171</v>
      </c>
      <c r="O531" s="20" t="s">
        <v>172</v>
      </c>
      <c r="P531" s="20" t="str">
        <f>VLOOKUP(Email_TaskV2[[#This Row],[PIC Dev]],[1]Organization!C:D,2,FALSE)</f>
        <v>Postpaid, Roaming, and Interconnect</v>
      </c>
      <c r="Q531" s="24" t="s">
        <v>2278</v>
      </c>
      <c r="R531" s="18">
        <v>36</v>
      </c>
      <c r="S531" s="18" t="s">
        <v>61</v>
      </c>
      <c r="T531" s="18"/>
      <c r="U531" s="18"/>
      <c r="V531" s="18"/>
      <c r="W531" s="18"/>
      <c r="X531" s="18"/>
      <c r="Y531" s="18"/>
      <c r="Z531" s="18" t="s">
        <v>166</v>
      </c>
      <c r="AA531" s="18" t="s">
        <v>64</v>
      </c>
      <c r="AB531" s="18" t="s">
        <v>65</v>
      </c>
      <c r="AC531" s="18" t="s">
        <v>124</v>
      </c>
      <c r="AD531" s="23" t="s">
        <v>99</v>
      </c>
      <c r="AE531" s="23" t="s">
        <v>125</v>
      </c>
      <c r="AF531" s="23"/>
      <c r="AG531" s="18"/>
      <c r="AH531" s="49"/>
      <c r="AI531" s="31" t="s">
        <v>75</v>
      </c>
      <c r="AJ531" s="18"/>
      <c r="AK531" s="25"/>
      <c r="AL531" s="25"/>
      <c r="AM531" s="25"/>
      <c r="AN531" s="25"/>
      <c r="AO531" s="25"/>
      <c r="AP531" s="26">
        <f ca="1">IF(AND(Email_TaskV2[[#This Row],[Status]]="ON PROGRESS"),TODAY()-Email_TaskV2[[#This Row],[Tanggal nodin RFS/RFI]],0)</f>
        <v>0</v>
      </c>
      <c r="AQ531" s="26">
        <f ca="1">IF(AND(Email_TaskV2[[#This Row],[Status]]="ON PROGRESS",Email_TaskV2[[#This Row],[Type]]="RFI"),TODAY()-Email_TaskV2[[#This Row],[Tanggal nodin RFS/RFI]],0)</f>
        <v>0</v>
      </c>
      <c r="AR531" s="26"/>
      <c r="AV531" s="16" t="str">
        <f>IF(AND(Email_TaskV2[[#This Row],[Status]]="ON PROGRESS",Email_TaskV2[[#This Row],[Type]]="RFS"),"YES","")</f>
        <v/>
      </c>
      <c r="AW531" s="16" t="str">
        <f>IF(AND(Email_TaskV2[[#This Row],[Status]]="ON PROGRESS",Email_TaskV2[[#This Row],[Type]]="RFI"),"YES","")</f>
        <v/>
      </c>
      <c r="AX531" s="16">
        <f>IF(Email_TaskV2[[#This Row],[Nomor Nodin RFS/RFI]]="","",DAY(Email_TaskV2[[#This Row],[Tanggal nodin RFS/RFI]]))</f>
        <v>9</v>
      </c>
      <c r="AY531" s="28" t="str">
        <f>IF(Email_TaskV2[[#This Row],[Nomor Nodin RFS/RFI]]="","",TEXT(Email_TaskV2[[#This Row],[Tanggal nodin RFS/RFI]],"mmm"))</f>
        <v>May</v>
      </c>
      <c r="AZ531" s="28" t="str">
        <f>IF(Email_TaskV2[[#This Row],[Nodin BO]]="","No","Yes")</f>
        <v>No</v>
      </c>
      <c r="BA531" s="36">
        <f>IF(Email_TaskV2[[#This Row],[Month]]="",13,MONTH(Email_TaskV2[[#This Row],[Tanggal nodin RFS/RFI]]))</f>
        <v>5</v>
      </c>
    </row>
    <row r="532" spans="1:53" ht="15" hidden="1" customHeight="1" x14ac:dyDescent="0.3">
      <c r="A532" s="17">
        <v>531</v>
      </c>
      <c r="B532" s="18" t="s">
        <v>2279</v>
      </c>
      <c r="C532" s="19">
        <v>44690</v>
      </c>
      <c r="D532" s="20" t="s">
        <v>2280</v>
      </c>
      <c r="E532" s="18" t="s">
        <v>55</v>
      </c>
      <c r="F532" s="18" t="s">
        <v>230</v>
      </c>
      <c r="G532" s="22">
        <v>44692</v>
      </c>
      <c r="H532" s="22">
        <v>44693</v>
      </c>
      <c r="I532" s="18" t="s">
        <v>2281</v>
      </c>
      <c r="J532" s="22">
        <v>44694</v>
      </c>
      <c r="K532" s="22"/>
      <c r="L532" s="18">
        <f>H532-C532</f>
        <v>3</v>
      </c>
      <c r="M532" s="18">
        <f>J532-G532</f>
        <v>2</v>
      </c>
      <c r="N532" s="20" t="s">
        <v>171</v>
      </c>
      <c r="O532" s="20" t="s">
        <v>172</v>
      </c>
      <c r="P532" s="20" t="str">
        <f>VLOOKUP(Email_TaskV2[[#This Row],[PIC Dev]],[1]Organization!C:D,2,FALSE)</f>
        <v>Postpaid, Roaming, and Interconnect</v>
      </c>
      <c r="Q532" s="24" t="s">
        <v>2282</v>
      </c>
      <c r="R532" s="18">
        <v>115</v>
      </c>
      <c r="S532" s="18" t="s">
        <v>106</v>
      </c>
      <c r="T532" s="18" t="s">
        <v>2283</v>
      </c>
      <c r="U532" s="18"/>
      <c r="V532" s="18"/>
      <c r="W532" s="18"/>
      <c r="X532" s="18"/>
      <c r="Y532" s="18"/>
      <c r="Z532" s="18" t="s">
        <v>63</v>
      </c>
      <c r="AA532" s="18" t="s">
        <v>64</v>
      </c>
      <c r="AB532" s="18" t="s">
        <v>65</v>
      </c>
      <c r="AC532" s="18" t="s">
        <v>124</v>
      </c>
      <c r="AD532" s="23" t="s">
        <v>816</v>
      </c>
      <c r="AE532" s="23"/>
      <c r="AF532" s="23"/>
      <c r="AG532" s="18"/>
      <c r="AH532" s="49"/>
      <c r="AI532" s="31" t="s">
        <v>75</v>
      </c>
      <c r="AJ532" s="31"/>
      <c r="AK532" s="25"/>
      <c r="AL532" s="25"/>
      <c r="AM532" s="25"/>
      <c r="AN532" s="25"/>
      <c r="AO532" s="25"/>
      <c r="AP532" s="26">
        <f ca="1">IF(AND(Email_TaskV2[[#This Row],[Status]]="ON PROGRESS"),TODAY()-Email_TaskV2[[#This Row],[Tanggal nodin RFS/RFI]],0)</f>
        <v>0</v>
      </c>
      <c r="AQ532" s="26">
        <f ca="1">IF(AND(Email_TaskV2[[#This Row],[Status]]="ON PROGRESS",Email_TaskV2[[#This Row],[Type]]="RFI"),TODAY()-Email_TaskV2[[#This Row],[Tanggal nodin RFS/RFI]],0)</f>
        <v>0</v>
      </c>
      <c r="AR532" s="26"/>
      <c r="AV532" s="16" t="str">
        <f>IF(AND(Email_TaskV2[[#This Row],[Status]]="ON PROGRESS",Email_TaskV2[[#This Row],[Type]]="RFS"),"YES","")</f>
        <v/>
      </c>
      <c r="AW532" s="16" t="str">
        <f>IF(AND(Email_TaskV2[[#This Row],[Status]]="ON PROGRESS",Email_TaskV2[[#This Row],[Type]]="RFI"),"YES","")</f>
        <v/>
      </c>
      <c r="AX532" s="16">
        <f>IF(Email_TaskV2[[#This Row],[Nomor Nodin RFS/RFI]]="","",DAY(Email_TaskV2[[#This Row],[Tanggal nodin RFS/RFI]]))</f>
        <v>9</v>
      </c>
      <c r="AY532" s="28" t="str">
        <f>IF(Email_TaskV2[[#This Row],[Nomor Nodin RFS/RFI]]="","",TEXT(Email_TaskV2[[#This Row],[Tanggal nodin RFS/RFI]],"mmm"))</f>
        <v>May</v>
      </c>
      <c r="AZ532" s="28" t="str">
        <f>IF(Email_TaskV2[[#This Row],[Nodin BO]]="","No","Yes")</f>
        <v>Yes</v>
      </c>
      <c r="BA532" s="36">
        <f>IF(Email_TaskV2[[#This Row],[Month]]="",13,MONTH(Email_TaskV2[[#This Row],[Tanggal nodin RFS/RFI]]))</f>
        <v>5</v>
      </c>
    </row>
    <row r="533" spans="1:53" ht="15" hidden="1" customHeight="1" x14ac:dyDescent="0.3">
      <c r="A533" s="17">
        <v>532</v>
      </c>
      <c r="B533" s="18" t="s">
        <v>2284</v>
      </c>
      <c r="C533" s="19">
        <v>44690</v>
      </c>
      <c r="D533" s="20" t="s">
        <v>2285</v>
      </c>
      <c r="E533" s="18" t="s">
        <v>55</v>
      </c>
      <c r="F533" s="21" t="s">
        <v>147</v>
      </c>
      <c r="G533" s="54">
        <v>44700</v>
      </c>
      <c r="H533" s="54">
        <v>44704</v>
      </c>
      <c r="I533" s="18" t="s">
        <v>2286</v>
      </c>
      <c r="J533" s="22">
        <v>44705</v>
      </c>
      <c r="K533" s="22"/>
      <c r="L533" s="18">
        <f>H533-C533</f>
        <v>14</v>
      </c>
      <c r="M533" s="18">
        <f>J533-G533</f>
        <v>5</v>
      </c>
      <c r="N533" s="20" t="s">
        <v>130</v>
      </c>
      <c r="O533" s="20" t="s">
        <v>131</v>
      </c>
      <c r="P533" s="20" t="str">
        <f>VLOOKUP(Email_TaskV2[[#This Row],[PIC Dev]],[1]Organization!C:D,2,FALSE)</f>
        <v>BSM Prepaid</v>
      </c>
      <c r="Q533" s="20"/>
      <c r="R533" s="18">
        <v>31</v>
      </c>
      <c r="S533" s="18" t="s">
        <v>106</v>
      </c>
      <c r="T533" s="18" t="s">
        <v>1955</v>
      </c>
      <c r="U533" s="18"/>
      <c r="V533" s="18"/>
      <c r="W533" s="18"/>
      <c r="X533" s="18"/>
      <c r="Y533" s="18"/>
      <c r="Z533" s="18" t="s">
        <v>63</v>
      </c>
      <c r="AA533" s="18" t="s">
        <v>64</v>
      </c>
      <c r="AB533" s="18" t="s">
        <v>447</v>
      </c>
      <c r="AC533" s="18" t="s">
        <v>66</v>
      </c>
      <c r="AD533" s="23" t="s">
        <v>151</v>
      </c>
      <c r="AE533" s="23" t="s">
        <v>490</v>
      </c>
      <c r="AF533" s="23"/>
      <c r="AG533" s="18"/>
      <c r="AH533" s="49"/>
      <c r="AI533" s="31" t="s">
        <v>75</v>
      </c>
      <c r="AJ533" s="31"/>
      <c r="AK533" s="25"/>
      <c r="AL533" s="25"/>
      <c r="AM533" s="25"/>
      <c r="AN533" s="25"/>
      <c r="AO533" s="25"/>
      <c r="AP533" s="26">
        <f ca="1">IF(AND(Email_TaskV2[[#This Row],[Status]]="ON PROGRESS"),TODAY()-Email_TaskV2[[#This Row],[Tanggal nodin RFS/RFI]],0)</f>
        <v>0</v>
      </c>
      <c r="AQ533" s="26">
        <f ca="1">IF(AND(Email_TaskV2[[#This Row],[Status]]="ON PROGRESS",Email_TaskV2[[#This Row],[Type]]="RFI"),TODAY()-Email_TaskV2[[#This Row],[Tanggal nodin RFS/RFI]],0)</f>
        <v>0</v>
      </c>
      <c r="AR533" s="26"/>
      <c r="AV533" s="16" t="str">
        <f>IF(AND(Email_TaskV2[[#This Row],[Status]]="ON PROGRESS",Email_TaskV2[[#This Row],[Type]]="RFS"),"YES","")</f>
        <v/>
      </c>
      <c r="AW533" s="16" t="str">
        <f>IF(AND(Email_TaskV2[[#This Row],[Status]]="ON PROGRESS",Email_TaskV2[[#This Row],[Type]]="RFI"),"YES","")</f>
        <v/>
      </c>
      <c r="AX533" s="16">
        <f>IF(Email_TaskV2[[#This Row],[Nomor Nodin RFS/RFI]]="","",DAY(Email_TaskV2[[#This Row],[Tanggal nodin RFS/RFI]]))</f>
        <v>9</v>
      </c>
      <c r="AY533" s="28" t="str">
        <f>IF(Email_TaskV2[[#This Row],[Nomor Nodin RFS/RFI]]="","",TEXT(Email_TaskV2[[#This Row],[Tanggal nodin RFS/RFI]],"mmm"))</f>
        <v>May</v>
      </c>
      <c r="AZ533" s="28" t="str">
        <f>IF(Email_TaskV2[[#This Row],[Nodin BO]]="","No","Yes")</f>
        <v>Yes</v>
      </c>
      <c r="BA533" s="36">
        <f>IF(Email_TaskV2[[#This Row],[Month]]="",13,MONTH(Email_TaskV2[[#This Row],[Tanggal nodin RFS/RFI]]))</f>
        <v>5</v>
      </c>
    </row>
    <row r="534" spans="1:53" ht="15" hidden="1" customHeight="1" x14ac:dyDescent="0.3">
      <c r="A534" s="17">
        <v>533</v>
      </c>
      <c r="B534" s="18" t="s">
        <v>2287</v>
      </c>
      <c r="C534" s="19">
        <v>44690</v>
      </c>
      <c r="D534" s="20" t="s">
        <v>2288</v>
      </c>
      <c r="E534" s="18" t="s">
        <v>55</v>
      </c>
      <c r="F534" s="18" t="s">
        <v>147</v>
      </c>
      <c r="G534" s="22">
        <v>44692</v>
      </c>
      <c r="H534" s="22">
        <v>44693</v>
      </c>
      <c r="I534" s="18" t="s">
        <v>2289</v>
      </c>
      <c r="J534" s="22">
        <v>44694</v>
      </c>
      <c r="K534" s="22"/>
      <c r="L534" s="18">
        <f>H534-C534</f>
        <v>3</v>
      </c>
      <c r="M534" s="18">
        <f>J534-G534</f>
        <v>2</v>
      </c>
      <c r="N534" s="20" t="s">
        <v>745</v>
      </c>
      <c r="O534" s="20" t="s">
        <v>746</v>
      </c>
      <c r="P534" s="20" t="str">
        <f>VLOOKUP(Email_TaskV2[[#This Row],[PIC Dev]],[1]Organization!C:D,2,FALSE)</f>
        <v>BSM Prepaid</v>
      </c>
      <c r="Q534" s="20"/>
      <c r="R534" s="18">
        <v>150</v>
      </c>
      <c r="S534" s="18" t="s">
        <v>106</v>
      </c>
      <c r="T534" s="18" t="s">
        <v>2290</v>
      </c>
      <c r="U534" s="18"/>
      <c r="V534" s="18"/>
      <c r="W534" s="18"/>
      <c r="X534" s="18"/>
      <c r="Y534" s="18"/>
      <c r="Z534" s="18" t="s">
        <v>63</v>
      </c>
      <c r="AA534" s="18" t="s">
        <v>64</v>
      </c>
      <c r="AB534" s="18" t="s">
        <v>65</v>
      </c>
      <c r="AC534" s="18" t="s">
        <v>66</v>
      </c>
      <c r="AD534" s="23" t="s">
        <v>816</v>
      </c>
      <c r="AE534" s="23" t="s">
        <v>275</v>
      </c>
      <c r="AF534" s="23"/>
      <c r="AG534" s="18"/>
      <c r="AH534" s="49"/>
      <c r="AI534" s="31" t="s">
        <v>68</v>
      </c>
      <c r="AJ534" s="31" t="s">
        <v>277</v>
      </c>
      <c r="AK534" s="25"/>
      <c r="AL534" s="25"/>
      <c r="AM534" s="25"/>
      <c r="AN534" s="25"/>
      <c r="AO534" s="25"/>
      <c r="AP534" s="26">
        <f ca="1">IF(AND(Email_TaskV2[[#This Row],[Status]]="ON PROGRESS"),TODAY()-Email_TaskV2[[#This Row],[Tanggal nodin RFS/RFI]],0)</f>
        <v>0</v>
      </c>
      <c r="AQ534" s="26">
        <f ca="1">IF(AND(Email_TaskV2[[#This Row],[Status]]="ON PROGRESS",Email_TaskV2[[#This Row],[Type]]="RFI"),TODAY()-Email_TaskV2[[#This Row],[Tanggal nodin RFS/RFI]],0)</f>
        <v>0</v>
      </c>
      <c r="AR534" s="26"/>
      <c r="AV534" s="16" t="str">
        <f>IF(AND(Email_TaskV2[[#This Row],[Status]]="ON PROGRESS",Email_TaskV2[[#This Row],[Type]]="RFS"),"YES","")</f>
        <v/>
      </c>
      <c r="AW534" s="16" t="str">
        <f>IF(AND(Email_TaskV2[[#This Row],[Status]]="ON PROGRESS",Email_TaskV2[[#This Row],[Type]]="RFI"),"YES","")</f>
        <v/>
      </c>
      <c r="AX534" s="16">
        <f>IF(Email_TaskV2[[#This Row],[Nomor Nodin RFS/RFI]]="","",DAY(Email_TaskV2[[#This Row],[Tanggal nodin RFS/RFI]]))</f>
        <v>9</v>
      </c>
      <c r="AY534" s="28" t="str">
        <f>IF(Email_TaskV2[[#This Row],[Nomor Nodin RFS/RFI]]="","",TEXT(Email_TaskV2[[#This Row],[Tanggal nodin RFS/RFI]],"mmm"))</f>
        <v>May</v>
      </c>
      <c r="AZ534" s="28" t="str">
        <f>IF(Email_TaskV2[[#This Row],[Nodin BO]]="","No","Yes")</f>
        <v>Yes</v>
      </c>
      <c r="BA534" s="36">
        <f>IF(Email_TaskV2[[#This Row],[Month]]="",13,MONTH(Email_TaskV2[[#This Row],[Tanggal nodin RFS/RFI]]))</f>
        <v>5</v>
      </c>
    </row>
    <row r="535" spans="1:53" ht="15" hidden="1" customHeight="1" x14ac:dyDescent="0.3">
      <c r="A535" s="17">
        <v>534</v>
      </c>
      <c r="B535" s="18" t="s">
        <v>2291</v>
      </c>
      <c r="C535" s="19">
        <v>44691</v>
      </c>
      <c r="D535" s="20" t="s">
        <v>2292</v>
      </c>
      <c r="E535" s="32" t="s">
        <v>118</v>
      </c>
      <c r="F535" s="47" t="s">
        <v>163</v>
      </c>
      <c r="G535" s="18"/>
      <c r="H535" s="22">
        <v>44706</v>
      </c>
      <c r="I535" s="18"/>
      <c r="J535" s="18"/>
      <c r="K535" s="18"/>
      <c r="L535" s="23"/>
      <c r="M535" s="20"/>
      <c r="N535" s="20" t="s">
        <v>58</v>
      </c>
      <c r="O535" s="20" t="s">
        <v>59</v>
      </c>
      <c r="P535" s="20" t="str">
        <f>VLOOKUP(Email_TaskV2[[#This Row],[PIC Dev]],[1]Organization!C:D,2,FALSE)</f>
        <v>BSM Prepaid</v>
      </c>
      <c r="Q535" s="24" t="s">
        <v>2293</v>
      </c>
      <c r="R535" s="18"/>
      <c r="S535" s="18" t="s">
        <v>106</v>
      </c>
      <c r="T535" s="18" t="s">
        <v>2294</v>
      </c>
      <c r="U535" s="18"/>
      <c r="V535" s="18"/>
      <c r="W535" s="18"/>
      <c r="X535" s="18"/>
      <c r="Y535" s="18"/>
      <c r="Z535" s="18" t="s">
        <v>63</v>
      </c>
      <c r="AA535" s="18" t="s">
        <v>64</v>
      </c>
      <c r="AB535" s="18" t="s">
        <v>65</v>
      </c>
      <c r="AC535" s="18" t="s">
        <v>66</v>
      </c>
      <c r="AD535" s="23" t="s">
        <v>109</v>
      </c>
      <c r="AE535" s="23"/>
      <c r="AF535" s="23"/>
      <c r="AG535" s="18"/>
      <c r="AH535" s="49"/>
      <c r="AI535" s="48" t="s">
        <v>75</v>
      </c>
      <c r="AJ535" s="48"/>
      <c r="AK535" s="25"/>
      <c r="AL535" s="25"/>
      <c r="AM535" s="25"/>
      <c r="AN535" s="25"/>
      <c r="AO535" s="25"/>
      <c r="AP535" s="26">
        <f ca="1">IF(AND(Email_TaskV2[[#This Row],[Status]]="ON PROGRESS"),TODAY()-Email_TaskV2[[#This Row],[Tanggal nodin RFS/RFI]],0)</f>
        <v>0</v>
      </c>
      <c r="AQ535" s="26">
        <f ca="1">IF(AND(Email_TaskV2[[#This Row],[Status]]="ON PROGRESS",Email_TaskV2[[#This Row],[Type]]="RFI"),TODAY()-Email_TaskV2[[#This Row],[Tanggal nodin RFS/RFI]],0)</f>
        <v>0</v>
      </c>
      <c r="AR535" s="26"/>
      <c r="AV535" s="16" t="str">
        <f>IF(AND(Email_TaskV2[[#This Row],[Status]]="ON PROGRESS",Email_TaskV2[[#This Row],[Type]]="RFS"),"YES","")</f>
        <v/>
      </c>
      <c r="AW535" s="16" t="str">
        <f>IF(AND(Email_TaskV2[[#This Row],[Status]]="ON PROGRESS",Email_TaskV2[[#This Row],[Type]]="RFI"),"YES","")</f>
        <v/>
      </c>
      <c r="AX535" s="16">
        <f>IF(Email_TaskV2[[#This Row],[Nomor Nodin RFS/RFI]]="","",DAY(Email_TaskV2[[#This Row],[Tanggal nodin RFS/RFI]]))</f>
        <v>10</v>
      </c>
      <c r="AY535" s="28" t="str">
        <f>IF(Email_TaskV2[[#This Row],[Nomor Nodin RFS/RFI]]="","",TEXT(Email_TaskV2[[#This Row],[Tanggal nodin RFS/RFI]],"mmm"))</f>
        <v>May</v>
      </c>
      <c r="AZ535" s="28" t="str">
        <f>IF(Email_TaskV2[[#This Row],[Nodin BO]]="","No","Yes")</f>
        <v>Yes</v>
      </c>
      <c r="BA535" s="36">
        <f>IF(Email_TaskV2[[#This Row],[Month]]="",13,MONTH(Email_TaskV2[[#This Row],[Tanggal nodin RFS/RFI]]))</f>
        <v>5</v>
      </c>
    </row>
    <row r="536" spans="1:53" ht="15" hidden="1" customHeight="1" x14ac:dyDescent="0.3">
      <c r="A536" s="17">
        <v>535</v>
      </c>
      <c r="B536" s="18" t="s">
        <v>2295</v>
      </c>
      <c r="C536" s="19">
        <v>44691</v>
      </c>
      <c r="D536" s="20" t="s">
        <v>2296</v>
      </c>
      <c r="E536" s="32" t="s">
        <v>118</v>
      </c>
      <c r="F536" s="47" t="s">
        <v>163</v>
      </c>
      <c r="G536" s="18"/>
      <c r="H536" s="22">
        <v>44704</v>
      </c>
      <c r="I536" s="18"/>
      <c r="J536" s="18"/>
      <c r="K536" s="18"/>
      <c r="L536" s="23"/>
      <c r="M536" s="20"/>
      <c r="N536" s="20" t="s">
        <v>171</v>
      </c>
      <c r="O536" s="20" t="s">
        <v>172</v>
      </c>
      <c r="P536" s="20" t="str">
        <f>VLOOKUP(Email_TaskV2[[#This Row],[PIC Dev]],[1]Organization!C:D,2,FALSE)</f>
        <v>Postpaid, Roaming, and Interconnect</v>
      </c>
      <c r="Q536" s="24" t="s">
        <v>2297</v>
      </c>
      <c r="R536" s="18"/>
      <c r="S536" s="18" t="s">
        <v>61</v>
      </c>
      <c r="T536" s="18" t="s">
        <v>2298</v>
      </c>
      <c r="U536" s="18"/>
      <c r="V536" s="18"/>
      <c r="W536" s="18"/>
      <c r="X536" s="18"/>
      <c r="Y536" s="18"/>
      <c r="Z536" s="18" t="s">
        <v>63</v>
      </c>
      <c r="AA536" s="18" t="s">
        <v>64</v>
      </c>
      <c r="AB536" s="18" t="s">
        <v>1498</v>
      </c>
      <c r="AC536" s="18" t="s">
        <v>98</v>
      </c>
      <c r="AD536" s="23" t="s">
        <v>99</v>
      </c>
      <c r="AE536" s="23" t="s">
        <v>125</v>
      </c>
      <c r="AF536" s="23"/>
      <c r="AG536" s="18"/>
      <c r="AH536" s="49"/>
      <c r="AI536" s="48" t="s">
        <v>75</v>
      </c>
      <c r="AJ536" s="48"/>
      <c r="AK536" s="25"/>
      <c r="AL536" s="25"/>
      <c r="AM536" s="25"/>
      <c r="AN536" s="25"/>
      <c r="AO536" s="25"/>
      <c r="AP536" s="26">
        <f ca="1">IF(AND(Email_TaskV2[[#This Row],[Status]]="ON PROGRESS"),TODAY()-Email_TaskV2[[#This Row],[Tanggal nodin RFS/RFI]],0)</f>
        <v>0</v>
      </c>
      <c r="AQ536" s="26">
        <f ca="1">IF(AND(Email_TaskV2[[#This Row],[Status]]="ON PROGRESS",Email_TaskV2[[#This Row],[Type]]="RFI"),TODAY()-Email_TaskV2[[#This Row],[Tanggal nodin RFS/RFI]],0)</f>
        <v>0</v>
      </c>
      <c r="AR536" s="26"/>
      <c r="AV536" s="16" t="str">
        <f>IF(AND(Email_TaskV2[[#This Row],[Status]]="ON PROGRESS",Email_TaskV2[[#This Row],[Type]]="RFS"),"YES","")</f>
        <v/>
      </c>
      <c r="AW536" s="16" t="str">
        <f>IF(AND(Email_TaskV2[[#This Row],[Status]]="ON PROGRESS",Email_TaskV2[[#This Row],[Type]]="RFI"),"YES","")</f>
        <v/>
      </c>
      <c r="AX536" s="16">
        <f>IF(Email_TaskV2[[#This Row],[Nomor Nodin RFS/RFI]]="","",DAY(Email_TaskV2[[#This Row],[Tanggal nodin RFS/RFI]]))</f>
        <v>10</v>
      </c>
      <c r="AY536" s="28" t="str">
        <f>IF(Email_TaskV2[[#This Row],[Nomor Nodin RFS/RFI]]="","",TEXT(Email_TaskV2[[#This Row],[Tanggal nodin RFS/RFI]],"mmm"))</f>
        <v>May</v>
      </c>
      <c r="AZ536" s="28" t="str">
        <f>IF(Email_TaskV2[[#This Row],[Nodin BO]]="","No","Yes")</f>
        <v>Yes</v>
      </c>
      <c r="BA536" s="36">
        <f>IF(Email_TaskV2[[#This Row],[Month]]="",13,MONTH(Email_TaskV2[[#This Row],[Tanggal nodin RFS/RFI]]))</f>
        <v>5</v>
      </c>
    </row>
    <row r="537" spans="1:53" ht="15" hidden="1" customHeight="1" x14ac:dyDescent="0.3">
      <c r="A537" s="17">
        <v>536</v>
      </c>
      <c r="B537" s="18" t="s">
        <v>2299</v>
      </c>
      <c r="C537" s="19">
        <v>44691</v>
      </c>
      <c r="D537" s="20" t="s">
        <v>2300</v>
      </c>
      <c r="E537" s="18" t="s">
        <v>55</v>
      </c>
      <c r="F537" s="21" t="s">
        <v>86</v>
      </c>
      <c r="G537" s="54">
        <v>44691</v>
      </c>
      <c r="H537" s="54">
        <v>44700</v>
      </c>
      <c r="I537" s="18" t="s">
        <v>2301</v>
      </c>
      <c r="J537" s="54">
        <v>44700</v>
      </c>
      <c r="K537" s="54"/>
      <c r="L537" s="18">
        <f t="shared" ref="L537:L556" si="63">H537-C537</f>
        <v>9</v>
      </c>
      <c r="M537" s="18">
        <f t="shared" ref="M537:M556" si="64">J537-G537</f>
        <v>9</v>
      </c>
      <c r="N537" s="20" t="s">
        <v>58</v>
      </c>
      <c r="O537" s="20" t="s">
        <v>59</v>
      </c>
      <c r="P537" s="20" t="str">
        <f>VLOOKUP(Email_TaskV2[[#This Row],[PIC Dev]],[1]Organization!C:D,2,FALSE)</f>
        <v>BSM Prepaid</v>
      </c>
      <c r="Q537" s="24" t="s">
        <v>2302</v>
      </c>
      <c r="R537" s="18">
        <v>1104</v>
      </c>
      <c r="S537" s="18" t="s">
        <v>61</v>
      </c>
      <c r="T537" s="18" t="s">
        <v>2303</v>
      </c>
      <c r="U537" s="18"/>
      <c r="V537" s="18"/>
      <c r="W537" s="18"/>
      <c r="X537" s="18"/>
      <c r="Y537" s="18"/>
      <c r="Z537" s="18" t="s">
        <v>63</v>
      </c>
      <c r="AA537" s="18" t="s">
        <v>64</v>
      </c>
      <c r="AB537" s="18" t="s">
        <v>1731</v>
      </c>
      <c r="AC537" s="18" t="s">
        <v>66</v>
      </c>
      <c r="AD537" s="23" t="s">
        <v>82</v>
      </c>
      <c r="AE537" s="23" t="s">
        <v>74</v>
      </c>
      <c r="AF537" s="23" t="s">
        <v>266</v>
      </c>
      <c r="AG537" s="18" t="s">
        <v>139</v>
      </c>
      <c r="AH537" s="49"/>
      <c r="AI537" s="31" t="s">
        <v>68</v>
      </c>
      <c r="AJ537" s="31" t="s">
        <v>83</v>
      </c>
      <c r="AK537" s="25"/>
      <c r="AL537" s="25"/>
      <c r="AM537" s="25"/>
      <c r="AN537" s="25"/>
      <c r="AO537" s="25"/>
      <c r="AP537" s="26">
        <f ca="1">IF(AND(Email_TaskV2[[#This Row],[Status]]="ON PROGRESS"),TODAY()-Email_TaskV2[[#This Row],[Tanggal nodin RFS/RFI]],0)</f>
        <v>0</v>
      </c>
      <c r="AQ537" s="26">
        <f ca="1">IF(AND(Email_TaskV2[[#This Row],[Status]]="ON PROGRESS",Email_TaskV2[[#This Row],[Type]]="RFI"),TODAY()-Email_TaskV2[[#This Row],[Tanggal nodin RFS/RFI]],0)</f>
        <v>0</v>
      </c>
      <c r="AR537" s="26"/>
      <c r="AV537" s="16" t="str">
        <f>IF(AND(Email_TaskV2[[#This Row],[Status]]="ON PROGRESS",Email_TaskV2[[#This Row],[Type]]="RFS"),"YES","")</f>
        <v/>
      </c>
      <c r="AW537" s="16" t="str">
        <f>IF(AND(Email_TaskV2[[#This Row],[Status]]="ON PROGRESS",Email_TaskV2[[#This Row],[Type]]="RFI"),"YES","")</f>
        <v/>
      </c>
      <c r="AX537" s="16">
        <f>IF(Email_TaskV2[[#This Row],[Nomor Nodin RFS/RFI]]="","",DAY(Email_TaskV2[[#This Row],[Tanggal nodin RFS/RFI]]))</f>
        <v>10</v>
      </c>
      <c r="AY537" s="28" t="str">
        <f>IF(Email_TaskV2[[#This Row],[Nomor Nodin RFS/RFI]]="","",TEXT(Email_TaskV2[[#This Row],[Tanggal nodin RFS/RFI]],"mmm"))</f>
        <v>May</v>
      </c>
      <c r="AZ537" s="28" t="str">
        <f>IF(Email_TaskV2[[#This Row],[Nodin BO]]="","No","Yes")</f>
        <v>Yes</v>
      </c>
      <c r="BA537" s="36">
        <f>IF(Email_TaskV2[[#This Row],[Month]]="",13,MONTH(Email_TaskV2[[#This Row],[Tanggal nodin RFS/RFI]]))</f>
        <v>5</v>
      </c>
    </row>
    <row r="538" spans="1:53" ht="15" hidden="1" customHeight="1" x14ac:dyDescent="0.3">
      <c r="A538" s="17">
        <v>537</v>
      </c>
      <c r="B538" s="18" t="s">
        <v>2304</v>
      </c>
      <c r="C538" s="19">
        <v>44691</v>
      </c>
      <c r="D538" s="20" t="s">
        <v>2305</v>
      </c>
      <c r="E538" s="25" t="s">
        <v>55</v>
      </c>
      <c r="F538" s="72" t="s">
        <v>147</v>
      </c>
      <c r="G538" s="22">
        <v>44694</v>
      </c>
      <c r="H538" s="22">
        <v>44694</v>
      </c>
      <c r="I538" s="18" t="s">
        <v>2306</v>
      </c>
      <c r="J538" s="22">
        <v>44698</v>
      </c>
      <c r="K538" s="22"/>
      <c r="L538" s="18">
        <f t="shared" si="63"/>
        <v>3</v>
      </c>
      <c r="M538" s="18">
        <f t="shared" si="64"/>
        <v>4</v>
      </c>
      <c r="N538" s="20" t="s">
        <v>531</v>
      </c>
      <c r="O538" s="20" t="s">
        <v>532</v>
      </c>
      <c r="P538" s="20" t="str">
        <f>VLOOKUP(Email_TaskV2[[#This Row],[PIC Dev]],[1]Organization!C:D,2,FALSE)</f>
        <v>Business Architecture</v>
      </c>
      <c r="Q538" s="20"/>
      <c r="R538" s="18">
        <v>176</v>
      </c>
      <c r="S538" s="18" t="s">
        <v>106</v>
      </c>
      <c r="T538" s="30" t="s">
        <v>2238</v>
      </c>
      <c r="U538" s="30"/>
      <c r="V538" s="30"/>
      <c r="W538" s="30"/>
      <c r="X538" s="30"/>
      <c r="Y538" s="30"/>
      <c r="Z538" s="18" t="s">
        <v>63</v>
      </c>
      <c r="AA538" s="18" t="s">
        <v>64</v>
      </c>
      <c r="AB538" s="18" t="s">
        <v>534</v>
      </c>
      <c r="AC538" s="18" t="s">
        <v>98</v>
      </c>
      <c r="AD538" s="23" t="s">
        <v>1719</v>
      </c>
      <c r="AE538" s="23"/>
      <c r="AF538" s="23"/>
      <c r="AG538" s="18"/>
      <c r="AH538" s="49"/>
      <c r="AI538" s="31" t="s">
        <v>276</v>
      </c>
      <c r="AJ538" s="31" t="s">
        <v>277</v>
      </c>
      <c r="AK538" s="25"/>
      <c r="AL538" s="25"/>
      <c r="AM538" s="25"/>
      <c r="AN538" s="25"/>
      <c r="AO538" s="25"/>
      <c r="AP538" s="26">
        <f ca="1">IF(AND(Email_TaskV2[[#This Row],[Status]]="ON PROGRESS"),TODAY()-Email_TaskV2[[#This Row],[Tanggal nodin RFS/RFI]],0)</f>
        <v>0</v>
      </c>
      <c r="AQ538" s="26">
        <f ca="1">IF(AND(Email_TaskV2[[#This Row],[Status]]="ON PROGRESS",Email_TaskV2[[#This Row],[Type]]="RFI"),TODAY()-Email_TaskV2[[#This Row],[Tanggal nodin RFS/RFI]],0)</f>
        <v>0</v>
      </c>
      <c r="AR538" s="26"/>
      <c r="AV538" s="16" t="str">
        <f>IF(AND(Email_TaskV2[[#This Row],[Status]]="ON PROGRESS",Email_TaskV2[[#This Row],[Type]]="RFS"),"YES","")</f>
        <v/>
      </c>
      <c r="AW538" s="16" t="str">
        <f>IF(AND(Email_TaskV2[[#This Row],[Status]]="ON PROGRESS",Email_TaskV2[[#This Row],[Type]]="RFI"),"YES","")</f>
        <v/>
      </c>
      <c r="AX538" s="16">
        <f>IF(Email_TaskV2[[#This Row],[Nomor Nodin RFS/RFI]]="","",DAY(Email_TaskV2[[#This Row],[Tanggal nodin RFS/RFI]]))</f>
        <v>10</v>
      </c>
      <c r="AY538" s="28" t="str">
        <f>IF(Email_TaskV2[[#This Row],[Nomor Nodin RFS/RFI]]="","",TEXT(Email_TaskV2[[#This Row],[Tanggal nodin RFS/RFI]],"mmm"))</f>
        <v>May</v>
      </c>
      <c r="AZ538" s="28" t="str">
        <f>IF(Email_TaskV2[[#This Row],[Nodin BO]]="","No","Yes")</f>
        <v>Yes</v>
      </c>
      <c r="BA538" s="36">
        <f>IF(Email_TaskV2[[#This Row],[Month]]="",13,MONTH(Email_TaskV2[[#This Row],[Tanggal nodin RFS/RFI]]))</f>
        <v>5</v>
      </c>
    </row>
    <row r="539" spans="1:53" ht="15" hidden="1" customHeight="1" x14ac:dyDescent="0.3">
      <c r="A539" s="17">
        <v>538</v>
      </c>
      <c r="B539" s="18" t="s">
        <v>2307</v>
      </c>
      <c r="C539" s="19">
        <v>44691</v>
      </c>
      <c r="D539" s="20" t="s">
        <v>2308</v>
      </c>
      <c r="E539" s="18" t="s">
        <v>55</v>
      </c>
      <c r="F539" s="21" t="s">
        <v>230</v>
      </c>
      <c r="G539" s="22">
        <v>44695</v>
      </c>
      <c r="H539" s="22">
        <v>44704</v>
      </c>
      <c r="I539" s="18" t="s">
        <v>2309</v>
      </c>
      <c r="J539" s="22">
        <v>44704</v>
      </c>
      <c r="K539" s="22"/>
      <c r="L539" s="18">
        <f t="shared" si="63"/>
        <v>13</v>
      </c>
      <c r="M539" s="18">
        <f t="shared" si="64"/>
        <v>9</v>
      </c>
      <c r="N539" s="23" t="s">
        <v>93</v>
      </c>
      <c r="O539" s="20" t="s">
        <v>94</v>
      </c>
      <c r="P539" s="20" t="str">
        <f>VLOOKUP(Email_TaskV2[[#This Row],[PIC Dev]],[1]Organization!C:D,2,FALSE)</f>
        <v>Digital and VAS</v>
      </c>
      <c r="Q539" s="24" t="s">
        <v>2310</v>
      </c>
      <c r="R539" s="18">
        <v>160</v>
      </c>
      <c r="S539" s="18" t="s">
        <v>106</v>
      </c>
      <c r="T539" s="18" t="s">
        <v>2311</v>
      </c>
      <c r="U539" s="18"/>
      <c r="V539" s="18"/>
      <c r="W539" s="18"/>
      <c r="X539" s="18"/>
      <c r="Y539" s="18"/>
      <c r="Z539" s="18" t="s">
        <v>63</v>
      </c>
      <c r="AA539" s="18" t="s">
        <v>64</v>
      </c>
      <c r="AB539" s="18" t="s">
        <v>201</v>
      </c>
      <c r="AC539" s="18" t="s">
        <v>98</v>
      </c>
      <c r="AD539" s="23" t="s">
        <v>816</v>
      </c>
      <c r="AE539" s="23" t="s">
        <v>1719</v>
      </c>
      <c r="AF539" s="23"/>
      <c r="AG539" s="18"/>
      <c r="AH539" s="49"/>
      <c r="AI539" s="31" t="s">
        <v>68</v>
      </c>
      <c r="AJ539" s="31" t="s">
        <v>277</v>
      </c>
      <c r="AK539" s="25"/>
      <c r="AL539" s="25"/>
      <c r="AM539" s="25"/>
      <c r="AN539" s="25"/>
      <c r="AO539" s="25"/>
      <c r="AP539" s="26">
        <f ca="1">IF(AND(Email_TaskV2[[#This Row],[Status]]="ON PROGRESS"),TODAY()-Email_TaskV2[[#This Row],[Tanggal nodin RFS/RFI]],0)</f>
        <v>0</v>
      </c>
      <c r="AQ539" s="26">
        <f ca="1">IF(AND(Email_TaskV2[[#This Row],[Status]]="ON PROGRESS",Email_TaskV2[[#This Row],[Type]]="RFI"),TODAY()-Email_TaskV2[[#This Row],[Tanggal nodin RFS/RFI]],0)</f>
        <v>0</v>
      </c>
      <c r="AR539" s="26"/>
      <c r="AV539" s="16" t="str">
        <f>IF(AND(Email_TaskV2[[#This Row],[Status]]="ON PROGRESS",Email_TaskV2[[#This Row],[Type]]="RFS"),"YES","")</f>
        <v/>
      </c>
      <c r="AW539" s="16" t="str">
        <f>IF(AND(Email_TaskV2[[#This Row],[Status]]="ON PROGRESS",Email_TaskV2[[#This Row],[Type]]="RFI"),"YES","")</f>
        <v/>
      </c>
      <c r="AX539" s="16">
        <f>IF(Email_TaskV2[[#This Row],[Nomor Nodin RFS/RFI]]="","",DAY(Email_TaskV2[[#This Row],[Tanggal nodin RFS/RFI]]))</f>
        <v>10</v>
      </c>
      <c r="AY539" s="28" t="str">
        <f>IF(Email_TaskV2[[#This Row],[Nomor Nodin RFS/RFI]]="","",TEXT(Email_TaskV2[[#This Row],[Tanggal nodin RFS/RFI]],"mmm"))</f>
        <v>May</v>
      </c>
      <c r="AZ539" s="28" t="str">
        <f>IF(Email_TaskV2[[#This Row],[Nodin BO]]="","No","Yes")</f>
        <v>Yes</v>
      </c>
      <c r="BA539" s="36">
        <f>IF(Email_TaskV2[[#This Row],[Month]]="",13,MONTH(Email_TaskV2[[#This Row],[Tanggal nodin RFS/RFI]]))</f>
        <v>5</v>
      </c>
    </row>
    <row r="540" spans="1:53" ht="15" hidden="1" customHeight="1" x14ac:dyDescent="0.3">
      <c r="A540" s="17">
        <v>539</v>
      </c>
      <c r="B540" s="18" t="s">
        <v>2312</v>
      </c>
      <c r="C540" s="19">
        <v>44691</v>
      </c>
      <c r="D540" s="20" t="s">
        <v>2313</v>
      </c>
      <c r="E540" s="18" t="s">
        <v>55</v>
      </c>
      <c r="F540" s="21" t="s">
        <v>112</v>
      </c>
      <c r="G540" s="22">
        <v>44694</v>
      </c>
      <c r="H540" s="22">
        <v>44698</v>
      </c>
      <c r="I540" s="18" t="s">
        <v>2314</v>
      </c>
      <c r="J540" s="22">
        <v>44699</v>
      </c>
      <c r="K540" s="22"/>
      <c r="L540" s="18">
        <f t="shared" si="63"/>
        <v>7</v>
      </c>
      <c r="M540" s="18">
        <f t="shared" si="64"/>
        <v>5</v>
      </c>
      <c r="N540" s="20" t="s">
        <v>130</v>
      </c>
      <c r="O540" s="20" t="s">
        <v>131</v>
      </c>
      <c r="P540" s="20" t="str">
        <f>VLOOKUP(Email_TaskV2[[#This Row],[PIC Dev]],[1]Organization!C:D,2,FALSE)</f>
        <v>BSM Prepaid</v>
      </c>
      <c r="Q540" s="20"/>
      <c r="R540" s="18">
        <v>78</v>
      </c>
      <c r="S540" s="18" t="s">
        <v>106</v>
      </c>
      <c r="T540" s="18" t="s">
        <v>2315</v>
      </c>
      <c r="U540" s="18"/>
      <c r="V540" s="18"/>
      <c r="W540" s="18"/>
      <c r="X540" s="18"/>
      <c r="Y540" s="18"/>
      <c r="Z540" s="18" t="s">
        <v>63</v>
      </c>
      <c r="AA540" s="18" t="s">
        <v>64</v>
      </c>
      <c r="AB540" s="18" t="s">
        <v>447</v>
      </c>
      <c r="AC540" s="18" t="s">
        <v>66</v>
      </c>
      <c r="AD540" s="23" t="s">
        <v>186</v>
      </c>
      <c r="AE540" s="23"/>
      <c r="AF540" s="23"/>
      <c r="AG540" s="18"/>
      <c r="AH540" s="49"/>
      <c r="AI540" s="31" t="s">
        <v>68</v>
      </c>
      <c r="AJ540" s="31" t="s">
        <v>1861</v>
      </c>
      <c r="AK540" s="25"/>
      <c r="AL540" s="25"/>
      <c r="AM540" s="25"/>
      <c r="AN540" s="25"/>
      <c r="AO540" s="25"/>
      <c r="AP540" s="26">
        <f ca="1">IF(AND(Email_TaskV2[[#This Row],[Status]]="ON PROGRESS"),TODAY()-Email_TaskV2[[#This Row],[Tanggal nodin RFS/RFI]],0)</f>
        <v>0</v>
      </c>
      <c r="AQ540" s="26">
        <f ca="1">IF(AND(Email_TaskV2[[#This Row],[Status]]="ON PROGRESS",Email_TaskV2[[#This Row],[Type]]="RFI"),TODAY()-Email_TaskV2[[#This Row],[Tanggal nodin RFS/RFI]],0)</f>
        <v>0</v>
      </c>
      <c r="AR540" s="26"/>
      <c r="AV540" s="16" t="str">
        <f>IF(AND(Email_TaskV2[[#This Row],[Status]]="ON PROGRESS",Email_TaskV2[[#This Row],[Type]]="RFS"),"YES","")</f>
        <v/>
      </c>
      <c r="AW540" s="16" t="str">
        <f>IF(AND(Email_TaskV2[[#This Row],[Status]]="ON PROGRESS",Email_TaskV2[[#This Row],[Type]]="RFI"),"YES","")</f>
        <v/>
      </c>
      <c r="AX540" s="16">
        <f>IF(Email_TaskV2[[#This Row],[Nomor Nodin RFS/RFI]]="","",DAY(Email_TaskV2[[#This Row],[Tanggal nodin RFS/RFI]]))</f>
        <v>10</v>
      </c>
      <c r="AY540" s="28" t="str">
        <f>IF(Email_TaskV2[[#This Row],[Nomor Nodin RFS/RFI]]="","",TEXT(Email_TaskV2[[#This Row],[Tanggal nodin RFS/RFI]],"mmm"))</f>
        <v>May</v>
      </c>
      <c r="AZ540" s="28" t="str">
        <f>IF(Email_TaskV2[[#This Row],[Nodin BO]]="","No","Yes")</f>
        <v>Yes</v>
      </c>
      <c r="BA540" s="36">
        <f>IF(Email_TaskV2[[#This Row],[Month]]="",13,MONTH(Email_TaskV2[[#This Row],[Tanggal nodin RFS/RFI]]))</f>
        <v>5</v>
      </c>
    </row>
    <row r="541" spans="1:53" ht="15" hidden="1" customHeight="1" x14ac:dyDescent="0.3">
      <c r="A541" s="17">
        <v>540</v>
      </c>
      <c r="B541" s="18" t="s">
        <v>2316</v>
      </c>
      <c r="C541" s="19">
        <v>44691</v>
      </c>
      <c r="D541" s="20" t="s">
        <v>2317</v>
      </c>
      <c r="E541" s="31" t="s">
        <v>55</v>
      </c>
      <c r="F541" s="31" t="s">
        <v>136</v>
      </c>
      <c r="G541" s="22">
        <v>44693</v>
      </c>
      <c r="H541" s="22">
        <v>44694</v>
      </c>
      <c r="I541" s="18" t="s">
        <v>2318</v>
      </c>
      <c r="J541" s="22">
        <v>44694</v>
      </c>
      <c r="K541" s="22"/>
      <c r="L541" s="18">
        <f t="shared" si="63"/>
        <v>3</v>
      </c>
      <c r="M541" s="18">
        <f t="shared" si="64"/>
        <v>1</v>
      </c>
      <c r="N541" s="20" t="s">
        <v>130</v>
      </c>
      <c r="O541" s="20" t="s">
        <v>131</v>
      </c>
      <c r="P541" s="20" t="str">
        <f>VLOOKUP(Email_TaskV2[[#This Row],[PIC Dev]],[1]Organization!C:D,2,FALSE)</f>
        <v>BSM Prepaid</v>
      </c>
      <c r="Q541" s="24" t="s">
        <v>2319</v>
      </c>
      <c r="R541" s="18">
        <v>224</v>
      </c>
      <c r="S541" s="18" t="s">
        <v>61</v>
      </c>
      <c r="T541" s="18" t="s">
        <v>2320</v>
      </c>
      <c r="U541" s="18"/>
      <c r="V541" s="18"/>
      <c r="W541" s="18"/>
      <c r="X541" s="18"/>
      <c r="Y541" s="18"/>
      <c r="Z541" s="18" t="s">
        <v>63</v>
      </c>
      <c r="AA541" s="18" t="s">
        <v>64</v>
      </c>
      <c r="AB541" s="18" t="s">
        <v>65</v>
      </c>
      <c r="AC541" s="18" t="s">
        <v>66</v>
      </c>
      <c r="AD541" s="23" t="s">
        <v>82</v>
      </c>
      <c r="AE541" s="23" t="s">
        <v>74</v>
      </c>
      <c r="AF541" s="23" t="s">
        <v>89</v>
      </c>
      <c r="AG541" s="18"/>
      <c r="AH541" s="49"/>
      <c r="AI541" s="31" t="s">
        <v>75</v>
      </c>
      <c r="AJ541" s="31"/>
      <c r="AK541" s="25"/>
      <c r="AL541" s="25"/>
      <c r="AM541" s="25"/>
      <c r="AN541" s="25"/>
      <c r="AO541" s="25"/>
      <c r="AP541" s="26">
        <f ca="1">IF(AND(Email_TaskV2[[#This Row],[Status]]="ON PROGRESS"),TODAY()-Email_TaskV2[[#This Row],[Tanggal nodin RFS/RFI]],0)</f>
        <v>0</v>
      </c>
      <c r="AQ541" s="26">
        <f ca="1">IF(AND(Email_TaskV2[[#This Row],[Status]]="ON PROGRESS",Email_TaskV2[[#This Row],[Type]]="RFI"),TODAY()-Email_TaskV2[[#This Row],[Tanggal nodin RFS/RFI]],0)</f>
        <v>0</v>
      </c>
      <c r="AR541" s="26"/>
      <c r="AV541" s="16" t="str">
        <f>IF(AND(Email_TaskV2[[#This Row],[Status]]="ON PROGRESS",Email_TaskV2[[#This Row],[Type]]="RFS"),"YES","")</f>
        <v/>
      </c>
      <c r="AW541" s="16" t="str">
        <f>IF(AND(Email_TaskV2[[#This Row],[Status]]="ON PROGRESS",Email_TaskV2[[#This Row],[Type]]="RFI"),"YES","")</f>
        <v/>
      </c>
      <c r="AX541" s="16">
        <f>IF(Email_TaskV2[[#This Row],[Nomor Nodin RFS/RFI]]="","",DAY(Email_TaskV2[[#This Row],[Tanggal nodin RFS/RFI]]))</f>
        <v>10</v>
      </c>
      <c r="AY541" s="28" t="str">
        <f>IF(Email_TaskV2[[#This Row],[Nomor Nodin RFS/RFI]]="","",TEXT(Email_TaskV2[[#This Row],[Tanggal nodin RFS/RFI]],"mmm"))</f>
        <v>May</v>
      </c>
      <c r="AZ541" s="28" t="str">
        <f>IF(Email_TaskV2[[#This Row],[Nodin BO]]="","No","Yes")</f>
        <v>Yes</v>
      </c>
      <c r="BA541" s="36">
        <f>IF(Email_TaskV2[[#This Row],[Month]]="",13,MONTH(Email_TaskV2[[#This Row],[Tanggal nodin RFS/RFI]]))</f>
        <v>5</v>
      </c>
    </row>
    <row r="542" spans="1:53" ht="15" hidden="1" customHeight="1" x14ac:dyDescent="0.3">
      <c r="A542" s="17">
        <v>541</v>
      </c>
      <c r="B542" s="38" t="s">
        <v>2321</v>
      </c>
      <c r="C542" s="55">
        <v>44692</v>
      </c>
      <c r="D542" s="57" t="s">
        <v>2322</v>
      </c>
      <c r="E542" s="38" t="s">
        <v>55</v>
      </c>
      <c r="F542" s="53" t="s">
        <v>112</v>
      </c>
      <c r="G542" s="54">
        <v>44705</v>
      </c>
      <c r="H542" s="54">
        <v>44708</v>
      </c>
      <c r="I542" s="38" t="s">
        <v>2323</v>
      </c>
      <c r="J542" s="54">
        <v>44712</v>
      </c>
      <c r="K542" s="54"/>
      <c r="L542" s="18">
        <f t="shared" si="63"/>
        <v>16</v>
      </c>
      <c r="M542" s="18">
        <f t="shared" si="64"/>
        <v>7</v>
      </c>
      <c r="N542" s="20" t="s">
        <v>353</v>
      </c>
      <c r="O542" s="56" t="s">
        <v>354</v>
      </c>
      <c r="P542" s="56" t="str">
        <f>VLOOKUP(Email_TaskV2[[#This Row],[PIC Dev]],[1]Organization!C:D,2,FALSE)</f>
        <v>BSM Prepaid</v>
      </c>
      <c r="Q542" s="56"/>
      <c r="R542" s="38">
        <v>25</v>
      </c>
      <c r="S542" s="38" t="s">
        <v>106</v>
      </c>
      <c r="T542" s="38" t="s">
        <v>2324</v>
      </c>
      <c r="U542" s="38"/>
      <c r="V542" s="38"/>
      <c r="W542" s="38"/>
      <c r="X542" s="38"/>
      <c r="Y542" s="38"/>
      <c r="Z542" s="38" t="s">
        <v>63</v>
      </c>
      <c r="AA542" s="38" t="s">
        <v>64</v>
      </c>
      <c r="AB542" s="38" t="s">
        <v>2325</v>
      </c>
      <c r="AC542" s="38" t="s">
        <v>66</v>
      </c>
      <c r="AD542" s="58" t="s">
        <v>115</v>
      </c>
      <c r="AE542" s="58"/>
      <c r="AF542" s="58"/>
      <c r="AG542" s="38"/>
      <c r="AH542" s="59"/>
      <c r="AI542" s="31" t="s">
        <v>75</v>
      </c>
      <c r="AJ542" s="18"/>
      <c r="AK542" s="25"/>
      <c r="AL542" s="25"/>
      <c r="AM542" s="25"/>
      <c r="AN542" s="25"/>
      <c r="AO542" s="25"/>
      <c r="AP542" s="26">
        <f ca="1">IF(AND(Email_TaskV2[[#This Row],[Status]]="ON PROGRESS"),TODAY()-Email_TaskV2[[#This Row],[Tanggal nodin RFS/RFI]],0)</f>
        <v>0</v>
      </c>
      <c r="AQ542" s="26">
        <f ca="1">IF(AND(Email_TaskV2[[#This Row],[Status]]="ON PROGRESS",Email_TaskV2[[#This Row],[Type]]="RFI"),TODAY()-Email_TaskV2[[#This Row],[Tanggal nodin RFS/RFI]],0)</f>
        <v>0</v>
      </c>
      <c r="AR542" s="26" t="str">
        <f ca="1">IF(Email_TaskV2[[#This Row],[Aging]]&gt;7,"Warning","")</f>
        <v/>
      </c>
      <c r="AV542" s="16" t="str">
        <f>IF(AND(Email_TaskV2[[#This Row],[Status]]="ON PROGRESS",Email_TaskV2[[#This Row],[Type]]="RFS"),"YES","")</f>
        <v/>
      </c>
      <c r="AW542" s="16" t="str">
        <f>IF(AND(Email_TaskV2[[#This Row],[Status]]="ON PROGRESS",Email_TaskV2[[#This Row],[Type]]="RFI"),"YES","")</f>
        <v/>
      </c>
      <c r="AX542" s="16">
        <f>IF(Email_TaskV2[[#This Row],[Nomor Nodin RFS/RFI]]="","",DAY(Email_TaskV2[[#This Row],[Tanggal nodin RFS/RFI]]))</f>
        <v>11</v>
      </c>
      <c r="AY542" s="28" t="str">
        <f>IF(Email_TaskV2[[#This Row],[Nomor Nodin RFS/RFI]]="","",TEXT(Email_TaskV2[[#This Row],[Tanggal nodin RFS/RFI]],"mmm"))</f>
        <v>May</v>
      </c>
      <c r="AZ542" s="28" t="str">
        <f>IF(Email_TaskV2[[#This Row],[Nodin BO]]="","No","Yes")</f>
        <v>Yes</v>
      </c>
      <c r="BA542" s="36">
        <f>IF(Email_TaskV2[[#This Row],[Month]]="",13,MONTH(Email_TaskV2[[#This Row],[Tanggal nodin RFS/RFI]]))</f>
        <v>5</v>
      </c>
    </row>
    <row r="543" spans="1:53" ht="15" hidden="1" customHeight="1" x14ac:dyDescent="0.3">
      <c r="A543" s="17">
        <v>542</v>
      </c>
      <c r="B543" s="31" t="s">
        <v>2326</v>
      </c>
      <c r="C543" s="40">
        <v>44692</v>
      </c>
      <c r="D543" s="34" t="s">
        <v>2327</v>
      </c>
      <c r="E543" s="31" t="s">
        <v>55</v>
      </c>
      <c r="F543" s="53" t="s">
        <v>136</v>
      </c>
      <c r="G543" s="54">
        <v>44694</v>
      </c>
      <c r="H543" s="42">
        <v>44715</v>
      </c>
      <c r="I543" s="31" t="s">
        <v>2328</v>
      </c>
      <c r="J543" s="42">
        <v>44715</v>
      </c>
      <c r="K543" s="73"/>
      <c r="L543" s="18">
        <f t="shared" si="63"/>
        <v>23</v>
      </c>
      <c r="M543" s="18">
        <f t="shared" si="64"/>
        <v>21</v>
      </c>
      <c r="N543" s="34" t="s">
        <v>58</v>
      </c>
      <c r="O543" s="34" t="s">
        <v>59</v>
      </c>
      <c r="P543" s="34" t="str">
        <f>VLOOKUP(Email_TaskV2[[#This Row],[PIC Dev]],[1]Organization!C:D,2,FALSE)</f>
        <v>BSM Prepaid</v>
      </c>
      <c r="Q543" s="74" t="s">
        <v>2329</v>
      </c>
      <c r="R543" s="31">
        <v>91</v>
      </c>
      <c r="S543" s="31" t="s">
        <v>61</v>
      </c>
      <c r="T543" s="31" t="s">
        <v>1675</v>
      </c>
      <c r="U543" s="31"/>
      <c r="V543" s="31"/>
      <c r="W543" s="31"/>
      <c r="X543" s="31"/>
      <c r="Y543" s="31"/>
      <c r="Z543" s="31" t="s">
        <v>63</v>
      </c>
      <c r="AA543" s="31" t="s">
        <v>64</v>
      </c>
      <c r="AB543" s="31" t="s">
        <v>65</v>
      </c>
      <c r="AC543" s="31" t="s">
        <v>66</v>
      </c>
      <c r="AD543" s="23" t="s">
        <v>82</v>
      </c>
      <c r="AE543" s="33" t="s">
        <v>74</v>
      </c>
      <c r="AF543" s="33" t="s">
        <v>67</v>
      </c>
      <c r="AG543" s="31"/>
      <c r="AH543" s="75"/>
      <c r="AI543" s="31" t="s">
        <v>68</v>
      </c>
      <c r="AJ543" s="31" t="s">
        <v>83</v>
      </c>
      <c r="AK543" s="25"/>
      <c r="AL543" s="25"/>
      <c r="AM543" s="25"/>
      <c r="AN543" s="25"/>
      <c r="AO543" s="25"/>
      <c r="AP543" s="26">
        <f ca="1">IF(AND(Email_TaskV2[[#This Row],[Status]]="ON PROGRESS"),TODAY()-Email_TaskV2[[#This Row],[Tanggal nodin RFS/RFI]],0)</f>
        <v>0</v>
      </c>
      <c r="AQ543" s="26">
        <f ca="1">IF(AND(Email_TaskV2[[#This Row],[Status]]="ON PROGRESS",Email_TaskV2[[#This Row],[Type]]="RFI"),TODAY()-Email_TaskV2[[#This Row],[Tanggal nodin RFS/RFI]],0)</f>
        <v>0</v>
      </c>
      <c r="AR543" s="26" t="str">
        <f ca="1">IF(Email_TaskV2[[#This Row],[Aging]]&gt;7,"Warning","")</f>
        <v/>
      </c>
      <c r="AS543" s="76" t="s">
        <v>2330</v>
      </c>
      <c r="AT543" s="16" t="s">
        <v>2331</v>
      </c>
      <c r="AU543" s="16" t="s">
        <v>2332</v>
      </c>
      <c r="AV543" s="16" t="str">
        <f>IF(AND(Email_TaskV2[[#This Row],[Status]]="ON PROGRESS",Email_TaskV2[[#This Row],[Type]]="RFS"),"YES","")</f>
        <v/>
      </c>
      <c r="AW543" s="16" t="str">
        <f>IF(AND(Email_TaskV2[[#This Row],[Status]]="ON PROGRESS",Email_TaskV2[[#This Row],[Type]]="RFI"),"YES","")</f>
        <v/>
      </c>
      <c r="AX543" s="16">
        <f>IF(Email_TaskV2[[#This Row],[Nomor Nodin RFS/RFI]]="","",DAY(Email_TaskV2[[#This Row],[Tanggal nodin RFS/RFI]]))</f>
        <v>11</v>
      </c>
      <c r="AY543" s="28" t="str">
        <f>IF(Email_TaskV2[[#This Row],[Nomor Nodin RFS/RFI]]="","",TEXT(Email_TaskV2[[#This Row],[Tanggal nodin RFS/RFI]],"mmm"))</f>
        <v>May</v>
      </c>
      <c r="AZ543" s="28" t="str">
        <f>IF(Email_TaskV2[[#This Row],[Nodin BO]]="","No","Yes")</f>
        <v>Yes</v>
      </c>
      <c r="BA543" s="36">
        <f>IF(Email_TaskV2[[#This Row],[Month]]="",13,MONTH(Email_TaskV2[[#This Row],[Tanggal nodin RFS/RFI]]))</f>
        <v>5</v>
      </c>
    </row>
    <row r="544" spans="1:53" ht="15" hidden="1" customHeight="1" x14ac:dyDescent="0.3">
      <c r="A544" s="17">
        <v>543</v>
      </c>
      <c r="B544" s="31" t="s">
        <v>2333</v>
      </c>
      <c r="C544" s="40">
        <v>44692</v>
      </c>
      <c r="D544" s="34" t="s">
        <v>2334</v>
      </c>
      <c r="E544" s="31" t="s">
        <v>55</v>
      </c>
      <c r="F544" s="31" t="s">
        <v>147</v>
      </c>
      <c r="G544" s="42">
        <v>44693</v>
      </c>
      <c r="H544" s="42">
        <v>44694</v>
      </c>
      <c r="I544" s="31" t="s">
        <v>2335</v>
      </c>
      <c r="J544" s="42">
        <v>44698</v>
      </c>
      <c r="K544" s="73"/>
      <c r="L544" s="18">
        <f t="shared" si="63"/>
        <v>2</v>
      </c>
      <c r="M544" s="18">
        <f t="shared" si="64"/>
        <v>5</v>
      </c>
      <c r="N544" s="20" t="s">
        <v>353</v>
      </c>
      <c r="O544" s="34" t="s">
        <v>354</v>
      </c>
      <c r="P544" s="34" t="str">
        <f>VLOOKUP(Email_TaskV2[[#This Row],[PIC Dev]],[1]Organization!C:D,2,FALSE)</f>
        <v>BSM Prepaid</v>
      </c>
      <c r="Q544" s="34"/>
      <c r="R544" s="31">
        <v>30</v>
      </c>
      <c r="S544" s="31" t="s">
        <v>106</v>
      </c>
      <c r="T544" s="31" t="s">
        <v>2336</v>
      </c>
      <c r="U544" s="31"/>
      <c r="V544" s="31"/>
      <c r="W544" s="31"/>
      <c r="X544" s="31"/>
      <c r="Y544" s="31"/>
      <c r="Z544" s="31" t="s">
        <v>63</v>
      </c>
      <c r="AA544" s="31" t="s">
        <v>64</v>
      </c>
      <c r="AB544" s="31" t="s">
        <v>2325</v>
      </c>
      <c r="AC544" s="31" t="s">
        <v>66</v>
      </c>
      <c r="AD544" s="33" t="s">
        <v>186</v>
      </c>
      <c r="AE544" s="33" t="s">
        <v>816</v>
      </c>
      <c r="AF544" s="33"/>
      <c r="AG544" s="31"/>
      <c r="AH544" s="75"/>
      <c r="AI544" s="31" t="s">
        <v>75</v>
      </c>
      <c r="AJ544" s="31"/>
      <c r="AK544" s="25"/>
      <c r="AL544" s="25"/>
      <c r="AM544" s="25"/>
      <c r="AN544" s="25"/>
      <c r="AO544" s="25"/>
      <c r="AP544" s="26">
        <f ca="1">IF(AND(Email_TaskV2[[#This Row],[Status]]="ON PROGRESS"),TODAY()-Email_TaskV2[[#This Row],[Tanggal nodin RFS/RFI]],0)</f>
        <v>0</v>
      </c>
      <c r="AQ544" s="26">
        <f ca="1">IF(AND(Email_TaskV2[[#This Row],[Status]]="ON PROGRESS",Email_TaskV2[[#This Row],[Type]]="RFI"),TODAY()-Email_TaskV2[[#This Row],[Tanggal nodin RFS/RFI]],0)</f>
        <v>0</v>
      </c>
      <c r="AR544" s="26"/>
      <c r="AV544" s="16" t="str">
        <f>IF(AND(Email_TaskV2[[#This Row],[Status]]="ON PROGRESS",Email_TaskV2[[#This Row],[Type]]="RFS"),"YES","")</f>
        <v/>
      </c>
      <c r="AW544" s="16" t="str">
        <f>IF(AND(Email_TaskV2[[#This Row],[Status]]="ON PROGRESS",Email_TaskV2[[#This Row],[Type]]="RFI"),"YES","")</f>
        <v/>
      </c>
      <c r="AX544" s="16">
        <f>IF(Email_TaskV2[[#This Row],[Nomor Nodin RFS/RFI]]="","",DAY(Email_TaskV2[[#This Row],[Tanggal nodin RFS/RFI]]))</f>
        <v>11</v>
      </c>
      <c r="AY544" s="28" t="str">
        <f>IF(Email_TaskV2[[#This Row],[Nomor Nodin RFS/RFI]]="","",TEXT(Email_TaskV2[[#This Row],[Tanggal nodin RFS/RFI]],"mmm"))</f>
        <v>May</v>
      </c>
      <c r="AZ544" s="28" t="str">
        <f>IF(Email_TaskV2[[#This Row],[Nodin BO]]="","No","Yes")</f>
        <v>Yes</v>
      </c>
      <c r="BA544" s="36">
        <f>IF(Email_TaskV2[[#This Row],[Month]]="",13,MONTH(Email_TaskV2[[#This Row],[Tanggal nodin RFS/RFI]]))</f>
        <v>5</v>
      </c>
    </row>
    <row r="545" spans="1:53" ht="15" hidden="1" customHeight="1" x14ac:dyDescent="0.3">
      <c r="A545" s="17">
        <v>544</v>
      </c>
      <c r="B545" s="31" t="s">
        <v>2337</v>
      </c>
      <c r="C545" s="40">
        <v>44692</v>
      </c>
      <c r="D545" s="34" t="s">
        <v>2338</v>
      </c>
      <c r="E545" s="31" t="s">
        <v>55</v>
      </c>
      <c r="F545" s="41" t="s">
        <v>86</v>
      </c>
      <c r="G545" s="42">
        <v>44693</v>
      </c>
      <c r="H545" s="42">
        <v>44694</v>
      </c>
      <c r="I545" s="31" t="s">
        <v>2339</v>
      </c>
      <c r="J545" s="42">
        <v>44694</v>
      </c>
      <c r="K545" s="73"/>
      <c r="L545" s="18">
        <f t="shared" si="63"/>
        <v>2</v>
      </c>
      <c r="M545" s="18">
        <f t="shared" si="64"/>
        <v>1</v>
      </c>
      <c r="N545" s="33" t="s">
        <v>93</v>
      </c>
      <c r="O545" s="34" t="s">
        <v>94</v>
      </c>
      <c r="P545" s="34" t="str">
        <f>VLOOKUP(Email_TaskV2[[#This Row],[PIC Dev]],[1]Organization!C:D,2,FALSE)</f>
        <v>Digital and VAS</v>
      </c>
      <c r="Q545" s="74" t="s">
        <v>2340</v>
      </c>
      <c r="R545" s="31">
        <v>31</v>
      </c>
      <c r="S545" s="31" t="s">
        <v>61</v>
      </c>
      <c r="T545" s="31" t="s">
        <v>2341</v>
      </c>
      <c r="U545" s="31"/>
      <c r="V545" s="31"/>
      <c r="W545" s="31"/>
      <c r="X545" s="31"/>
      <c r="Y545" s="31"/>
      <c r="Z545" s="31" t="s">
        <v>63</v>
      </c>
      <c r="AA545" s="31" t="s">
        <v>64</v>
      </c>
      <c r="AB545" s="31" t="s">
        <v>201</v>
      </c>
      <c r="AC545" s="31" t="s">
        <v>98</v>
      </c>
      <c r="AD545" s="33" t="s">
        <v>99</v>
      </c>
      <c r="AE545" s="33"/>
      <c r="AF545" s="33"/>
      <c r="AG545" s="31"/>
      <c r="AH545" s="75"/>
      <c r="AI545" s="31" t="s">
        <v>75</v>
      </c>
      <c r="AJ545" s="31"/>
      <c r="AK545" s="25"/>
      <c r="AL545" s="25"/>
      <c r="AM545" s="25"/>
      <c r="AN545" s="25"/>
      <c r="AO545" s="25"/>
      <c r="AP545" s="26">
        <f ca="1">IF(AND(Email_TaskV2[[#This Row],[Status]]="ON PROGRESS"),TODAY()-Email_TaskV2[[#This Row],[Tanggal nodin RFS/RFI]],0)</f>
        <v>0</v>
      </c>
      <c r="AQ545" s="26">
        <f ca="1">IF(AND(Email_TaskV2[[#This Row],[Status]]="ON PROGRESS",Email_TaskV2[[#This Row],[Type]]="RFI"),TODAY()-Email_TaskV2[[#This Row],[Tanggal nodin RFS/RFI]],0)</f>
        <v>0</v>
      </c>
      <c r="AR545" s="26"/>
      <c r="AV545" s="16" t="str">
        <f>IF(AND(Email_TaskV2[[#This Row],[Status]]="ON PROGRESS",Email_TaskV2[[#This Row],[Type]]="RFS"),"YES","")</f>
        <v/>
      </c>
      <c r="AW545" s="16" t="str">
        <f>IF(AND(Email_TaskV2[[#This Row],[Status]]="ON PROGRESS",Email_TaskV2[[#This Row],[Type]]="RFI"),"YES","")</f>
        <v/>
      </c>
      <c r="AX545" s="16">
        <f>IF(Email_TaskV2[[#This Row],[Nomor Nodin RFS/RFI]]="","",DAY(Email_TaskV2[[#This Row],[Tanggal nodin RFS/RFI]]))</f>
        <v>11</v>
      </c>
      <c r="AY545" s="28" t="str">
        <f>IF(Email_TaskV2[[#This Row],[Nomor Nodin RFS/RFI]]="","",TEXT(Email_TaskV2[[#This Row],[Tanggal nodin RFS/RFI]],"mmm"))</f>
        <v>May</v>
      </c>
      <c r="AZ545" s="28" t="str">
        <f>IF(Email_TaskV2[[#This Row],[Nodin BO]]="","No","Yes")</f>
        <v>Yes</v>
      </c>
      <c r="BA545" s="36">
        <f>IF(Email_TaskV2[[#This Row],[Month]]="",13,MONTH(Email_TaskV2[[#This Row],[Tanggal nodin RFS/RFI]]))</f>
        <v>5</v>
      </c>
    </row>
    <row r="546" spans="1:53" ht="15" hidden="1" customHeight="1" x14ac:dyDescent="0.3">
      <c r="A546" s="17">
        <v>545</v>
      </c>
      <c r="B546" s="31" t="s">
        <v>2342</v>
      </c>
      <c r="C546" s="40">
        <v>44693</v>
      </c>
      <c r="D546" s="34" t="s">
        <v>2343</v>
      </c>
      <c r="E546" s="31" t="s">
        <v>55</v>
      </c>
      <c r="F546" s="41" t="s">
        <v>86</v>
      </c>
      <c r="G546" s="42">
        <v>44694</v>
      </c>
      <c r="H546" s="42">
        <v>44702</v>
      </c>
      <c r="I546" s="31" t="s">
        <v>2344</v>
      </c>
      <c r="J546" s="42">
        <v>44705</v>
      </c>
      <c r="K546" s="42"/>
      <c r="L546" s="31">
        <f t="shared" si="63"/>
        <v>9</v>
      </c>
      <c r="M546" s="31">
        <f t="shared" si="64"/>
        <v>11</v>
      </c>
      <c r="N546" s="34" t="s">
        <v>130</v>
      </c>
      <c r="O546" s="34" t="s">
        <v>131</v>
      </c>
      <c r="P546" s="34" t="str">
        <f>VLOOKUP(Email_TaskV2[[#This Row],[PIC Dev]],[1]Organization!C:D,2,FALSE)</f>
        <v>BSM Prepaid</v>
      </c>
      <c r="Q546" s="74" t="s">
        <v>2345</v>
      </c>
      <c r="R546" s="31">
        <v>74</v>
      </c>
      <c r="S546" s="31" t="s">
        <v>61</v>
      </c>
      <c r="T546" s="31" t="s">
        <v>2346</v>
      </c>
      <c r="U546" s="31"/>
      <c r="V546" s="31"/>
      <c r="W546" s="31"/>
      <c r="X546" s="31"/>
      <c r="Y546" s="31"/>
      <c r="Z546" s="31" t="s">
        <v>63</v>
      </c>
      <c r="AA546" s="31" t="s">
        <v>64</v>
      </c>
      <c r="AB546" s="31" t="s">
        <v>65</v>
      </c>
      <c r="AC546" s="31" t="s">
        <v>66</v>
      </c>
      <c r="AD546" s="33" t="s">
        <v>67</v>
      </c>
      <c r="AE546" s="33"/>
      <c r="AF546" s="33"/>
      <c r="AG546" s="31"/>
      <c r="AH546" s="75"/>
      <c r="AI546" s="31" t="s">
        <v>68</v>
      </c>
      <c r="AJ546" s="31" t="s">
        <v>83</v>
      </c>
      <c r="AK546" s="25"/>
      <c r="AL546" s="25"/>
      <c r="AM546" s="25"/>
      <c r="AN546" s="25"/>
      <c r="AO546" s="25"/>
      <c r="AP546" s="26">
        <f ca="1">IF(AND(Email_TaskV2[[#This Row],[Status]]="ON PROGRESS"),TODAY()-Email_TaskV2[[#This Row],[Tanggal nodin RFS/RFI]],0)</f>
        <v>0</v>
      </c>
      <c r="AQ546" s="26">
        <f ca="1">IF(AND(Email_TaskV2[[#This Row],[Status]]="ON PROGRESS",Email_TaskV2[[#This Row],[Type]]="RFI"),TODAY()-Email_TaskV2[[#This Row],[Tanggal nodin RFS/RFI]],0)</f>
        <v>0</v>
      </c>
      <c r="AR546" s="26" t="str">
        <f ca="1">IF(Email_TaskV2[[#This Row],[Aging]]&gt;7,"Warning","")</f>
        <v/>
      </c>
      <c r="AV546" s="16" t="str">
        <f>IF(AND(Email_TaskV2[[#This Row],[Status]]="ON PROGRESS",Email_TaskV2[[#This Row],[Type]]="RFS"),"YES","")</f>
        <v/>
      </c>
      <c r="AW546" s="16" t="str">
        <f>IF(AND(Email_TaskV2[[#This Row],[Status]]="ON PROGRESS",Email_TaskV2[[#This Row],[Type]]="RFI"),"YES","")</f>
        <v/>
      </c>
      <c r="AX546" s="16">
        <f>IF(Email_TaskV2[[#This Row],[Nomor Nodin RFS/RFI]]="","",DAY(Email_TaskV2[[#This Row],[Tanggal nodin RFS/RFI]]))</f>
        <v>12</v>
      </c>
      <c r="AY546" s="28" t="str">
        <f>IF(Email_TaskV2[[#This Row],[Nomor Nodin RFS/RFI]]="","",TEXT(Email_TaskV2[[#This Row],[Tanggal nodin RFS/RFI]],"mmm"))</f>
        <v>May</v>
      </c>
      <c r="AZ546" s="28" t="str">
        <f>IF(Email_TaskV2[[#This Row],[Nodin BO]]="","No","Yes")</f>
        <v>Yes</v>
      </c>
      <c r="BA546" s="36">
        <f>IF(Email_TaskV2[[#This Row],[Month]]="",13,MONTH(Email_TaskV2[[#This Row],[Tanggal nodin RFS/RFI]]))</f>
        <v>5</v>
      </c>
    </row>
    <row r="547" spans="1:53" ht="15" hidden="1" customHeight="1" x14ac:dyDescent="0.3">
      <c r="A547" s="17">
        <v>546</v>
      </c>
      <c r="B547" s="31" t="s">
        <v>2347</v>
      </c>
      <c r="C547" s="40">
        <v>44693</v>
      </c>
      <c r="D547" s="34" t="s">
        <v>2348</v>
      </c>
      <c r="E547" s="31" t="s">
        <v>55</v>
      </c>
      <c r="F547" s="41" t="s">
        <v>136</v>
      </c>
      <c r="G547" s="42">
        <v>44698</v>
      </c>
      <c r="H547" s="42">
        <v>44701</v>
      </c>
      <c r="I547" s="31" t="s">
        <v>2349</v>
      </c>
      <c r="J547" s="42">
        <v>44701</v>
      </c>
      <c r="K547" s="42"/>
      <c r="L547" s="31">
        <f t="shared" si="63"/>
        <v>8</v>
      </c>
      <c r="M547" s="31">
        <f t="shared" si="64"/>
        <v>3</v>
      </c>
      <c r="N547" s="34" t="s">
        <v>193</v>
      </c>
      <c r="O547" s="34" t="s">
        <v>194</v>
      </c>
      <c r="P547" s="34" t="str">
        <f>VLOOKUP(Email_TaskV2[[#This Row],[PIC Dev]],[1]Organization!C:D,2,FALSE)</f>
        <v>Postpaid, Roaming, and Interconnect</v>
      </c>
      <c r="Q547" s="74" t="s">
        <v>2350</v>
      </c>
      <c r="R547" s="31">
        <v>40</v>
      </c>
      <c r="S547" s="31" t="s">
        <v>61</v>
      </c>
      <c r="T547" s="31" t="s">
        <v>2351</v>
      </c>
      <c r="U547" s="31"/>
      <c r="V547" s="31"/>
      <c r="W547" s="31"/>
      <c r="X547" s="31"/>
      <c r="Y547" s="31"/>
      <c r="Z547" s="31" t="s">
        <v>63</v>
      </c>
      <c r="AA547" s="31" t="s">
        <v>64</v>
      </c>
      <c r="AB547" s="31" t="s">
        <v>65</v>
      </c>
      <c r="AC547" s="31" t="s">
        <v>98</v>
      </c>
      <c r="AD547" s="33" t="s">
        <v>126</v>
      </c>
      <c r="AE547" s="33"/>
      <c r="AF547" s="33"/>
      <c r="AG547" s="31"/>
      <c r="AH547" s="75"/>
      <c r="AI547" s="31" t="s">
        <v>68</v>
      </c>
      <c r="AJ547" s="31" t="s">
        <v>152</v>
      </c>
      <c r="AK547" s="25"/>
      <c r="AL547" s="25"/>
      <c r="AM547" s="25"/>
      <c r="AN547" s="25"/>
      <c r="AO547" s="25"/>
      <c r="AP547" s="26">
        <f ca="1">IF(AND(Email_TaskV2[[#This Row],[Status]]="ON PROGRESS"),TODAY()-Email_TaskV2[[#This Row],[Tanggal nodin RFS/RFI]],0)</f>
        <v>0</v>
      </c>
      <c r="AQ547" s="26">
        <f ca="1">IF(AND(Email_TaskV2[[#This Row],[Status]]="ON PROGRESS",Email_TaskV2[[#This Row],[Type]]="RFI"),TODAY()-Email_TaskV2[[#This Row],[Tanggal nodin RFS/RFI]],0)</f>
        <v>0</v>
      </c>
      <c r="AR547" s="26" t="str">
        <f ca="1">IF(Email_TaskV2[[#This Row],[Aging]]&gt;7,"Warning","")</f>
        <v/>
      </c>
      <c r="AV547" s="16" t="str">
        <f>IF(AND(Email_TaskV2[[#This Row],[Status]]="ON PROGRESS",Email_TaskV2[[#This Row],[Type]]="RFS"),"YES","")</f>
        <v/>
      </c>
      <c r="AW547" s="16" t="str">
        <f>IF(AND(Email_TaskV2[[#This Row],[Status]]="ON PROGRESS",Email_TaskV2[[#This Row],[Type]]="RFI"),"YES","")</f>
        <v/>
      </c>
      <c r="AX547" s="16">
        <f>IF(Email_TaskV2[[#This Row],[Nomor Nodin RFS/RFI]]="","",DAY(Email_TaskV2[[#This Row],[Tanggal nodin RFS/RFI]]))</f>
        <v>12</v>
      </c>
      <c r="AY547" s="28" t="str">
        <f>IF(Email_TaskV2[[#This Row],[Nomor Nodin RFS/RFI]]="","",TEXT(Email_TaskV2[[#This Row],[Tanggal nodin RFS/RFI]],"mmm"))</f>
        <v>May</v>
      </c>
      <c r="AZ547" s="28" t="str">
        <f>IF(Email_TaskV2[[#This Row],[Nodin BO]]="","No","Yes")</f>
        <v>Yes</v>
      </c>
      <c r="BA547" s="36">
        <f>IF(Email_TaskV2[[#This Row],[Month]]="",13,MONTH(Email_TaskV2[[#This Row],[Tanggal nodin RFS/RFI]]))</f>
        <v>5</v>
      </c>
    </row>
    <row r="548" spans="1:53" ht="15" hidden="1" customHeight="1" x14ac:dyDescent="0.3">
      <c r="A548" s="17">
        <v>547</v>
      </c>
      <c r="B548" s="31" t="s">
        <v>2352</v>
      </c>
      <c r="C548" s="40">
        <v>44693</v>
      </c>
      <c r="D548" s="34" t="s">
        <v>2353</v>
      </c>
      <c r="E548" s="31" t="s">
        <v>55</v>
      </c>
      <c r="F548" s="31" t="s">
        <v>112</v>
      </c>
      <c r="G548" s="42">
        <v>44704</v>
      </c>
      <c r="H548" s="42">
        <v>44704</v>
      </c>
      <c r="I548" s="31" t="s">
        <v>2354</v>
      </c>
      <c r="J548" s="42">
        <v>44705</v>
      </c>
      <c r="K548" s="42"/>
      <c r="L548" s="31">
        <f t="shared" si="63"/>
        <v>11</v>
      </c>
      <c r="M548" s="31">
        <f t="shared" si="64"/>
        <v>1</v>
      </c>
      <c r="N548" s="34" t="s">
        <v>130</v>
      </c>
      <c r="O548" s="34" t="s">
        <v>131</v>
      </c>
      <c r="P548" s="34" t="str">
        <f>VLOOKUP(Email_TaskV2[[#This Row],[PIC Dev]],[1]Organization!C:D,2,FALSE)</f>
        <v>BSM Prepaid</v>
      </c>
      <c r="Q548" s="34"/>
      <c r="R548" s="31">
        <v>45</v>
      </c>
      <c r="S548" s="31" t="s">
        <v>106</v>
      </c>
      <c r="T548" s="31" t="s">
        <v>2355</v>
      </c>
      <c r="U548" s="31"/>
      <c r="V548" s="31"/>
      <c r="W548" s="31"/>
      <c r="X548" s="31"/>
      <c r="Y548" s="31"/>
      <c r="Z548" s="31" t="s">
        <v>63</v>
      </c>
      <c r="AA548" s="31" t="s">
        <v>64</v>
      </c>
      <c r="AB548" s="31" t="s">
        <v>447</v>
      </c>
      <c r="AC548" s="31" t="s">
        <v>66</v>
      </c>
      <c r="AD548" s="23" t="s">
        <v>115</v>
      </c>
      <c r="AE548" s="33"/>
      <c r="AF548" s="33"/>
      <c r="AG548" s="31"/>
      <c r="AH548" s="75"/>
      <c r="AI548" s="31" t="s">
        <v>75</v>
      </c>
      <c r="AJ548" s="31"/>
      <c r="AK548" s="25"/>
      <c r="AL548" s="25"/>
      <c r="AM548" s="25"/>
      <c r="AN548" s="25"/>
      <c r="AO548" s="25"/>
      <c r="AP548" s="26">
        <f ca="1">IF(AND(Email_TaskV2[[#This Row],[Status]]="ON PROGRESS"),TODAY()-Email_TaskV2[[#This Row],[Tanggal nodin RFS/RFI]],0)</f>
        <v>0</v>
      </c>
      <c r="AQ548" s="26">
        <f ca="1">IF(AND(Email_TaskV2[[#This Row],[Status]]="ON PROGRESS",Email_TaskV2[[#This Row],[Type]]="RFI"),TODAY()-Email_TaskV2[[#This Row],[Tanggal nodin RFS/RFI]],0)</f>
        <v>0</v>
      </c>
      <c r="AR548" s="26" t="str">
        <f ca="1">IF(Email_TaskV2[[#This Row],[Aging]]&gt;7,"Warning","")</f>
        <v/>
      </c>
      <c r="AV548" s="16" t="str">
        <f>IF(AND(Email_TaskV2[[#This Row],[Status]]="ON PROGRESS",Email_TaskV2[[#This Row],[Type]]="RFS"),"YES","")</f>
        <v/>
      </c>
      <c r="AW548" s="16" t="str">
        <f>IF(AND(Email_TaskV2[[#This Row],[Status]]="ON PROGRESS",Email_TaskV2[[#This Row],[Type]]="RFI"),"YES","")</f>
        <v/>
      </c>
      <c r="AX548" s="16">
        <f>IF(Email_TaskV2[[#This Row],[Nomor Nodin RFS/RFI]]="","",DAY(Email_TaskV2[[#This Row],[Tanggal nodin RFS/RFI]]))</f>
        <v>12</v>
      </c>
      <c r="AY548" s="28" t="str">
        <f>IF(Email_TaskV2[[#This Row],[Nomor Nodin RFS/RFI]]="","",TEXT(Email_TaskV2[[#This Row],[Tanggal nodin RFS/RFI]],"mmm"))</f>
        <v>May</v>
      </c>
      <c r="AZ548" s="28" t="str">
        <f>IF(Email_TaskV2[[#This Row],[Nodin BO]]="","No","Yes")</f>
        <v>Yes</v>
      </c>
      <c r="BA548" s="36">
        <f>IF(Email_TaskV2[[#This Row],[Month]]="",13,MONTH(Email_TaskV2[[#This Row],[Tanggal nodin RFS/RFI]]))</f>
        <v>5</v>
      </c>
    </row>
    <row r="549" spans="1:53" ht="15" hidden="1" customHeight="1" x14ac:dyDescent="0.3">
      <c r="A549" s="17">
        <v>548</v>
      </c>
      <c r="B549" s="31" t="s">
        <v>2356</v>
      </c>
      <c r="C549" s="40">
        <v>44693</v>
      </c>
      <c r="D549" s="34" t="s">
        <v>2357</v>
      </c>
      <c r="E549" s="31" t="s">
        <v>55</v>
      </c>
      <c r="F549" s="41" t="s">
        <v>112</v>
      </c>
      <c r="G549" s="42">
        <v>44720</v>
      </c>
      <c r="H549" s="42">
        <v>44757</v>
      </c>
      <c r="I549" s="31" t="s">
        <v>2358</v>
      </c>
      <c r="J549" s="42">
        <v>44757</v>
      </c>
      <c r="K549" s="42"/>
      <c r="L549" s="31">
        <f t="shared" si="63"/>
        <v>64</v>
      </c>
      <c r="M549" s="31">
        <f t="shared" si="64"/>
        <v>37</v>
      </c>
      <c r="N549" s="20" t="s">
        <v>353</v>
      </c>
      <c r="O549" s="34" t="s">
        <v>354</v>
      </c>
      <c r="P549" s="34" t="str">
        <f>VLOOKUP(Email_TaskV2[[#This Row],[PIC Dev]],[1]Organization!C:D,2,FALSE)</f>
        <v>BSM Prepaid</v>
      </c>
      <c r="Q549" s="34"/>
      <c r="R549" s="31">
        <v>72</v>
      </c>
      <c r="S549" s="31" t="s">
        <v>106</v>
      </c>
      <c r="T549" s="31" t="s">
        <v>2034</v>
      </c>
      <c r="U549" s="31"/>
      <c r="V549" s="31"/>
      <c r="W549" s="31"/>
      <c r="X549" s="31"/>
      <c r="Y549" s="31"/>
      <c r="Z549" s="31" t="s">
        <v>63</v>
      </c>
      <c r="AA549" s="31" t="s">
        <v>64</v>
      </c>
      <c r="AB549" s="31" t="s">
        <v>558</v>
      </c>
      <c r="AC549" s="31" t="s">
        <v>66</v>
      </c>
      <c r="AD549" s="23" t="s">
        <v>186</v>
      </c>
      <c r="AE549" s="33"/>
      <c r="AF549" s="33"/>
      <c r="AG549" s="31"/>
      <c r="AH549" s="75"/>
      <c r="AI549" s="31" t="s">
        <v>75</v>
      </c>
      <c r="AJ549" s="31"/>
      <c r="AK549" s="25"/>
      <c r="AL549" s="25"/>
      <c r="AM549" s="25"/>
      <c r="AN549" s="25"/>
      <c r="AO549" s="25"/>
      <c r="AP549" s="26">
        <f ca="1">IF(AND(Email_TaskV2[[#This Row],[Status]]="ON PROGRESS"),TODAY()-Email_TaskV2[[#This Row],[Tanggal nodin RFS/RFI]],0)</f>
        <v>0</v>
      </c>
      <c r="AQ549" s="26">
        <f ca="1">IF(AND(Email_TaskV2[[#This Row],[Status]]="ON PROGRESS",Email_TaskV2[[#This Row],[Type]]="RFI"),TODAY()-Email_TaskV2[[#This Row],[Tanggal nodin RFS/RFI]],0)</f>
        <v>0</v>
      </c>
      <c r="AR549" s="26" t="str">
        <f ca="1">IF(Email_TaskV2[[#This Row],[Aging]]&gt;7,"Warning","")</f>
        <v/>
      </c>
      <c r="AV549" s="16" t="str">
        <f>IF(AND(Email_TaskV2[[#This Row],[Status]]="ON PROGRESS",Email_TaskV2[[#This Row],[Type]]="RFS"),"YES","")</f>
        <v/>
      </c>
      <c r="AW549" s="16" t="str">
        <f>IF(AND(Email_TaskV2[[#This Row],[Status]]="ON PROGRESS",Email_TaskV2[[#This Row],[Type]]="RFI"),"YES","")</f>
        <v/>
      </c>
      <c r="AX549" s="16">
        <f>IF(Email_TaskV2[[#This Row],[Nomor Nodin RFS/RFI]]="","",DAY(Email_TaskV2[[#This Row],[Tanggal nodin RFS/RFI]]))</f>
        <v>12</v>
      </c>
      <c r="AY549" s="28" t="str">
        <f>IF(Email_TaskV2[[#This Row],[Nomor Nodin RFS/RFI]]="","",TEXT(Email_TaskV2[[#This Row],[Tanggal nodin RFS/RFI]],"mmm"))</f>
        <v>May</v>
      </c>
      <c r="AZ549" s="28" t="str">
        <f>IF(Email_TaskV2[[#This Row],[Nodin BO]]="","No","Yes")</f>
        <v>Yes</v>
      </c>
      <c r="BA549" s="36">
        <f>IF(Email_TaskV2[[#This Row],[Month]]="",13,MONTH(Email_TaskV2[[#This Row],[Tanggal nodin RFS/RFI]]))</f>
        <v>5</v>
      </c>
    </row>
    <row r="550" spans="1:53" ht="15" hidden="1" customHeight="1" x14ac:dyDescent="0.3">
      <c r="A550" s="17">
        <v>549</v>
      </c>
      <c r="B550" s="31" t="s">
        <v>2359</v>
      </c>
      <c r="C550" s="40">
        <v>44693</v>
      </c>
      <c r="D550" s="34" t="s">
        <v>2360</v>
      </c>
      <c r="E550" s="31" t="s">
        <v>55</v>
      </c>
      <c r="F550" s="31" t="s">
        <v>136</v>
      </c>
      <c r="G550" s="42">
        <v>44694</v>
      </c>
      <c r="H550" s="42">
        <v>44696</v>
      </c>
      <c r="I550" s="31" t="s">
        <v>2361</v>
      </c>
      <c r="J550" s="42">
        <v>44698</v>
      </c>
      <c r="K550" s="42"/>
      <c r="L550" s="31">
        <f t="shared" si="63"/>
        <v>3</v>
      </c>
      <c r="M550" s="31">
        <f t="shared" si="64"/>
        <v>4</v>
      </c>
      <c r="N550" s="34" t="s">
        <v>130</v>
      </c>
      <c r="O550" s="34" t="s">
        <v>131</v>
      </c>
      <c r="P550" s="34" t="str">
        <f>VLOOKUP(Email_TaskV2[[#This Row],[PIC Dev]],[1]Organization!C:D,2,FALSE)</f>
        <v>BSM Prepaid</v>
      </c>
      <c r="Q550" s="74" t="s">
        <v>2362</v>
      </c>
      <c r="R550" s="31">
        <v>121</v>
      </c>
      <c r="S550" s="31" t="s">
        <v>106</v>
      </c>
      <c r="T550" s="31" t="s">
        <v>1815</v>
      </c>
      <c r="U550" s="31"/>
      <c r="V550" s="31"/>
      <c r="W550" s="31"/>
      <c r="X550" s="31"/>
      <c r="Y550" s="31"/>
      <c r="Z550" s="31" t="s">
        <v>63</v>
      </c>
      <c r="AA550" s="31" t="s">
        <v>64</v>
      </c>
      <c r="AB550" s="31" t="s">
        <v>65</v>
      </c>
      <c r="AC550" s="31" t="s">
        <v>66</v>
      </c>
      <c r="AD550" s="33" t="s">
        <v>115</v>
      </c>
      <c r="AE550" s="33"/>
      <c r="AF550" s="33"/>
      <c r="AG550" s="31"/>
      <c r="AH550" s="75"/>
      <c r="AI550" s="31" t="s">
        <v>75</v>
      </c>
      <c r="AJ550" s="18"/>
      <c r="AK550" s="25"/>
      <c r="AL550" s="25"/>
      <c r="AM550" s="25"/>
      <c r="AN550" s="25"/>
      <c r="AO550" s="25"/>
      <c r="AP550" s="26">
        <f ca="1">IF(AND(Email_TaskV2[[#This Row],[Status]]="ON PROGRESS"),TODAY()-Email_TaskV2[[#This Row],[Tanggal nodin RFS/RFI]],0)</f>
        <v>0</v>
      </c>
      <c r="AQ550" s="26">
        <f ca="1">IF(AND(Email_TaskV2[[#This Row],[Status]]="ON PROGRESS",Email_TaskV2[[#This Row],[Type]]="RFI"),TODAY()-Email_TaskV2[[#This Row],[Tanggal nodin RFS/RFI]],0)</f>
        <v>0</v>
      </c>
      <c r="AR550" s="26"/>
      <c r="AV550" s="16" t="str">
        <f>IF(AND(Email_TaskV2[[#This Row],[Status]]="ON PROGRESS",Email_TaskV2[[#This Row],[Type]]="RFS"),"YES","")</f>
        <v/>
      </c>
      <c r="AW550" s="16" t="str">
        <f>IF(AND(Email_TaskV2[[#This Row],[Status]]="ON PROGRESS",Email_TaskV2[[#This Row],[Type]]="RFI"),"YES","")</f>
        <v/>
      </c>
      <c r="AX550" s="16">
        <f>IF(Email_TaskV2[[#This Row],[Nomor Nodin RFS/RFI]]="","",DAY(Email_TaskV2[[#This Row],[Tanggal nodin RFS/RFI]]))</f>
        <v>12</v>
      </c>
      <c r="AY550" s="28" t="str">
        <f>IF(Email_TaskV2[[#This Row],[Nomor Nodin RFS/RFI]]="","",TEXT(Email_TaskV2[[#This Row],[Tanggal nodin RFS/RFI]],"mmm"))</f>
        <v>May</v>
      </c>
      <c r="AZ550" s="28" t="str">
        <f>IF(Email_TaskV2[[#This Row],[Nodin BO]]="","No","Yes")</f>
        <v>Yes</v>
      </c>
      <c r="BA550" s="36">
        <f>IF(Email_TaskV2[[#This Row],[Month]]="",13,MONTH(Email_TaskV2[[#This Row],[Tanggal nodin RFS/RFI]]))</f>
        <v>5</v>
      </c>
    </row>
    <row r="551" spans="1:53" ht="15" hidden="1" customHeight="1" x14ac:dyDescent="0.3">
      <c r="A551" s="17">
        <v>550</v>
      </c>
      <c r="B551" s="31" t="s">
        <v>2363</v>
      </c>
      <c r="C551" s="40">
        <v>44694</v>
      </c>
      <c r="D551" s="34" t="s">
        <v>2364</v>
      </c>
      <c r="E551" s="31" t="s">
        <v>55</v>
      </c>
      <c r="F551" s="41" t="s">
        <v>136</v>
      </c>
      <c r="G551" s="42">
        <v>44698</v>
      </c>
      <c r="H551" s="42">
        <v>44708</v>
      </c>
      <c r="I551" s="31" t="s">
        <v>2365</v>
      </c>
      <c r="J551" s="42">
        <v>44708</v>
      </c>
      <c r="K551" s="42"/>
      <c r="L551" s="31">
        <f t="shared" si="63"/>
        <v>14</v>
      </c>
      <c r="M551" s="31">
        <f t="shared" si="64"/>
        <v>10</v>
      </c>
      <c r="N551" s="34" t="s">
        <v>120</v>
      </c>
      <c r="O551" s="34" t="s">
        <v>121</v>
      </c>
      <c r="P551" s="34" t="str">
        <f>VLOOKUP(Email_TaskV2[[#This Row],[PIC Dev]],[1]Organization!C:D,2,FALSE)</f>
        <v>Business Architecture</v>
      </c>
      <c r="Q551" s="74" t="s">
        <v>2366</v>
      </c>
      <c r="R551" s="31">
        <v>187</v>
      </c>
      <c r="S551" s="31" t="s">
        <v>61</v>
      </c>
      <c r="T551" s="31" t="s">
        <v>2367</v>
      </c>
      <c r="U551" s="31"/>
      <c r="V551" s="31"/>
      <c r="W551" s="31"/>
      <c r="X551" s="31"/>
      <c r="Y551" s="31"/>
      <c r="Z551" s="31" t="s">
        <v>63</v>
      </c>
      <c r="AA551" s="31" t="s">
        <v>64</v>
      </c>
      <c r="AB551" s="31" t="s">
        <v>123</v>
      </c>
      <c r="AC551" s="31" t="s">
        <v>66</v>
      </c>
      <c r="AD551" s="23" t="s">
        <v>139</v>
      </c>
      <c r="AE551" s="33" t="s">
        <v>89</v>
      </c>
      <c r="AF551" s="33"/>
      <c r="AG551" s="31"/>
      <c r="AH551" s="75"/>
      <c r="AI551" s="31" t="s">
        <v>75</v>
      </c>
      <c r="AJ551" s="31"/>
      <c r="AK551" s="25"/>
      <c r="AL551" s="25"/>
      <c r="AM551" s="25"/>
      <c r="AN551" s="25"/>
      <c r="AO551" s="25"/>
      <c r="AP551" s="26">
        <f ca="1">IF(AND(Email_TaskV2[[#This Row],[Status]]="ON PROGRESS"),TODAY()-Email_TaskV2[[#This Row],[Tanggal nodin RFS/RFI]],0)</f>
        <v>0</v>
      </c>
      <c r="AQ551" s="26">
        <f ca="1">IF(AND(Email_TaskV2[[#This Row],[Status]]="ON PROGRESS",Email_TaskV2[[#This Row],[Type]]="RFI"),TODAY()-Email_TaskV2[[#This Row],[Tanggal nodin RFS/RFI]],0)</f>
        <v>0</v>
      </c>
      <c r="AR551" s="26" t="str">
        <f ca="1">IF(Email_TaskV2[[#This Row],[Aging]]&gt;7,"Warning","")</f>
        <v/>
      </c>
      <c r="AV551" s="16" t="str">
        <f>IF(AND(Email_TaskV2[[#This Row],[Status]]="ON PROGRESS",Email_TaskV2[[#This Row],[Type]]="RFS"),"YES","")</f>
        <v/>
      </c>
      <c r="AW551" s="16" t="str">
        <f>IF(AND(Email_TaskV2[[#This Row],[Status]]="ON PROGRESS",Email_TaskV2[[#This Row],[Type]]="RFI"),"YES","")</f>
        <v/>
      </c>
      <c r="AX551" s="16">
        <f>IF(Email_TaskV2[[#This Row],[Nomor Nodin RFS/RFI]]="","",DAY(Email_TaskV2[[#This Row],[Tanggal nodin RFS/RFI]]))</f>
        <v>13</v>
      </c>
      <c r="AY551" s="28" t="str">
        <f>IF(Email_TaskV2[[#This Row],[Nomor Nodin RFS/RFI]]="","",TEXT(Email_TaskV2[[#This Row],[Tanggal nodin RFS/RFI]],"mmm"))</f>
        <v>May</v>
      </c>
      <c r="AZ551" s="28" t="str">
        <f>IF(Email_TaskV2[[#This Row],[Nodin BO]]="","No","Yes")</f>
        <v>Yes</v>
      </c>
      <c r="BA551" s="36">
        <f>IF(Email_TaskV2[[#This Row],[Month]]="",13,MONTH(Email_TaskV2[[#This Row],[Tanggal nodin RFS/RFI]]))</f>
        <v>5</v>
      </c>
    </row>
    <row r="552" spans="1:53" ht="15" hidden="1" customHeight="1" x14ac:dyDescent="0.3">
      <c r="A552" s="17">
        <v>551</v>
      </c>
      <c r="B552" s="31" t="s">
        <v>2368</v>
      </c>
      <c r="C552" s="40">
        <v>44694</v>
      </c>
      <c r="D552" s="34" t="s">
        <v>2369</v>
      </c>
      <c r="E552" s="31" t="s">
        <v>55</v>
      </c>
      <c r="F552" s="31" t="s">
        <v>86</v>
      </c>
      <c r="G552" s="42">
        <v>44694</v>
      </c>
      <c r="H552" s="42">
        <v>44694</v>
      </c>
      <c r="I552" s="31" t="s">
        <v>2370</v>
      </c>
      <c r="J552" s="42">
        <v>44694</v>
      </c>
      <c r="K552" s="42"/>
      <c r="L552" s="31">
        <f t="shared" si="63"/>
        <v>0</v>
      </c>
      <c r="M552" s="31">
        <f t="shared" si="64"/>
        <v>0</v>
      </c>
      <c r="N552" s="34" t="s">
        <v>171</v>
      </c>
      <c r="O552" s="34" t="s">
        <v>172</v>
      </c>
      <c r="P552" s="34" t="str">
        <f>VLOOKUP(Email_TaskV2[[#This Row],[PIC Dev]],[1]Organization!C:D,2,FALSE)</f>
        <v>Postpaid, Roaming, and Interconnect</v>
      </c>
      <c r="Q552" s="74" t="s">
        <v>2371</v>
      </c>
      <c r="R552" s="31">
        <v>23</v>
      </c>
      <c r="S552" s="31" t="s">
        <v>61</v>
      </c>
      <c r="T552" s="31" t="s">
        <v>2372</v>
      </c>
      <c r="U552" s="31"/>
      <c r="V552" s="31"/>
      <c r="W552" s="31"/>
      <c r="X552" s="31"/>
      <c r="Y552" s="31"/>
      <c r="Z552" s="31" t="s">
        <v>63</v>
      </c>
      <c r="AA552" s="31" t="s">
        <v>64</v>
      </c>
      <c r="AB552" s="31" t="s">
        <v>65</v>
      </c>
      <c r="AC552" s="31" t="s">
        <v>124</v>
      </c>
      <c r="AD552" s="33" t="s">
        <v>181</v>
      </c>
      <c r="AE552" s="33"/>
      <c r="AF552" s="33"/>
      <c r="AG552" s="31"/>
      <c r="AH552" s="75"/>
      <c r="AI552" s="31" t="s">
        <v>75</v>
      </c>
      <c r="AJ552" s="31"/>
      <c r="AK552" s="25"/>
      <c r="AL552" s="25"/>
      <c r="AM552" s="25"/>
      <c r="AN552" s="25"/>
      <c r="AO552" s="25"/>
      <c r="AP552" s="26">
        <f ca="1">IF(AND(Email_TaskV2[[#This Row],[Status]]="ON PROGRESS"),TODAY()-Email_TaskV2[[#This Row],[Tanggal nodin RFS/RFI]],0)</f>
        <v>0</v>
      </c>
      <c r="AQ552" s="26">
        <f ca="1">IF(AND(Email_TaskV2[[#This Row],[Status]]="ON PROGRESS",Email_TaskV2[[#This Row],[Type]]="RFI"),TODAY()-Email_TaskV2[[#This Row],[Tanggal nodin RFS/RFI]],0)</f>
        <v>0</v>
      </c>
      <c r="AR552" s="26" t="str">
        <f ca="1">IF(Email_TaskV2[[#This Row],[Aging]]&gt;7,"Warning","")</f>
        <v/>
      </c>
      <c r="AV552" s="16" t="str">
        <f>IF(AND(Email_TaskV2[[#This Row],[Status]]="ON PROGRESS",Email_TaskV2[[#This Row],[Type]]="RFS"),"YES","")</f>
        <v/>
      </c>
      <c r="AW552" s="16" t="str">
        <f>IF(AND(Email_TaskV2[[#This Row],[Status]]="ON PROGRESS",Email_TaskV2[[#This Row],[Type]]="RFI"),"YES","")</f>
        <v/>
      </c>
      <c r="AX552" s="16">
        <f>IF(Email_TaskV2[[#This Row],[Nomor Nodin RFS/RFI]]="","",DAY(Email_TaskV2[[#This Row],[Tanggal nodin RFS/RFI]]))</f>
        <v>13</v>
      </c>
      <c r="AY552" s="28" t="str">
        <f>IF(Email_TaskV2[[#This Row],[Nomor Nodin RFS/RFI]]="","",TEXT(Email_TaskV2[[#This Row],[Tanggal nodin RFS/RFI]],"mmm"))</f>
        <v>May</v>
      </c>
      <c r="AZ552" s="28" t="str">
        <f>IF(Email_TaskV2[[#This Row],[Nodin BO]]="","No","Yes")</f>
        <v>Yes</v>
      </c>
      <c r="BA552" s="36">
        <f>IF(Email_TaskV2[[#This Row],[Month]]="",13,MONTH(Email_TaskV2[[#This Row],[Tanggal nodin RFS/RFI]]))</f>
        <v>5</v>
      </c>
    </row>
    <row r="553" spans="1:53" ht="15" hidden="1" customHeight="1" x14ac:dyDescent="0.3">
      <c r="A553" s="17">
        <v>552</v>
      </c>
      <c r="B553" s="31" t="s">
        <v>2373</v>
      </c>
      <c r="C553" s="40">
        <v>44694</v>
      </c>
      <c r="D553" s="34" t="s">
        <v>2374</v>
      </c>
      <c r="E553" s="31" t="s">
        <v>55</v>
      </c>
      <c r="F553" s="41" t="s">
        <v>112</v>
      </c>
      <c r="G553" s="42">
        <v>44700</v>
      </c>
      <c r="H553" s="42">
        <v>44701</v>
      </c>
      <c r="I553" s="31" t="s">
        <v>2375</v>
      </c>
      <c r="J553" s="42">
        <v>44701</v>
      </c>
      <c r="K553" s="42"/>
      <c r="L553" s="31">
        <f t="shared" si="63"/>
        <v>7</v>
      </c>
      <c r="M553" s="31">
        <f t="shared" si="64"/>
        <v>1</v>
      </c>
      <c r="N553" s="34" t="s">
        <v>193</v>
      </c>
      <c r="O553" s="34" t="s">
        <v>194</v>
      </c>
      <c r="P553" s="34" t="str">
        <f>VLOOKUP(Email_TaskV2[[#This Row],[PIC Dev]],[1]Organization!C:D,2,FALSE)</f>
        <v>Postpaid, Roaming, and Interconnect</v>
      </c>
      <c r="Q553" s="34"/>
      <c r="R553" s="31">
        <v>15</v>
      </c>
      <c r="S553" s="31" t="s">
        <v>61</v>
      </c>
      <c r="T553" s="31" t="s">
        <v>2351</v>
      </c>
      <c r="U553" s="31"/>
      <c r="V553" s="31"/>
      <c r="W553" s="31"/>
      <c r="X553" s="31"/>
      <c r="Y553" s="31"/>
      <c r="Z553" s="31" t="s">
        <v>63</v>
      </c>
      <c r="AA553" s="31" t="s">
        <v>64</v>
      </c>
      <c r="AB553" s="31" t="s">
        <v>65</v>
      </c>
      <c r="AC553" s="31" t="s">
        <v>98</v>
      </c>
      <c r="AD553" s="33" t="s">
        <v>126</v>
      </c>
      <c r="AE553" s="33"/>
      <c r="AF553" s="33"/>
      <c r="AG553" s="31"/>
      <c r="AH553" s="75"/>
      <c r="AI553" s="31" t="s">
        <v>68</v>
      </c>
      <c r="AJ553" s="31" t="s">
        <v>152</v>
      </c>
      <c r="AK553" s="25"/>
      <c r="AL553" s="25"/>
      <c r="AM553" s="25"/>
      <c r="AN553" s="25"/>
      <c r="AO553" s="25"/>
      <c r="AP553" s="26">
        <f ca="1">IF(AND(Email_TaskV2[[#This Row],[Status]]="ON PROGRESS"),TODAY()-Email_TaskV2[[#This Row],[Tanggal nodin RFS/RFI]],0)</f>
        <v>0</v>
      </c>
      <c r="AQ553" s="26">
        <f ca="1">IF(AND(Email_TaskV2[[#This Row],[Status]]="ON PROGRESS",Email_TaskV2[[#This Row],[Type]]="RFI"),TODAY()-Email_TaskV2[[#This Row],[Tanggal nodin RFS/RFI]],0)</f>
        <v>0</v>
      </c>
      <c r="AR553" s="26" t="str">
        <f ca="1">IF(Email_TaskV2[[#This Row],[Aging]]&gt;7,"Warning","")</f>
        <v/>
      </c>
      <c r="AV553" s="16" t="str">
        <f>IF(AND(Email_TaskV2[[#This Row],[Status]]="ON PROGRESS",Email_TaskV2[[#This Row],[Type]]="RFS"),"YES","")</f>
        <v/>
      </c>
      <c r="AW553" s="16" t="str">
        <f>IF(AND(Email_TaskV2[[#This Row],[Status]]="ON PROGRESS",Email_TaskV2[[#This Row],[Type]]="RFI"),"YES","")</f>
        <v/>
      </c>
      <c r="AX553" s="16">
        <f>IF(Email_TaskV2[[#This Row],[Nomor Nodin RFS/RFI]]="","",DAY(Email_TaskV2[[#This Row],[Tanggal nodin RFS/RFI]]))</f>
        <v>13</v>
      </c>
      <c r="AY553" s="28" t="str">
        <f>IF(Email_TaskV2[[#This Row],[Nomor Nodin RFS/RFI]]="","",TEXT(Email_TaskV2[[#This Row],[Tanggal nodin RFS/RFI]],"mmm"))</f>
        <v>May</v>
      </c>
      <c r="AZ553" s="28" t="str">
        <f>IF(Email_TaskV2[[#This Row],[Nodin BO]]="","No","Yes")</f>
        <v>Yes</v>
      </c>
      <c r="BA553" s="36">
        <f>IF(Email_TaskV2[[#This Row],[Month]]="",13,MONTH(Email_TaskV2[[#This Row],[Tanggal nodin RFS/RFI]]))</f>
        <v>5</v>
      </c>
    </row>
    <row r="554" spans="1:53" ht="15" hidden="1" customHeight="1" x14ac:dyDescent="0.3">
      <c r="A554" s="17">
        <v>553</v>
      </c>
      <c r="B554" s="31" t="s">
        <v>2376</v>
      </c>
      <c r="C554" s="40">
        <v>44694</v>
      </c>
      <c r="D554" s="34" t="s">
        <v>2377</v>
      </c>
      <c r="E554" s="31" t="s">
        <v>55</v>
      </c>
      <c r="F554" s="41" t="s">
        <v>112</v>
      </c>
      <c r="G554" s="42">
        <v>44706</v>
      </c>
      <c r="H554" s="42">
        <v>44715</v>
      </c>
      <c r="I554" s="31" t="s">
        <v>2378</v>
      </c>
      <c r="J554" s="42">
        <v>44715</v>
      </c>
      <c r="K554" s="42"/>
      <c r="L554" s="31">
        <f t="shared" si="63"/>
        <v>21</v>
      </c>
      <c r="M554" s="31">
        <f t="shared" si="64"/>
        <v>9</v>
      </c>
      <c r="N554" s="33" t="s">
        <v>93</v>
      </c>
      <c r="O554" s="34" t="s">
        <v>94</v>
      </c>
      <c r="P554" s="34" t="str">
        <f>VLOOKUP(Email_TaskV2[[#This Row],[PIC Dev]],[1]Organization!C:D,2,FALSE)</f>
        <v>Digital and VAS</v>
      </c>
      <c r="Q554" s="34"/>
      <c r="R554" s="31">
        <v>103</v>
      </c>
      <c r="S554" s="31" t="s">
        <v>106</v>
      </c>
      <c r="T554" s="31"/>
      <c r="U554" s="31"/>
      <c r="V554" s="31"/>
      <c r="W554" s="31"/>
      <c r="X554" s="31"/>
      <c r="Y554" s="31"/>
      <c r="Z554" s="31" t="s">
        <v>63</v>
      </c>
      <c r="AA554" s="31" t="s">
        <v>64</v>
      </c>
      <c r="AB554" s="31" t="s">
        <v>201</v>
      </c>
      <c r="AC554" s="31" t="s">
        <v>98</v>
      </c>
      <c r="AD554" s="33" t="s">
        <v>186</v>
      </c>
      <c r="AE554" s="33"/>
      <c r="AF554" s="33"/>
      <c r="AG554" s="31"/>
      <c r="AH554" s="75"/>
      <c r="AI554" s="31" t="s">
        <v>75</v>
      </c>
      <c r="AJ554" s="31"/>
      <c r="AK554" s="25"/>
      <c r="AL554" s="25"/>
      <c r="AM554" s="25"/>
      <c r="AN554" s="25"/>
      <c r="AO554" s="25"/>
      <c r="AP554" s="26">
        <f ca="1">IF(AND(Email_TaskV2[[#This Row],[Status]]="ON PROGRESS"),TODAY()-Email_TaskV2[[#This Row],[Tanggal nodin RFS/RFI]],0)</f>
        <v>0</v>
      </c>
      <c r="AQ554" s="26">
        <f ca="1">IF(AND(Email_TaskV2[[#This Row],[Status]]="ON PROGRESS",Email_TaskV2[[#This Row],[Type]]="RFI"),TODAY()-Email_TaskV2[[#This Row],[Tanggal nodin RFS/RFI]],0)</f>
        <v>0</v>
      </c>
      <c r="AR554" s="26" t="str">
        <f ca="1">IF(Email_TaskV2[[#This Row],[Aging]]&gt;7,"Warning","")</f>
        <v/>
      </c>
      <c r="AV554" s="16" t="str">
        <f>IF(AND(Email_TaskV2[[#This Row],[Status]]="ON PROGRESS",Email_TaskV2[[#This Row],[Type]]="RFS"),"YES","")</f>
        <v/>
      </c>
      <c r="AW554" s="16" t="str">
        <f>IF(AND(Email_TaskV2[[#This Row],[Status]]="ON PROGRESS",Email_TaskV2[[#This Row],[Type]]="RFI"),"YES","")</f>
        <v/>
      </c>
      <c r="AX554" s="16">
        <f>IF(Email_TaskV2[[#This Row],[Nomor Nodin RFS/RFI]]="","",DAY(Email_TaskV2[[#This Row],[Tanggal nodin RFS/RFI]]))</f>
        <v>13</v>
      </c>
      <c r="AY554" s="28" t="str">
        <f>IF(Email_TaskV2[[#This Row],[Nomor Nodin RFS/RFI]]="","",TEXT(Email_TaskV2[[#This Row],[Tanggal nodin RFS/RFI]],"mmm"))</f>
        <v>May</v>
      </c>
      <c r="AZ554" s="28" t="str">
        <f>IF(Email_TaskV2[[#This Row],[Nodin BO]]="","No","Yes")</f>
        <v>No</v>
      </c>
      <c r="BA554" s="36">
        <f>IF(Email_TaskV2[[#This Row],[Month]]="",13,MONTH(Email_TaskV2[[#This Row],[Tanggal nodin RFS/RFI]]))</f>
        <v>5</v>
      </c>
    </row>
    <row r="555" spans="1:53" ht="15" hidden="1" customHeight="1" x14ac:dyDescent="0.3">
      <c r="A555" s="17">
        <v>554</v>
      </c>
      <c r="B555" s="31" t="s">
        <v>2379</v>
      </c>
      <c r="C555" s="40">
        <v>44694</v>
      </c>
      <c r="D555" s="34" t="s">
        <v>2380</v>
      </c>
      <c r="E555" s="31" t="s">
        <v>55</v>
      </c>
      <c r="F555" s="41" t="s">
        <v>147</v>
      </c>
      <c r="G555" s="42">
        <v>44701</v>
      </c>
      <c r="H555" s="42">
        <v>44704</v>
      </c>
      <c r="I555" s="31" t="s">
        <v>2381</v>
      </c>
      <c r="J555" s="42">
        <v>44704</v>
      </c>
      <c r="K555" s="42"/>
      <c r="L555" s="31">
        <f t="shared" si="63"/>
        <v>10</v>
      </c>
      <c r="M555" s="31">
        <f t="shared" si="64"/>
        <v>3</v>
      </c>
      <c r="N555" s="33" t="s">
        <v>93</v>
      </c>
      <c r="O555" s="34" t="s">
        <v>94</v>
      </c>
      <c r="P555" s="34" t="str">
        <f>VLOOKUP(Email_TaskV2[[#This Row],[PIC Dev]],[1]Organization!C:D,2,FALSE)</f>
        <v>Digital and VAS</v>
      </c>
      <c r="Q555" s="34"/>
      <c r="R555" s="31">
        <v>100</v>
      </c>
      <c r="S555" s="31" t="s">
        <v>106</v>
      </c>
      <c r="T555" s="31" t="s">
        <v>1683</v>
      </c>
      <c r="U555" s="31"/>
      <c r="V555" s="31"/>
      <c r="W555" s="31"/>
      <c r="X555" s="31"/>
      <c r="Y555" s="31"/>
      <c r="Z555" s="31" t="s">
        <v>63</v>
      </c>
      <c r="AA555" s="31" t="s">
        <v>64</v>
      </c>
      <c r="AB555" s="31" t="s">
        <v>201</v>
      </c>
      <c r="AC555" s="31" t="s">
        <v>98</v>
      </c>
      <c r="AD555" s="33" t="s">
        <v>1719</v>
      </c>
      <c r="AE555" s="33"/>
      <c r="AF555" s="33"/>
      <c r="AG555" s="31"/>
      <c r="AH555" s="75"/>
      <c r="AI555" s="31" t="s">
        <v>75</v>
      </c>
      <c r="AJ555" s="31"/>
      <c r="AK555" s="25"/>
      <c r="AL555" s="25"/>
      <c r="AM555" s="25"/>
      <c r="AN555" s="25"/>
      <c r="AO555" s="25"/>
      <c r="AP555" s="26">
        <f ca="1">IF(AND(Email_TaskV2[[#This Row],[Status]]="ON PROGRESS"),TODAY()-Email_TaskV2[[#This Row],[Tanggal nodin RFS/RFI]],0)</f>
        <v>0</v>
      </c>
      <c r="AQ555" s="26">
        <f ca="1">IF(AND(Email_TaskV2[[#This Row],[Status]]="ON PROGRESS",Email_TaskV2[[#This Row],[Type]]="RFI"),TODAY()-Email_TaskV2[[#This Row],[Tanggal nodin RFS/RFI]],0)</f>
        <v>0</v>
      </c>
      <c r="AR555" s="26" t="str">
        <f ca="1">IF(Email_TaskV2[[#This Row],[Aging]]&gt;7,"Warning","")</f>
        <v/>
      </c>
      <c r="AV555" s="16" t="str">
        <f>IF(AND(Email_TaskV2[[#This Row],[Status]]="ON PROGRESS",Email_TaskV2[[#This Row],[Type]]="RFS"),"YES","")</f>
        <v/>
      </c>
      <c r="AW555" s="16" t="str">
        <f>IF(AND(Email_TaskV2[[#This Row],[Status]]="ON PROGRESS",Email_TaskV2[[#This Row],[Type]]="RFI"),"YES","")</f>
        <v/>
      </c>
      <c r="AX555" s="16">
        <f>IF(Email_TaskV2[[#This Row],[Nomor Nodin RFS/RFI]]="","",DAY(Email_TaskV2[[#This Row],[Tanggal nodin RFS/RFI]]))</f>
        <v>13</v>
      </c>
      <c r="AY555" s="28" t="str">
        <f>IF(Email_TaskV2[[#This Row],[Nomor Nodin RFS/RFI]]="","",TEXT(Email_TaskV2[[#This Row],[Tanggal nodin RFS/RFI]],"mmm"))</f>
        <v>May</v>
      </c>
      <c r="AZ555" s="28" t="str">
        <f>IF(Email_TaskV2[[#This Row],[Nodin BO]]="","No","Yes")</f>
        <v>Yes</v>
      </c>
      <c r="BA555" s="36">
        <f>IF(Email_TaskV2[[#This Row],[Month]]="",13,MONTH(Email_TaskV2[[#This Row],[Tanggal nodin RFS/RFI]]))</f>
        <v>5</v>
      </c>
    </row>
    <row r="556" spans="1:53" ht="15" hidden="1" customHeight="1" x14ac:dyDescent="0.3">
      <c r="A556" s="17">
        <v>555</v>
      </c>
      <c r="B556" s="31" t="s">
        <v>2382</v>
      </c>
      <c r="C556" s="40">
        <v>44694</v>
      </c>
      <c r="D556" s="34" t="s">
        <v>2383</v>
      </c>
      <c r="E556" s="31" t="s">
        <v>55</v>
      </c>
      <c r="F556" s="41" t="s">
        <v>147</v>
      </c>
      <c r="G556" s="42">
        <v>44696</v>
      </c>
      <c r="H556" s="42">
        <v>44732</v>
      </c>
      <c r="I556" s="31" t="s">
        <v>2384</v>
      </c>
      <c r="J556" s="42">
        <v>44733</v>
      </c>
      <c r="K556" s="42"/>
      <c r="L556" s="31">
        <f t="shared" si="63"/>
        <v>38</v>
      </c>
      <c r="M556" s="31">
        <f t="shared" si="64"/>
        <v>37</v>
      </c>
      <c r="N556" s="34" t="s">
        <v>193</v>
      </c>
      <c r="O556" s="34" t="s">
        <v>194</v>
      </c>
      <c r="P556" s="34" t="str">
        <f>VLOOKUP(Email_TaskV2[[#This Row],[PIC Dev]],[1]Organization!C:D,2,FALSE)</f>
        <v>Postpaid, Roaming, and Interconnect</v>
      </c>
      <c r="Q556" s="34"/>
      <c r="R556" s="31">
        <v>34</v>
      </c>
      <c r="S556" s="31" t="s">
        <v>106</v>
      </c>
      <c r="T556" s="31" t="s">
        <v>2385</v>
      </c>
      <c r="U556" s="31"/>
      <c r="V556" s="31"/>
      <c r="W556" s="31"/>
      <c r="X556" s="31"/>
      <c r="Y556" s="31"/>
      <c r="Z556" s="31" t="s">
        <v>63</v>
      </c>
      <c r="AA556" s="31" t="s">
        <v>64</v>
      </c>
      <c r="AB556" s="31" t="s">
        <v>210</v>
      </c>
      <c r="AC556" s="31" t="s">
        <v>98</v>
      </c>
      <c r="AD556" s="33" t="s">
        <v>490</v>
      </c>
      <c r="AE556" s="33" t="s">
        <v>151</v>
      </c>
      <c r="AF556" s="33"/>
      <c r="AG556" s="31"/>
      <c r="AH556" s="75"/>
      <c r="AI556" s="31" t="s">
        <v>276</v>
      </c>
      <c r="AJ556" s="31" t="s">
        <v>152</v>
      </c>
      <c r="AK556" s="25"/>
      <c r="AL556" s="25"/>
      <c r="AM556" s="25"/>
      <c r="AN556" s="25"/>
      <c r="AO556" s="25"/>
      <c r="AP556" s="26">
        <f ca="1">IF(AND(Email_TaskV2[[#This Row],[Status]]="ON PROGRESS"),TODAY()-Email_TaskV2[[#This Row],[Tanggal nodin RFS/RFI]],0)</f>
        <v>0</v>
      </c>
      <c r="AQ556" s="26">
        <f ca="1">IF(AND(Email_TaskV2[[#This Row],[Status]]="ON PROGRESS",Email_TaskV2[[#This Row],[Type]]="RFI"),TODAY()-Email_TaskV2[[#This Row],[Tanggal nodin RFS/RFI]],0)</f>
        <v>0</v>
      </c>
      <c r="AR556" s="26" t="str">
        <f ca="1">IF(Email_TaskV2[[#This Row],[Aging]]&gt;7,"Warning","")</f>
        <v/>
      </c>
      <c r="AV556" s="16" t="str">
        <f>IF(AND(Email_TaskV2[[#This Row],[Status]]="ON PROGRESS",Email_TaskV2[[#This Row],[Type]]="RFS"),"YES","")</f>
        <v/>
      </c>
      <c r="AW556" s="16" t="str">
        <f>IF(AND(Email_TaskV2[[#This Row],[Status]]="ON PROGRESS",Email_TaskV2[[#This Row],[Type]]="RFI"),"YES","")</f>
        <v/>
      </c>
      <c r="AX556" s="16">
        <f>IF(Email_TaskV2[[#This Row],[Nomor Nodin RFS/RFI]]="","",DAY(Email_TaskV2[[#This Row],[Tanggal nodin RFS/RFI]]))</f>
        <v>13</v>
      </c>
      <c r="AY556" s="28" t="str">
        <f>IF(Email_TaskV2[[#This Row],[Nomor Nodin RFS/RFI]]="","",TEXT(Email_TaskV2[[#This Row],[Tanggal nodin RFS/RFI]],"mmm"))</f>
        <v>May</v>
      </c>
      <c r="AZ556" s="28" t="str">
        <f>IF(Email_TaskV2[[#This Row],[Nodin BO]]="","No","Yes")</f>
        <v>Yes</v>
      </c>
      <c r="BA556" s="36">
        <f>IF(Email_TaskV2[[#This Row],[Month]]="",13,MONTH(Email_TaskV2[[#This Row],[Tanggal nodin RFS/RFI]]))</f>
        <v>5</v>
      </c>
    </row>
    <row r="557" spans="1:53" ht="15" hidden="1" customHeight="1" x14ac:dyDescent="0.3">
      <c r="A557" s="17">
        <v>556</v>
      </c>
      <c r="B557" s="31" t="s">
        <v>2386</v>
      </c>
      <c r="C557" s="40">
        <v>44694</v>
      </c>
      <c r="D557" s="34" t="s">
        <v>2387</v>
      </c>
      <c r="E557" s="48" t="s">
        <v>118</v>
      </c>
      <c r="F557" s="48" t="s">
        <v>163</v>
      </c>
      <c r="G557" s="31"/>
      <c r="H557" s="42">
        <v>44715</v>
      </c>
      <c r="I557" s="31"/>
      <c r="J557" s="31"/>
      <c r="K557" s="31"/>
      <c r="L557" s="33"/>
      <c r="M557" s="34"/>
      <c r="N557" s="34" t="s">
        <v>58</v>
      </c>
      <c r="O557" s="34" t="s">
        <v>59</v>
      </c>
      <c r="P557" s="34" t="str">
        <f>VLOOKUP(Email_TaskV2[[#This Row],[PIC Dev]],[1]Organization!C:D,2,FALSE)</f>
        <v>BSM Prepaid</v>
      </c>
      <c r="Q557" s="34" t="s">
        <v>2388</v>
      </c>
      <c r="R557" s="31"/>
      <c r="S557" s="31" t="s">
        <v>61</v>
      </c>
      <c r="T557" s="31" t="s">
        <v>2389</v>
      </c>
      <c r="U557" s="31"/>
      <c r="V557" s="31"/>
      <c r="W557" s="31"/>
      <c r="X557" s="31"/>
      <c r="Y557" s="31"/>
      <c r="Z557" s="31" t="s">
        <v>63</v>
      </c>
      <c r="AA557" s="31" t="s">
        <v>64</v>
      </c>
      <c r="AB557" s="31" t="s">
        <v>65</v>
      </c>
      <c r="AC557" s="31" t="s">
        <v>66</v>
      </c>
      <c r="AD557" s="33" t="s">
        <v>82</v>
      </c>
      <c r="AE557" s="33"/>
      <c r="AF557" s="33"/>
      <c r="AG557" s="31"/>
      <c r="AH557" s="75"/>
      <c r="AI557" s="48" t="s">
        <v>68</v>
      </c>
      <c r="AJ557" s="48" t="s">
        <v>83</v>
      </c>
      <c r="AK557" s="25"/>
      <c r="AL557" s="25"/>
      <c r="AM557" s="25"/>
      <c r="AN557" s="25"/>
      <c r="AO557" s="25"/>
      <c r="AP557" s="26">
        <f ca="1">IF(AND(Email_TaskV2[[#This Row],[Status]]="ON PROGRESS"),TODAY()-Email_TaskV2[[#This Row],[Tanggal nodin RFS/RFI]],0)</f>
        <v>0</v>
      </c>
      <c r="AQ557" s="26">
        <f ca="1">IF(AND(Email_TaskV2[[#This Row],[Status]]="ON PROGRESS",Email_TaskV2[[#This Row],[Type]]="RFI"),TODAY()-Email_TaskV2[[#This Row],[Tanggal nodin RFS/RFI]],0)</f>
        <v>0</v>
      </c>
      <c r="AR557" s="26" t="str">
        <f ca="1">IF(Email_TaskV2[[#This Row],[Aging]]&gt;7,"Warning","")</f>
        <v/>
      </c>
      <c r="AS557" s="16" t="s">
        <v>2390</v>
      </c>
      <c r="AT557" s="16" t="s">
        <v>2391</v>
      </c>
      <c r="AU557" s="16" t="s">
        <v>2392</v>
      </c>
      <c r="AV557" s="16" t="str">
        <f>IF(AND(Email_TaskV2[[#This Row],[Status]]="ON PROGRESS",Email_TaskV2[[#This Row],[Type]]="RFS"),"YES","")</f>
        <v/>
      </c>
      <c r="AW557" s="16" t="str">
        <f>IF(AND(Email_TaskV2[[#This Row],[Status]]="ON PROGRESS",Email_TaskV2[[#This Row],[Type]]="RFI"),"YES","")</f>
        <v/>
      </c>
      <c r="AX557" s="16">
        <f>IF(Email_TaskV2[[#This Row],[Nomor Nodin RFS/RFI]]="","",DAY(Email_TaskV2[[#This Row],[Tanggal nodin RFS/RFI]]))</f>
        <v>13</v>
      </c>
      <c r="AY557" s="28" t="str">
        <f>IF(Email_TaskV2[[#This Row],[Nomor Nodin RFS/RFI]]="","",TEXT(Email_TaskV2[[#This Row],[Tanggal nodin RFS/RFI]],"mmm"))</f>
        <v>May</v>
      </c>
      <c r="AZ557" s="28" t="str">
        <f>IF(Email_TaskV2[[#This Row],[Nodin BO]]="","No","Yes")</f>
        <v>Yes</v>
      </c>
      <c r="BA557" s="36">
        <f>IF(Email_TaskV2[[#This Row],[Month]]="",13,MONTH(Email_TaskV2[[#This Row],[Tanggal nodin RFS/RFI]]))</f>
        <v>5</v>
      </c>
    </row>
    <row r="558" spans="1:53" ht="15" hidden="1" customHeight="1" x14ac:dyDescent="0.3">
      <c r="A558" s="17">
        <v>557</v>
      </c>
      <c r="B558" s="31" t="s">
        <v>2393</v>
      </c>
      <c r="C558" s="40">
        <v>44698</v>
      </c>
      <c r="D558" s="34" t="s">
        <v>2394</v>
      </c>
      <c r="E558" s="31" t="s">
        <v>55</v>
      </c>
      <c r="F558" s="41" t="s">
        <v>136</v>
      </c>
      <c r="G558" s="42">
        <v>44699</v>
      </c>
      <c r="H558" s="42">
        <v>44704</v>
      </c>
      <c r="I558" s="31" t="s">
        <v>2395</v>
      </c>
      <c r="J558" s="42">
        <v>44704</v>
      </c>
      <c r="K558" s="42"/>
      <c r="L558" s="31">
        <f t="shared" ref="L558:L565" si="65">H558-C558</f>
        <v>6</v>
      </c>
      <c r="M558" s="31">
        <f t="shared" ref="M558:M565" si="66">J558-G558</f>
        <v>5</v>
      </c>
      <c r="N558" s="34" t="s">
        <v>120</v>
      </c>
      <c r="O558" s="34" t="s">
        <v>121</v>
      </c>
      <c r="P558" s="34" t="str">
        <f>VLOOKUP(Email_TaskV2[[#This Row],[PIC Dev]],[1]Organization!C:D,2,FALSE)</f>
        <v>Business Architecture</v>
      </c>
      <c r="Q558" s="74" t="s">
        <v>2396</v>
      </c>
      <c r="R558" s="31">
        <v>265</v>
      </c>
      <c r="S558" s="31" t="s">
        <v>61</v>
      </c>
      <c r="T558" s="31" t="s">
        <v>2397</v>
      </c>
      <c r="U558" s="31"/>
      <c r="V558" s="31"/>
      <c r="W558" s="31"/>
      <c r="X558" s="31"/>
      <c r="Y558" s="31"/>
      <c r="Z558" s="31" t="s">
        <v>63</v>
      </c>
      <c r="AA558" s="31" t="s">
        <v>64</v>
      </c>
      <c r="AB558" s="31" t="s">
        <v>123</v>
      </c>
      <c r="AC558" s="31" t="s">
        <v>66</v>
      </c>
      <c r="AD558" s="23" t="s">
        <v>74</v>
      </c>
      <c r="AE558" s="77" t="s">
        <v>67</v>
      </c>
      <c r="AF558" s="77"/>
      <c r="AG558" s="78"/>
      <c r="AH558" s="79"/>
      <c r="AI558" s="31" t="s">
        <v>75</v>
      </c>
      <c r="AJ558" s="18"/>
      <c r="AK558" s="25"/>
      <c r="AL558" s="25"/>
      <c r="AM558" s="25"/>
      <c r="AN558" s="25"/>
      <c r="AO558" s="25"/>
      <c r="AP558" s="26">
        <f ca="1">IF(AND(Email_TaskV2[[#This Row],[Status]]="ON PROGRESS"),TODAY()-Email_TaskV2[[#This Row],[Tanggal nodin RFS/RFI]],0)</f>
        <v>0</v>
      </c>
      <c r="AQ558" s="26">
        <f ca="1">IF(AND(Email_TaskV2[[#This Row],[Status]]="ON PROGRESS",Email_TaskV2[[#This Row],[Type]]="RFI"),TODAY()-Email_TaskV2[[#This Row],[Tanggal nodin RFS/RFI]],0)</f>
        <v>0</v>
      </c>
      <c r="AR558" s="26" t="str">
        <f ca="1">IF(Email_TaskV2[[#This Row],[Aging]]&gt;7,"Warning","")</f>
        <v/>
      </c>
      <c r="AV558" s="16" t="str">
        <f>IF(AND(Email_TaskV2[[#This Row],[Status]]="ON PROGRESS",Email_TaskV2[[#This Row],[Type]]="RFS"),"YES","")</f>
        <v/>
      </c>
      <c r="AW558" s="16" t="str">
        <f>IF(AND(Email_TaskV2[[#This Row],[Status]]="ON PROGRESS",Email_TaskV2[[#This Row],[Type]]="RFI"),"YES","")</f>
        <v/>
      </c>
      <c r="AX558" s="16">
        <f>IF(Email_TaskV2[[#This Row],[Nomor Nodin RFS/RFI]]="","",DAY(Email_TaskV2[[#This Row],[Tanggal nodin RFS/RFI]]))</f>
        <v>17</v>
      </c>
      <c r="AY558" s="28" t="str">
        <f>IF(Email_TaskV2[[#This Row],[Nomor Nodin RFS/RFI]]="","",TEXT(Email_TaskV2[[#This Row],[Tanggal nodin RFS/RFI]],"mmm"))</f>
        <v>May</v>
      </c>
      <c r="AZ558" s="28" t="str">
        <f>IF(Email_TaskV2[[#This Row],[Nodin BO]]="","No","Yes")</f>
        <v>Yes</v>
      </c>
      <c r="BA558" s="36">
        <f>IF(Email_TaskV2[[#This Row],[Month]]="",13,MONTH(Email_TaskV2[[#This Row],[Tanggal nodin RFS/RFI]]))</f>
        <v>5</v>
      </c>
    </row>
    <row r="559" spans="1:53" ht="15" hidden="1" customHeight="1" x14ac:dyDescent="0.3">
      <c r="A559" s="17">
        <v>558</v>
      </c>
      <c r="B559" s="31" t="s">
        <v>2398</v>
      </c>
      <c r="C559" s="40">
        <v>44698</v>
      </c>
      <c r="D559" s="34" t="s">
        <v>2399</v>
      </c>
      <c r="E559" s="31" t="s">
        <v>55</v>
      </c>
      <c r="F559" s="41" t="s">
        <v>147</v>
      </c>
      <c r="G559" s="42">
        <v>44705</v>
      </c>
      <c r="H559" s="42">
        <v>44714</v>
      </c>
      <c r="I559" s="31" t="s">
        <v>2400</v>
      </c>
      <c r="J559" s="42">
        <v>44715</v>
      </c>
      <c r="K559" s="42"/>
      <c r="L559" s="31">
        <f t="shared" si="65"/>
        <v>16</v>
      </c>
      <c r="M559" s="31">
        <f t="shared" si="66"/>
        <v>10</v>
      </c>
      <c r="N559" s="34" t="s">
        <v>130</v>
      </c>
      <c r="O559" s="34" t="s">
        <v>131</v>
      </c>
      <c r="P559" s="34" t="str">
        <f>VLOOKUP(Email_TaskV2[[#This Row],[PIC Dev]],[1]Organization!C:D,2,FALSE)</f>
        <v>BSM Prepaid</v>
      </c>
      <c r="Q559" s="34"/>
      <c r="R559" s="31">
        <v>80</v>
      </c>
      <c r="S559" s="31" t="s">
        <v>106</v>
      </c>
      <c r="T559" s="31" t="s">
        <v>2401</v>
      </c>
      <c r="U559" s="31"/>
      <c r="V559" s="31"/>
      <c r="W559" s="31"/>
      <c r="X559" s="31"/>
      <c r="Y559" s="31"/>
      <c r="Z559" s="31" t="s">
        <v>63</v>
      </c>
      <c r="AA559" s="31" t="s">
        <v>64</v>
      </c>
      <c r="AB559" s="31" t="s">
        <v>65</v>
      </c>
      <c r="AC559" s="31" t="s">
        <v>66</v>
      </c>
      <c r="AD559" s="23" t="s">
        <v>816</v>
      </c>
      <c r="AE559" s="33"/>
      <c r="AF559" s="33"/>
      <c r="AG559" s="31"/>
      <c r="AH559" s="75"/>
      <c r="AI559" s="31" t="s">
        <v>75</v>
      </c>
      <c r="AJ559" s="31"/>
      <c r="AK559" s="25"/>
      <c r="AL559" s="25"/>
      <c r="AM559" s="25"/>
      <c r="AN559" s="25"/>
      <c r="AO559" s="25"/>
      <c r="AP559" s="26">
        <f ca="1">IF(AND(Email_TaskV2[[#This Row],[Status]]="ON PROGRESS"),TODAY()-Email_TaskV2[[#This Row],[Tanggal nodin RFS/RFI]],0)</f>
        <v>0</v>
      </c>
      <c r="AQ559" s="26">
        <f ca="1">IF(AND(Email_TaskV2[[#This Row],[Status]]="ON PROGRESS",Email_TaskV2[[#This Row],[Type]]="RFI"),TODAY()-Email_TaskV2[[#This Row],[Tanggal nodin RFS/RFI]],0)</f>
        <v>0</v>
      </c>
      <c r="AR559" s="26" t="str">
        <f ca="1">IF(Email_TaskV2[[#This Row],[Aging]]&gt;7,"Warning","")</f>
        <v/>
      </c>
      <c r="AV559" s="16" t="str">
        <f>IF(AND(Email_TaskV2[[#This Row],[Status]]="ON PROGRESS",Email_TaskV2[[#This Row],[Type]]="RFS"),"YES","")</f>
        <v/>
      </c>
      <c r="AW559" s="16" t="str">
        <f>IF(AND(Email_TaskV2[[#This Row],[Status]]="ON PROGRESS",Email_TaskV2[[#This Row],[Type]]="RFI"),"YES","")</f>
        <v/>
      </c>
      <c r="AX559" s="16">
        <f>IF(Email_TaskV2[[#This Row],[Nomor Nodin RFS/RFI]]="","",DAY(Email_TaskV2[[#This Row],[Tanggal nodin RFS/RFI]]))</f>
        <v>17</v>
      </c>
      <c r="AY559" s="28" t="str">
        <f>IF(Email_TaskV2[[#This Row],[Nomor Nodin RFS/RFI]]="","",TEXT(Email_TaskV2[[#This Row],[Tanggal nodin RFS/RFI]],"mmm"))</f>
        <v>May</v>
      </c>
      <c r="AZ559" s="28" t="str">
        <f>IF(Email_TaskV2[[#This Row],[Nodin BO]]="","No","Yes")</f>
        <v>Yes</v>
      </c>
      <c r="BA559" s="36">
        <f>IF(Email_TaskV2[[#This Row],[Month]]="",13,MONTH(Email_TaskV2[[#This Row],[Tanggal nodin RFS/RFI]]))</f>
        <v>5</v>
      </c>
    </row>
    <row r="560" spans="1:53" ht="15" hidden="1" customHeight="1" x14ac:dyDescent="0.3">
      <c r="A560" s="17">
        <v>559</v>
      </c>
      <c r="B560" s="31" t="s">
        <v>2402</v>
      </c>
      <c r="C560" s="40">
        <v>44698</v>
      </c>
      <c r="D560" s="34" t="s">
        <v>2403</v>
      </c>
      <c r="E560" s="31" t="s">
        <v>55</v>
      </c>
      <c r="F560" s="41" t="s">
        <v>136</v>
      </c>
      <c r="G560" s="42">
        <v>44699</v>
      </c>
      <c r="H560" s="42">
        <v>44705</v>
      </c>
      <c r="I560" s="31" t="s">
        <v>2404</v>
      </c>
      <c r="J560" s="42">
        <v>44706</v>
      </c>
      <c r="K560" s="42"/>
      <c r="L560" s="31">
        <f t="shared" si="65"/>
        <v>7</v>
      </c>
      <c r="M560" s="31">
        <f t="shared" si="66"/>
        <v>7</v>
      </c>
      <c r="N560" s="34" t="s">
        <v>130</v>
      </c>
      <c r="O560" s="34" t="s">
        <v>131</v>
      </c>
      <c r="P560" s="34" t="str">
        <f>VLOOKUP(Email_TaskV2[[#This Row],[PIC Dev]],[1]Organization!C:D,2,FALSE)</f>
        <v>BSM Prepaid</v>
      </c>
      <c r="Q560" s="74" t="s">
        <v>2405</v>
      </c>
      <c r="R560" s="31">
        <v>586</v>
      </c>
      <c r="S560" s="31" t="s">
        <v>61</v>
      </c>
      <c r="T560" s="31" t="s">
        <v>2189</v>
      </c>
      <c r="U560" s="31"/>
      <c r="V560" s="31"/>
      <c r="W560" s="31"/>
      <c r="X560" s="31"/>
      <c r="Y560" s="31"/>
      <c r="Z560" s="31" t="s">
        <v>63</v>
      </c>
      <c r="AA560" s="31" t="s">
        <v>64</v>
      </c>
      <c r="AB560" s="31" t="s">
        <v>65</v>
      </c>
      <c r="AC560" s="31" t="s">
        <v>66</v>
      </c>
      <c r="AD560" s="33" t="s">
        <v>82</v>
      </c>
      <c r="AE560" s="33" t="s">
        <v>67</v>
      </c>
      <c r="AF560" s="33" t="s">
        <v>74</v>
      </c>
      <c r="AG560" s="31" t="s">
        <v>89</v>
      </c>
      <c r="AH560" s="75"/>
      <c r="AI560" s="31" t="s">
        <v>68</v>
      </c>
      <c r="AJ560" s="31" t="s">
        <v>83</v>
      </c>
      <c r="AK560" s="25"/>
      <c r="AL560" s="25"/>
      <c r="AM560" s="25"/>
      <c r="AN560" s="25"/>
      <c r="AO560" s="25"/>
      <c r="AP560" s="26">
        <f ca="1">IF(AND(Email_TaskV2[[#This Row],[Status]]="ON PROGRESS"),TODAY()-Email_TaskV2[[#This Row],[Tanggal nodin RFS/RFI]],0)</f>
        <v>0</v>
      </c>
      <c r="AQ560" s="26">
        <f ca="1">IF(AND(Email_TaskV2[[#This Row],[Status]]="ON PROGRESS",Email_TaskV2[[#This Row],[Type]]="RFI"),TODAY()-Email_TaskV2[[#This Row],[Tanggal nodin RFS/RFI]],0)</f>
        <v>0</v>
      </c>
      <c r="AR560" s="26" t="str">
        <f ca="1">IF(Email_TaskV2[[#This Row],[Aging]]&gt;7,"Warning","")</f>
        <v/>
      </c>
      <c r="AV560" s="16" t="str">
        <f>IF(AND(Email_TaskV2[[#This Row],[Status]]="ON PROGRESS",Email_TaskV2[[#This Row],[Type]]="RFS"),"YES","")</f>
        <v/>
      </c>
      <c r="AW560" s="16" t="str">
        <f>IF(AND(Email_TaskV2[[#This Row],[Status]]="ON PROGRESS",Email_TaskV2[[#This Row],[Type]]="RFI"),"YES","")</f>
        <v/>
      </c>
      <c r="AX560" s="16">
        <f>IF(Email_TaskV2[[#This Row],[Nomor Nodin RFS/RFI]]="","",DAY(Email_TaskV2[[#This Row],[Tanggal nodin RFS/RFI]]))</f>
        <v>17</v>
      </c>
      <c r="AY560" s="28" t="str">
        <f>IF(Email_TaskV2[[#This Row],[Nomor Nodin RFS/RFI]]="","",TEXT(Email_TaskV2[[#This Row],[Tanggal nodin RFS/RFI]],"mmm"))</f>
        <v>May</v>
      </c>
      <c r="AZ560" s="28" t="str">
        <f>IF(Email_TaskV2[[#This Row],[Nodin BO]]="","No","Yes")</f>
        <v>Yes</v>
      </c>
      <c r="BA560" s="36">
        <f>IF(Email_TaskV2[[#This Row],[Month]]="",13,MONTH(Email_TaskV2[[#This Row],[Tanggal nodin RFS/RFI]]))</f>
        <v>5</v>
      </c>
    </row>
    <row r="561" spans="1:53" ht="15" hidden="1" customHeight="1" x14ac:dyDescent="0.3">
      <c r="A561" s="17">
        <v>560</v>
      </c>
      <c r="B561" s="31" t="s">
        <v>2406</v>
      </c>
      <c r="C561" s="40">
        <v>44698</v>
      </c>
      <c r="D561" s="34" t="s">
        <v>2407</v>
      </c>
      <c r="E561" s="31" t="s">
        <v>55</v>
      </c>
      <c r="F561" s="31" t="s">
        <v>147</v>
      </c>
      <c r="G561" s="42">
        <v>44699</v>
      </c>
      <c r="H561" s="42">
        <v>44704</v>
      </c>
      <c r="I561" s="31" t="s">
        <v>2408</v>
      </c>
      <c r="J561" s="42">
        <v>44704</v>
      </c>
      <c r="K561" s="42"/>
      <c r="L561" s="31">
        <f t="shared" si="65"/>
        <v>6</v>
      </c>
      <c r="M561" s="31">
        <f t="shared" si="66"/>
        <v>5</v>
      </c>
      <c r="N561" s="20" t="s">
        <v>104</v>
      </c>
      <c r="O561" s="20" t="s">
        <v>105</v>
      </c>
      <c r="P561" s="34" t="str">
        <f>VLOOKUP(Email_TaskV2[[#This Row],[PIC Dev]],[1]Organization!C:D,2,FALSE)</f>
        <v>Digital and VAS</v>
      </c>
      <c r="Q561" s="34"/>
      <c r="R561" s="31">
        <v>15</v>
      </c>
      <c r="S561" s="31" t="s">
        <v>106</v>
      </c>
      <c r="T561" s="31" t="s">
        <v>2409</v>
      </c>
      <c r="U561" s="31"/>
      <c r="V561" s="31"/>
      <c r="W561" s="31"/>
      <c r="X561" s="31"/>
      <c r="Y561" s="31"/>
      <c r="Z561" s="31" t="s">
        <v>63</v>
      </c>
      <c r="AA561" s="31" t="s">
        <v>64</v>
      </c>
      <c r="AB561" s="31" t="s">
        <v>108</v>
      </c>
      <c r="AC561" s="31" t="s">
        <v>98</v>
      </c>
      <c r="AD561" s="33" t="s">
        <v>816</v>
      </c>
      <c r="AE561" s="33"/>
      <c r="AF561" s="33"/>
      <c r="AG561" s="31"/>
      <c r="AH561" s="75"/>
      <c r="AI561" s="31" t="s">
        <v>75</v>
      </c>
      <c r="AJ561" s="31"/>
      <c r="AK561" s="25"/>
      <c r="AL561" s="25"/>
      <c r="AM561" s="25"/>
      <c r="AN561" s="25"/>
      <c r="AO561" s="25"/>
      <c r="AP561" s="26">
        <f ca="1">IF(AND(Email_TaskV2[[#This Row],[Status]]="ON PROGRESS"),TODAY()-Email_TaskV2[[#This Row],[Tanggal nodin RFS/RFI]],0)</f>
        <v>0</v>
      </c>
      <c r="AQ561" s="26">
        <f ca="1">IF(AND(Email_TaskV2[[#This Row],[Status]]="ON PROGRESS",Email_TaskV2[[#This Row],[Type]]="RFI"),TODAY()-Email_TaskV2[[#This Row],[Tanggal nodin RFS/RFI]],0)</f>
        <v>0</v>
      </c>
      <c r="AR561" s="26" t="str">
        <f ca="1">IF(Email_TaskV2[[#This Row],[Aging]]&gt;7,"Warning","")</f>
        <v/>
      </c>
      <c r="AV561" s="16" t="str">
        <f>IF(AND(Email_TaskV2[[#This Row],[Status]]="ON PROGRESS",Email_TaskV2[[#This Row],[Type]]="RFS"),"YES","")</f>
        <v/>
      </c>
      <c r="AW561" s="16" t="str">
        <f>IF(AND(Email_TaskV2[[#This Row],[Status]]="ON PROGRESS",Email_TaskV2[[#This Row],[Type]]="RFI"),"YES","")</f>
        <v/>
      </c>
      <c r="AX561" s="16">
        <f>IF(Email_TaskV2[[#This Row],[Nomor Nodin RFS/RFI]]="","",DAY(Email_TaskV2[[#This Row],[Tanggal nodin RFS/RFI]]))</f>
        <v>17</v>
      </c>
      <c r="AY561" s="28" t="str">
        <f>IF(Email_TaskV2[[#This Row],[Nomor Nodin RFS/RFI]]="","",TEXT(Email_TaskV2[[#This Row],[Tanggal nodin RFS/RFI]],"mmm"))</f>
        <v>May</v>
      </c>
      <c r="AZ561" s="28" t="str">
        <f>IF(Email_TaskV2[[#This Row],[Nodin BO]]="","No","Yes")</f>
        <v>Yes</v>
      </c>
      <c r="BA561" s="36">
        <f>IF(Email_TaskV2[[#This Row],[Month]]="",13,MONTH(Email_TaskV2[[#This Row],[Tanggal nodin RFS/RFI]]))</f>
        <v>5</v>
      </c>
    </row>
    <row r="562" spans="1:53" ht="15" hidden="1" customHeight="1" x14ac:dyDescent="0.3">
      <c r="A562" s="17">
        <v>561</v>
      </c>
      <c r="B562" s="31" t="s">
        <v>2410</v>
      </c>
      <c r="C562" s="40">
        <v>44698</v>
      </c>
      <c r="D562" s="34" t="s">
        <v>2411</v>
      </c>
      <c r="E562" s="31" t="s">
        <v>55</v>
      </c>
      <c r="F562" s="31" t="s">
        <v>147</v>
      </c>
      <c r="G562" s="42">
        <v>44702</v>
      </c>
      <c r="H562" s="42">
        <v>44721</v>
      </c>
      <c r="I562" s="31" t="s">
        <v>2412</v>
      </c>
      <c r="J562" s="42">
        <v>44722</v>
      </c>
      <c r="K562" s="42"/>
      <c r="L562" s="31">
        <f t="shared" si="65"/>
        <v>23</v>
      </c>
      <c r="M562" s="31">
        <f t="shared" si="66"/>
        <v>20</v>
      </c>
      <c r="N562" s="34" t="s">
        <v>104</v>
      </c>
      <c r="O562" s="34" t="s">
        <v>105</v>
      </c>
      <c r="P562" s="34" t="str">
        <f>VLOOKUP(Email_TaskV2[[#This Row],[PIC Dev]],[1]Organization!C:D,2,FALSE)</f>
        <v>Digital and VAS</v>
      </c>
      <c r="Q562" s="34"/>
      <c r="R562" s="31">
        <v>285</v>
      </c>
      <c r="S562" s="31" t="s">
        <v>106</v>
      </c>
      <c r="T562" s="31"/>
      <c r="U562" s="31"/>
      <c r="V562" s="31"/>
      <c r="W562" s="31"/>
      <c r="X562" s="31"/>
      <c r="Y562" s="31"/>
      <c r="Z562" s="31" t="s">
        <v>63</v>
      </c>
      <c r="AA562" s="31" t="s">
        <v>64</v>
      </c>
      <c r="AB562" s="31" t="s">
        <v>108</v>
      </c>
      <c r="AC562" s="31" t="s">
        <v>98</v>
      </c>
      <c r="AD562" s="23" t="s">
        <v>490</v>
      </c>
      <c r="AE562" s="33"/>
      <c r="AF562" s="33"/>
      <c r="AG562" s="31"/>
      <c r="AH562" s="75"/>
      <c r="AI562" s="31" t="s">
        <v>2413</v>
      </c>
      <c r="AJ562" s="31" t="s">
        <v>152</v>
      </c>
      <c r="AK562" s="25"/>
      <c r="AL562" s="25"/>
      <c r="AM562" s="25"/>
      <c r="AN562" s="25"/>
      <c r="AO562" s="25"/>
      <c r="AP562" s="26">
        <f ca="1">IF(AND(Email_TaskV2[[#This Row],[Status]]="ON PROGRESS"),TODAY()-Email_TaskV2[[#This Row],[Tanggal nodin RFS/RFI]],0)</f>
        <v>0</v>
      </c>
      <c r="AQ562" s="26">
        <f ca="1">IF(AND(Email_TaskV2[[#This Row],[Status]]="ON PROGRESS",Email_TaskV2[[#This Row],[Type]]="RFI"),TODAY()-Email_TaskV2[[#This Row],[Tanggal nodin RFS/RFI]],0)</f>
        <v>0</v>
      </c>
      <c r="AR562" s="26" t="str">
        <f ca="1">IF(Email_TaskV2[[#This Row],[Aging]]&gt;7,"Warning","")</f>
        <v/>
      </c>
      <c r="AV562" s="16" t="str">
        <f>IF(AND(Email_TaskV2[[#This Row],[Status]]="ON PROGRESS",Email_TaskV2[[#This Row],[Type]]="RFS"),"YES","")</f>
        <v/>
      </c>
      <c r="AW562" s="16" t="str">
        <f>IF(AND(Email_TaskV2[[#This Row],[Status]]="ON PROGRESS",Email_TaskV2[[#This Row],[Type]]="RFI"),"YES","")</f>
        <v/>
      </c>
      <c r="AX562" s="16">
        <f>IF(Email_TaskV2[[#This Row],[Nomor Nodin RFS/RFI]]="","",DAY(Email_TaskV2[[#This Row],[Tanggal nodin RFS/RFI]]))</f>
        <v>17</v>
      </c>
      <c r="AY562" s="28" t="str">
        <f>IF(Email_TaskV2[[#This Row],[Nomor Nodin RFS/RFI]]="","",TEXT(Email_TaskV2[[#This Row],[Tanggal nodin RFS/RFI]],"mmm"))</f>
        <v>May</v>
      </c>
      <c r="AZ562" s="28" t="str">
        <f>IF(Email_TaskV2[[#This Row],[Nodin BO]]="","No","Yes")</f>
        <v>No</v>
      </c>
      <c r="BA562" s="36">
        <f>IF(Email_TaskV2[[#This Row],[Month]]="",13,MONTH(Email_TaskV2[[#This Row],[Tanggal nodin RFS/RFI]]))</f>
        <v>5</v>
      </c>
    </row>
    <row r="563" spans="1:53" ht="15" hidden="1" customHeight="1" x14ac:dyDescent="0.3">
      <c r="A563" s="17">
        <v>562</v>
      </c>
      <c r="B563" s="31" t="s">
        <v>2414</v>
      </c>
      <c r="C563" s="40">
        <v>44698</v>
      </c>
      <c r="D563" s="34" t="s">
        <v>2415</v>
      </c>
      <c r="E563" s="31" t="s">
        <v>55</v>
      </c>
      <c r="F563" s="31" t="s">
        <v>112</v>
      </c>
      <c r="G563" s="42">
        <v>44705</v>
      </c>
      <c r="H563" s="42">
        <v>44706</v>
      </c>
      <c r="I563" s="31" t="s">
        <v>2416</v>
      </c>
      <c r="J563" s="42">
        <v>44706</v>
      </c>
      <c r="K563" s="42"/>
      <c r="L563" s="31">
        <f t="shared" si="65"/>
        <v>8</v>
      </c>
      <c r="M563" s="31">
        <f t="shared" si="66"/>
        <v>1</v>
      </c>
      <c r="N563" s="34" t="s">
        <v>130</v>
      </c>
      <c r="O563" s="34" t="s">
        <v>131</v>
      </c>
      <c r="P563" s="34" t="str">
        <f>VLOOKUP(Email_TaskV2[[#This Row],[PIC Dev]],[1]Organization!C:D,2,FALSE)</f>
        <v>BSM Prepaid</v>
      </c>
      <c r="Q563" s="34"/>
      <c r="R563" s="31">
        <v>30</v>
      </c>
      <c r="S563" s="31" t="s">
        <v>106</v>
      </c>
      <c r="T563" s="31" t="s">
        <v>2417</v>
      </c>
      <c r="U563" s="31"/>
      <c r="V563" s="31"/>
      <c r="W563" s="31"/>
      <c r="X563" s="31"/>
      <c r="Y563" s="31"/>
      <c r="Z563" s="31" t="s">
        <v>63</v>
      </c>
      <c r="AA563" s="31" t="s">
        <v>64</v>
      </c>
      <c r="AB563" s="31" t="s">
        <v>65</v>
      </c>
      <c r="AC563" s="31" t="s">
        <v>66</v>
      </c>
      <c r="AD563" s="33" t="s">
        <v>115</v>
      </c>
      <c r="AE563" s="33"/>
      <c r="AF563" s="33"/>
      <c r="AG563" s="31"/>
      <c r="AH563" s="75"/>
      <c r="AI563" s="31" t="s">
        <v>75</v>
      </c>
      <c r="AJ563" s="31"/>
      <c r="AK563" s="25"/>
      <c r="AL563" s="25"/>
      <c r="AM563" s="25"/>
      <c r="AN563" s="25"/>
      <c r="AO563" s="25"/>
      <c r="AP563" s="26">
        <f ca="1">IF(AND(Email_TaskV2[[#This Row],[Status]]="ON PROGRESS"),TODAY()-Email_TaskV2[[#This Row],[Tanggal nodin RFS/RFI]],0)</f>
        <v>0</v>
      </c>
      <c r="AQ563" s="26">
        <f ca="1">IF(AND(Email_TaskV2[[#This Row],[Status]]="ON PROGRESS",Email_TaskV2[[#This Row],[Type]]="RFI"),TODAY()-Email_TaskV2[[#This Row],[Tanggal nodin RFS/RFI]],0)</f>
        <v>0</v>
      </c>
      <c r="AR563" s="26" t="str">
        <f ca="1">IF(Email_TaskV2[[#This Row],[Aging]]&gt;7,"Warning","")</f>
        <v/>
      </c>
      <c r="AV563" s="16" t="str">
        <f>IF(AND(Email_TaskV2[[#This Row],[Status]]="ON PROGRESS",Email_TaskV2[[#This Row],[Type]]="RFS"),"YES","")</f>
        <v/>
      </c>
      <c r="AW563" s="16" t="str">
        <f>IF(AND(Email_TaskV2[[#This Row],[Status]]="ON PROGRESS",Email_TaskV2[[#This Row],[Type]]="RFI"),"YES","")</f>
        <v/>
      </c>
      <c r="AX563" s="16">
        <f>IF(Email_TaskV2[[#This Row],[Nomor Nodin RFS/RFI]]="","",DAY(Email_TaskV2[[#This Row],[Tanggal nodin RFS/RFI]]))</f>
        <v>17</v>
      </c>
      <c r="AY563" s="28" t="str">
        <f>IF(Email_TaskV2[[#This Row],[Nomor Nodin RFS/RFI]]="","",TEXT(Email_TaskV2[[#This Row],[Tanggal nodin RFS/RFI]],"mmm"))</f>
        <v>May</v>
      </c>
      <c r="AZ563" s="28" t="str">
        <f>IF(Email_TaskV2[[#This Row],[Nodin BO]]="","No","Yes")</f>
        <v>Yes</v>
      </c>
      <c r="BA563" s="36">
        <f>IF(Email_TaskV2[[#This Row],[Month]]="",13,MONTH(Email_TaskV2[[#This Row],[Tanggal nodin RFS/RFI]]))</f>
        <v>5</v>
      </c>
    </row>
    <row r="564" spans="1:53" ht="15" hidden="1" customHeight="1" x14ac:dyDescent="0.3">
      <c r="A564" s="17">
        <v>563</v>
      </c>
      <c r="B564" s="31" t="s">
        <v>2418</v>
      </c>
      <c r="C564" s="40">
        <v>44698</v>
      </c>
      <c r="D564" s="34" t="s">
        <v>2207</v>
      </c>
      <c r="E564" s="31" t="s">
        <v>55</v>
      </c>
      <c r="F564" s="41" t="s">
        <v>136</v>
      </c>
      <c r="G564" s="42">
        <v>44698</v>
      </c>
      <c r="H564" s="42">
        <v>44712</v>
      </c>
      <c r="I564" s="31" t="s">
        <v>2419</v>
      </c>
      <c r="J564" s="42">
        <v>44712</v>
      </c>
      <c r="K564" s="42"/>
      <c r="L564" s="31">
        <f t="shared" si="65"/>
        <v>14</v>
      </c>
      <c r="M564" s="31">
        <f t="shared" si="66"/>
        <v>14</v>
      </c>
      <c r="N564" s="34" t="s">
        <v>104</v>
      </c>
      <c r="O564" s="34" t="s">
        <v>105</v>
      </c>
      <c r="P564" s="34" t="str">
        <f>VLOOKUP(Email_TaskV2[[#This Row],[PIC Dev]],[1]Organization!C:D,2,FALSE)</f>
        <v>Digital and VAS</v>
      </c>
      <c r="Q564" s="74" t="s">
        <v>2420</v>
      </c>
      <c r="R564" s="31">
        <v>60</v>
      </c>
      <c r="S564" s="31" t="s">
        <v>61</v>
      </c>
      <c r="T564" s="31" t="s">
        <v>1807</v>
      </c>
      <c r="U564" s="31"/>
      <c r="V564" s="31"/>
      <c r="W564" s="31"/>
      <c r="X564" s="31"/>
      <c r="Y564" s="31"/>
      <c r="Z564" s="31" t="s">
        <v>63</v>
      </c>
      <c r="AA564" s="31" t="s">
        <v>64</v>
      </c>
      <c r="AB564" s="31" t="s">
        <v>108</v>
      </c>
      <c r="AC564" s="31" t="s">
        <v>66</v>
      </c>
      <c r="AD564" s="33" t="s">
        <v>2421</v>
      </c>
      <c r="AE564" s="33"/>
      <c r="AF564" s="33"/>
      <c r="AG564" s="31"/>
      <c r="AH564" s="75"/>
      <c r="AI564" s="31" t="s">
        <v>75</v>
      </c>
      <c r="AJ564" s="31"/>
      <c r="AK564" s="25"/>
      <c r="AL564" s="25"/>
      <c r="AM564" s="25"/>
      <c r="AN564" s="25"/>
      <c r="AO564" s="25"/>
      <c r="AP564" s="26">
        <f ca="1">IF(AND(Email_TaskV2[[#This Row],[Status]]="ON PROGRESS"),TODAY()-Email_TaskV2[[#This Row],[Tanggal nodin RFS/RFI]],0)</f>
        <v>0</v>
      </c>
      <c r="AQ564" s="26">
        <f ca="1">IF(AND(Email_TaskV2[[#This Row],[Status]]="ON PROGRESS",Email_TaskV2[[#This Row],[Type]]="RFI"),TODAY()-Email_TaskV2[[#This Row],[Tanggal nodin RFS/RFI]],0)</f>
        <v>0</v>
      </c>
      <c r="AR564" s="26" t="str">
        <f ca="1">IF(Email_TaskV2[[#This Row],[Aging]]&gt;7,"Warning","")</f>
        <v/>
      </c>
      <c r="AV564" s="16" t="str">
        <f>IF(AND(Email_TaskV2[[#This Row],[Status]]="ON PROGRESS",Email_TaskV2[[#This Row],[Type]]="RFS"),"YES","")</f>
        <v/>
      </c>
      <c r="AW564" s="16" t="str">
        <f>IF(AND(Email_TaskV2[[#This Row],[Status]]="ON PROGRESS",Email_TaskV2[[#This Row],[Type]]="RFI"),"YES","")</f>
        <v/>
      </c>
      <c r="AX564" s="16">
        <f>IF(Email_TaskV2[[#This Row],[Nomor Nodin RFS/RFI]]="","",DAY(Email_TaskV2[[#This Row],[Tanggal nodin RFS/RFI]]))</f>
        <v>17</v>
      </c>
      <c r="AY564" s="28" t="str">
        <f>IF(Email_TaskV2[[#This Row],[Nomor Nodin RFS/RFI]]="","",TEXT(Email_TaskV2[[#This Row],[Tanggal nodin RFS/RFI]],"mmm"))</f>
        <v>May</v>
      </c>
      <c r="AZ564" s="28" t="str">
        <f>IF(Email_TaskV2[[#This Row],[Nodin BO]]="","No","Yes")</f>
        <v>Yes</v>
      </c>
      <c r="BA564" s="36">
        <f>IF(Email_TaskV2[[#This Row],[Month]]="",13,MONTH(Email_TaskV2[[#This Row],[Tanggal nodin RFS/RFI]]))</f>
        <v>5</v>
      </c>
    </row>
    <row r="565" spans="1:53" ht="15" hidden="1" customHeight="1" x14ac:dyDescent="0.3">
      <c r="A565" s="17">
        <v>564</v>
      </c>
      <c r="B565" s="31" t="s">
        <v>2422</v>
      </c>
      <c r="C565" s="40">
        <v>44698</v>
      </c>
      <c r="D565" s="34" t="s">
        <v>2423</v>
      </c>
      <c r="E565" s="31" t="s">
        <v>55</v>
      </c>
      <c r="F565" s="41" t="s">
        <v>1889</v>
      </c>
      <c r="G565" s="42">
        <v>44771</v>
      </c>
      <c r="H565" s="42">
        <v>44777</v>
      </c>
      <c r="I565" s="31" t="s">
        <v>2424</v>
      </c>
      <c r="J565" s="42">
        <v>44778</v>
      </c>
      <c r="K565" s="42"/>
      <c r="L565" s="31">
        <f t="shared" si="65"/>
        <v>79</v>
      </c>
      <c r="M565" s="31">
        <f t="shared" si="66"/>
        <v>7</v>
      </c>
      <c r="N565" s="34" t="s">
        <v>58</v>
      </c>
      <c r="O565" s="34" t="s">
        <v>59</v>
      </c>
      <c r="P565" s="34" t="str">
        <f>VLOOKUP(Email_TaskV2[[#This Row],[PIC Dev]],[1]Organization!C:D,2,FALSE)</f>
        <v>BSM Prepaid</v>
      </c>
      <c r="Q565" s="34" t="s">
        <v>2425</v>
      </c>
      <c r="R565" s="31">
        <v>50</v>
      </c>
      <c r="S565" s="31" t="s">
        <v>106</v>
      </c>
      <c r="T565" s="31" t="s">
        <v>2426</v>
      </c>
      <c r="U565" s="31"/>
      <c r="V565" s="31"/>
      <c r="W565" s="31"/>
      <c r="X565" s="31"/>
      <c r="Y565" s="31"/>
      <c r="Z565" s="31" t="s">
        <v>63</v>
      </c>
      <c r="AA565" s="31" t="s">
        <v>64</v>
      </c>
      <c r="AB565" s="31" t="s">
        <v>65</v>
      </c>
      <c r="AC565" s="31" t="s">
        <v>66</v>
      </c>
      <c r="AD565" s="33" t="s">
        <v>816</v>
      </c>
      <c r="AE565" s="33"/>
      <c r="AF565" s="33"/>
      <c r="AG565" s="31"/>
      <c r="AH565" s="75"/>
      <c r="AI565" s="31" t="s">
        <v>75</v>
      </c>
      <c r="AJ565" s="80" t="s">
        <v>2427</v>
      </c>
      <c r="AK565" s="25"/>
      <c r="AL565" s="25"/>
      <c r="AM565" s="25"/>
      <c r="AN565" s="25"/>
      <c r="AO565" s="25"/>
      <c r="AP565" s="26">
        <f ca="1">IF(AND(Email_TaskV2[[#This Row],[Status]]="ON PROGRESS"),TODAY()-Email_TaskV2[[#This Row],[Tanggal nodin RFS/RFI]],0)</f>
        <v>0</v>
      </c>
      <c r="AQ565" s="26">
        <f ca="1">IF(AND(Email_TaskV2[[#This Row],[Status]]="ON PROGRESS",Email_TaskV2[[#This Row],[Type]]="RFI"),TODAY()-Email_TaskV2[[#This Row],[Tanggal nodin RFS/RFI]],0)</f>
        <v>0</v>
      </c>
      <c r="AR565" s="26" t="str">
        <f ca="1">IF(Email_TaskV2[[#This Row],[Aging]]&gt;7,"Warning","")</f>
        <v/>
      </c>
      <c r="AV565" s="16" t="str">
        <f>IF(AND(Email_TaskV2[[#This Row],[Status]]="ON PROGRESS",Email_TaskV2[[#This Row],[Type]]="RFS"),"YES","")</f>
        <v/>
      </c>
      <c r="AW565" s="16" t="str">
        <f>IF(AND(Email_TaskV2[[#This Row],[Status]]="ON PROGRESS",Email_TaskV2[[#This Row],[Type]]="RFI"),"YES","")</f>
        <v/>
      </c>
      <c r="AX565" s="16">
        <f>IF(Email_TaskV2[[#This Row],[Nomor Nodin RFS/RFI]]="","",DAY(Email_TaskV2[[#This Row],[Tanggal nodin RFS/RFI]]))</f>
        <v>17</v>
      </c>
      <c r="AY565" s="28" t="str">
        <f>IF(Email_TaskV2[[#This Row],[Nomor Nodin RFS/RFI]]="","",TEXT(Email_TaskV2[[#This Row],[Tanggal nodin RFS/RFI]],"mmm"))</f>
        <v>May</v>
      </c>
      <c r="AZ565" s="28" t="str">
        <f>IF(Email_TaskV2[[#This Row],[Nodin BO]]="","No","Yes")</f>
        <v>Yes</v>
      </c>
      <c r="BA565" s="36">
        <f>IF(Email_TaskV2[[#This Row],[Month]]="",13,MONTH(Email_TaskV2[[#This Row],[Tanggal nodin RFS/RFI]]))</f>
        <v>5</v>
      </c>
    </row>
    <row r="566" spans="1:53" ht="15" hidden="1" customHeight="1" x14ac:dyDescent="0.3">
      <c r="A566" s="17">
        <v>565</v>
      </c>
      <c r="B566" s="31" t="s">
        <v>2428</v>
      </c>
      <c r="C566" s="40">
        <v>44699</v>
      </c>
      <c r="D566" s="34" t="s">
        <v>2209</v>
      </c>
      <c r="E566" s="48" t="s">
        <v>118</v>
      </c>
      <c r="F566" s="81" t="s">
        <v>119</v>
      </c>
      <c r="G566" s="31"/>
      <c r="H566" s="42">
        <v>44718</v>
      </c>
      <c r="I566" s="31"/>
      <c r="J566" s="31"/>
      <c r="K566" s="31"/>
      <c r="L566" s="33"/>
      <c r="M566" s="34"/>
      <c r="N566" s="34" t="s">
        <v>104</v>
      </c>
      <c r="O566" s="34" t="s">
        <v>105</v>
      </c>
      <c r="P566" s="34" t="str">
        <f>VLOOKUP(Email_TaskV2[[#This Row],[PIC Dev]],[1]Organization!C:D,2,FALSE)</f>
        <v>Digital and VAS</v>
      </c>
      <c r="Q566" s="74" t="s">
        <v>2429</v>
      </c>
      <c r="R566" s="31"/>
      <c r="S566" s="31" t="s">
        <v>61</v>
      </c>
      <c r="T566" s="31" t="s">
        <v>1852</v>
      </c>
      <c r="U566" s="31"/>
      <c r="V566" s="31"/>
      <c r="W566" s="31"/>
      <c r="X566" s="31"/>
      <c r="Y566" s="31"/>
      <c r="Z566" s="31" t="s">
        <v>63</v>
      </c>
      <c r="AA566" s="31" t="s">
        <v>64</v>
      </c>
      <c r="AB566" s="31" t="s">
        <v>108</v>
      </c>
      <c r="AC566" s="31" t="s">
        <v>98</v>
      </c>
      <c r="AD566" s="82" t="s">
        <v>160</v>
      </c>
      <c r="AE566" s="33"/>
      <c r="AF566" s="33"/>
      <c r="AG566" s="31"/>
      <c r="AH566" s="75"/>
      <c r="AI566" s="48" t="s">
        <v>75</v>
      </c>
      <c r="AJ566" s="48"/>
      <c r="AK566" s="25"/>
      <c r="AL566" s="25"/>
      <c r="AM566" s="25"/>
      <c r="AN566" s="25"/>
      <c r="AO566" s="25"/>
      <c r="AP566" s="26">
        <f ca="1">IF(AND(Email_TaskV2[[#This Row],[Status]]="ON PROGRESS"),TODAY()-Email_TaskV2[[#This Row],[Tanggal nodin RFS/RFI]],0)</f>
        <v>0</v>
      </c>
      <c r="AQ566" s="26">
        <f ca="1">IF(AND(Email_TaskV2[[#This Row],[Status]]="ON PROGRESS",Email_TaskV2[[#This Row],[Type]]="RFI"),TODAY()-Email_TaskV2[[#This Row],[Tanggal nodin RFS/RFI]],0)</f>
        <v>0</v>
      </c>
      <c r="AR566" s="26" t="str">
        <f ca="1">IF(Email_TaskV2[[#This Row],[Aging]]&gt;7,"Warning","")</f>
        <v/>
      </c>
      <c r="AS566" s="76" t="s">
        <v>2430</v>
      </c>
      <c r="AT566" s="16" t="s">
        <v>2431</v>
      </c>
      <c r="AU566" s="16" t="s">
        <v>2432</v>
      </c>
      <c r="AV566" s="16" t="str">
        <f>IF(AND(Email_TaskV2[[#This Row],[Status]]="ON PROGRESS",Email_TaskV2[[#This Row],[Type]]="RFS"),"YES","")</f>
        <v/>
      </c>
      <c r="AW566" s="16" t="str">
        <f>IF(AND(Email_TaskV2[[#This Row],[Status]]="ON PROGRESS",Email_TaskV2[[#This Row],[Type]]="RFI"),"YES","")</f>
        <v/>
      </c>
      <c r="AX566" s="16">
        <f>IF(Email_TaskV2[[#This Row],[Nomor Nodin RFS/RFI]]="","",DAY(Email_TaskV2[[#This Row],[Tanggal nodin RFS/RFI]]))</f>
        <v>18</v>
      </c>
      <c r="AY566" s="28" t="str">
        <f>IF(Email_TaskV2[[#This Row],[Nomor Nodin RFS/RFI]]="","",TEXT(Email_TaskV2[[#This Row],[Tanggal nodin RFS/RFI]],"mmm"))</f>
        <v>May</v>
      </c>
      <c r="AZ566" s="28" t="str">
        <f>IF(Email_TaskV2[[#This Row],[Nodin BO]]="","No","Yes")</f>
        <v>Yes</v>
      </c>
      <c r="BA566" s="36">
        <f>IF(Email_TaskV2[[#This Row],[Month]]="",13,MONTH(Email_TaskV2[[#This Row],[Tanggal nodin RFS/RFI]]))</f>
        <v>5</v>
      </c>
    </row>
    <row r="567" spans="1:53" ht="15" hidden="1" customHeight="1" x14ac:dyDescent="0.3">
      <c r="A567" s="17">
        <v>566</v>
      </c>
      <c r="B567" s="31" t="s">
        <v>2433</v>
      </c>
      <c r="C567" s="40">
        <v>44699</v>
      </c>
      <c r="D567" s="34" t="s">
        <v>2434</v>
      </c>
      <c r="E567" s="48" t="s">
        <v>118</v>
      </c>
      <c r="F567" s="81" t="s">
        <v>119</v>
      </c>
      <c r="G567" s="31"/>
      <c r="H567" s="42">
        <v>44715</v>
      </c>
      <c r="I567" s="31"/>
      <c r="J567" s="31"/>
      <c r="K567" s="31"/>
      <c r="L567" s="33"/>
      <c r="M567" s="34"/>
      <c r="N567" s="34" t="s">
        <v>130</v>
      </c>
      <c r="O567" s="34" t="s">
        <v>131</v>
      </c>
      <c r="P567" s="34" t="str">
        <f>VLOOKUP(Email_TaskV2[[#This Row],[PIC Dev]],[1]Organization!C:D,2,FALSE)</f>
        <v>BSM Prepaid</v>
      </c>
      <c r="Q567" s="34" t="s">
        <v>2435</v>
      </c>
      <c r="R567" s="31"/>
      <c r="S567" s="31" t="s">
        <v>61</v>
      </c>
      <c r="T567" s="31" t="s">
        <v>826</v>
      </c>
      <c r="U567" s="31"/>
      <c r="V567" s="31"/>
      <c r="W567" s="31"/>
      <c r="X567" s="31"/>
      <c r="Y567" s="31"/>
      <c r="Z567" s="31" t="s">
        <v>63</v>
      </c>
      <c r="AA567" s="31" t="s">
        <v>64</v>
      </c>
      <c r="AB567" s="31" t="s">
        <v>447</v>
      </c>
      <c r="AC567" s="31" t="s">
        <v>66</v>
      </c>
      <c r="AD567" s="33" t="s">
        <v>82</v>
      </c>
      <c r="AE567" s="33" t="s">
        <v>67</v>
      </c>
      <c r="AF567" s="33" t="s">
        <v>74</v>
      </c>
      <c r="AG567" s="31" t="s">
        <v>139</v>
      </c>
      <c r="AH567" s="75" t="s">
        <v>2436</v>
      </c>
      <c r="AI567" s="48" t="s">
        <v>75</v>
      </c>
      <c r="AJ567" s="48"/>
      <c r="AK567" s="25"/>
      <c r="AL567" s="25"/>
      <c r="AM567" s="25"/>
      <c r="AN567" s="25"/>
      <c r="AO567" s="25"/>
      <c r="AP567" s="26">
        <f ca="1">IF(AND(Email_TaskV2[[#This Row],[Status]]="ON PROGRESS"),TODAY()-Email_TaskV2[[#This Row],[Tanggal nodin RFS/RFI]],0)</f>
        <v>0</v>
      </c>
      <c r="AQ567" s="26">
        <f ca="1">IF(AND(Email_TaskV2[[#This Row],[Status]]="ON PROGRESS",Email_TaskV2[[#This Row],[Type]]="RFI"),TODAY()-Email_TaskV2[[#This Row],[Tanggal nodin RFS/RFI]],0)</f>
        <v>0</v>
      </c>
      <c r="AR567" s="26" t="str">
        <f ca="1">IF(Email_TaskV2[[#This Row],[Aging]]&gt;7,"Warning","")</f>
        <v/>
      </c>
      <c r="AS567" s="76" t="s">
        <v>2437</v>
      </c>
      <c r="AT567" s="16" t="s">
        <v>2438</v>
      </c>
      <c r="AU567" s="16" t="s">
        <v>2432</v>
      </c>
      <c r="AV567" s="16" t="str">
        <f>IF(AND(Email_TaskV2[[#This Row],[Status]]="ON PROGRESS",Email_TaskV2[[#This Row],[Type]]="RFS"),"YES","")</f>
        <v/>
      </c>
      <c r="AW567" s="16" t="str">
        <f>IF(AND(Email_TaskV2[[#This Row],[Status]]="ON PROGRESS",Email_TaskV2[[#This Row],[Type]]="RFI"),"YES","")</f>
        <v/>
      </c>
      <c r="AX567" s="16">
        <f>IF(Email_TaskV2[[#This Row],[Nomor Nodin RFS/RFI]]="","",DAY(Email_TaskV2[[#This Row],[Tanggal nodin RFS/RFI]]))</f>
        <v>18</v>
      </c>
      <c r="AY567" s="28" t="str">
        <f>IF(Email_TaskV2[[#This Row],[Nomor Nodin RFS/RFI]]="","",TEXT(Email_TaskV2[[#This Row],[Tanggal nodin RFS/RFI]],"mmm"))</f>
        <v>May</v>
      </c>
      <c r="AZ567" s="28" t="str">
        <f>IF(Email_TaskV2[[#This Row],[Nodin BO]]="","No","Yes")</f>
        <v>Yes</v>
      </c>
      <c r="BA567" s="36">
        <f>IF(Email_TaskV2[[#This Row],[Month]]="",13,MONTH(Email_TaskV2[[#This Row],[Tanggal nodin RFS/RFI]]))</f>
        <v>5</v>
      </c>
    </row>
    <row r="568" spans="1:53" ht="15" hidden="1" customHeight="1" x14ac:dyDescent="0.3">
      <c r="A568" s="17">
        <v>567</v>
      </c>
      <c r="B568" s="31" t="s">
        <v>2439</v>
      </c>
      <c r="C568" s="40">
        <v>44699</v>
      </c>
      <c r="D568" s="34" t="s">
        <v>2440</v>
      </c>
      <c r="E568" s="31" t="s">
        <v>55</v>
      </c>
      <c r="F568" s="41" t="s">
        <v>136</v>
      </c>
      <c r="G568" s="42">
        <v>44699</v>
      </c>
      <c r="H568" s="42">
        <v>44700</v>
      </c>
      <c r="I568" s="31" t="s">
        <v>2441</v>
      </c>
      <c r="J568" s="42">
        <v>44701</v>
      </c>
      <c r="K568" s="42"/>
      <c r="L568" s="31">
        <f t="shared" ref="L568:L625" si="67">H568-C568</f>
        <v>1</v>
      </c>
      <c r="M568" s="31">
        <f t="shared" ref="M568:M625" si="68">J568-G568</f>
        <v>2</v>
      </c>
      <c r="N568" s="34" t="s">
        <v>531</v>
      </c>
      <c r="O568" s="34" t="s">
        <v>532</v>
      </c>
      <c r="P568" s="34" t="str">
        <f>VLOOKUP(Email_TaskV2[[#This Row],[PIC Dev]],[1]Organization!C:D,2,FALSE)</f>
        <v>Business Architecture</v>
      </c>
      <c r="Q568" s="74" t="s">
        <v>2442</v>
      </c>
      <c r="R568" s="31">
        <v>50</v>
      </c>
      <c r="S568" s="31" t="s">
        <v>61</v>
      </c>
      <c r="T568" s="31" t="s">
        <v>2443</v>
      </c>
      <c r="U568" s="31"/>
      <c r="V568" s="31"/>
      <c r="W568" s="31"/>
      <c r="X568" s="31"/>
      <c r="Y568" s="31"/>
      <c r="Z568" s="31" t="s">
        <v>63</v>
      </c>
      <c r="AA568" s="31" t="s">
        <v>64</v>
      </c>
      <c r="AB568" s="31" t="s">
        <v>534</v>
      </c>
      <c r="AC568" s="31" t="s">
        <v>98</v>
      </c>
      <c r="AD568" s="33" t="s">
        <v>774</v>
      </c>
      <c r="AE568" s="33"/>
      <c r="AF568" s="33"/>
      <c r="AG568" s="31"/>
      <c r="AH568" s="75"/>
      <c r="AI568" s="31" t="s">
        <v>75</v>
      </c>
      <c r="AJ568" s="31"/>
      <c r="AK568" s="25"/>
      <c r="AL568" s="25"/>
      <c r="AM568" s="25"/>
      <c r="AN568" s="25"/>
      <c r="AO568" s="25"/>
      <c r="AP568" s="26">
        <f ca="1">IF(AND(Email_TaskV2[[#This Row],[Status]]="ON PROGRESS"),TODAY()-Email_TaskV2[[#This Row],[Tanggal nodin RFS/RFI]],0)</f>
        <v>0</v>
      </c>
      <c r="AQ568" s="26">
        <f ca="1">IF(AND(Email_TaskV2[[#This Row],[Status]]="ON PROGRESS",Email_TaskV2[[#This Row],[Type]]="RFI"),TODAY()-Email_TaskV2[[#This Row],[Tanggal nodin RFS/RFI]],0)</f>
        <v>0</v>
      </c>
      <c r="AR568" s="26" t="str">
        <f ca="1">IF(Email_TaskV2[[#This Row],[Aging]]&gt;7,"Warning","")</f>
        <v/>
      </c>
      <c r="AV568" s="16" t="str">
        <f>IF(AND(Email_TaskV2[[#This Row],[Status]]="ON PROGRESS",Email_TaskV2[[#This Row],[Type]]="RFS"),"YES","")</f>
        <v/>
      </c>
      <c r="AW568" s="16" t="str">
        <f>IF(AND(Email_TaskV2[[#This Row],[Status]]="ON PROGRESS",Email_TaskV2[[#This Row],[Type]]="RFI"),"YES","")</f>
        <v/>
      </c>
      <c r="AX568" s="16">
        <f>IF(Email_TaskV2[[#This Row],[Nomor Nodin RFS/RFI]]="","",DAY(Email_TaskV2[[#This Row],[Tanggal nodin RFS/RFI]]))</f>
        <v>18</v>
      </c>
      <c r="AY568" s="28" t="str">
        <f>IF(Email_TaskV2[[#This Row],[Nomor Nodin RFS/RFI]]="","",TEXT(Email_TaskV2[[#This Row],[Tanggal nodin RFS/RFI]],"mmm"))</f>
        <v>May</v>
      </c>
      <c r="AZ568" s="28" t="str">
        <f>IF(Email_TaskV2[[#This Row],[Nodin BO]]="","No","Yes")</f>
        <v>Yes</v>
      </c>
      <c r="BA568" s="36">
        <f>IF(Email_TaskV2[[#This Row],[Month]]="",13,MONTH(Email_TaskV2[[#This Row],[Tanggal nodin RFS/RFI]]))</f>
        <v>5</v>
      </c>
    </row>
    <row r="569" spans="1:53" ht="15" hidden="1" customHeight="1" x14ac:dyDescent="0.3">
      <c r="A569" s="17">
        <v>568</v>
      </c>
      <c r="B569" s="31" t="s">
        <v>2444</v>
      </c>
      <c r="C569" s="40">
        <v>44699</v>
      </c>
      <c r="D569" s="34" t="s">
        <v>2445</v>
      </c>
      <c r="E569" s="31" t="s">
        <v>55</v>
      </c>
      <c r="F569" s="41" t="s">
        <v>112</v>
      </c>
      <c r="G569" s="42">
        <v>44704</v>
      </c>
      <c r="H569" s="42">
        <v>44706</v>
      </c>
      <c r="I569" s="31" t="s">
        <v>2446</v>
      </c>
      <c r="J569" s="42">
        <v>44706</v>
      </c>
      <c r="K569" s="42"/>
      <c r="L569" s="31">
        <f t="shared" si="67"/>
        <v>7</v>
      </c>
      <c r="M569" s="31">
        <f t="shared" si="68"/>
        <v>2</v>
      </c>
      <c r="N569" s="34" t="s">
        <v>130</v>
      </c>
      <c r="O569" s="34" t="s">
        <v>131</v>
      </c>
      <c r="P569" s="34" t="str">
        <f>VLOOKUP(Email_TaskV2[[#This Row],[PIC Dev]],[1]Organization!C:D,2,FALSE)</f>
        <v>BSM Prepaid</v>
      </c>
      <c r="Q569" s="34"/>
      <c r="R569" s="31">
        <v>60</v>
      </c>
      <c r="S569" s="31" t="s">
        <v>106</v>
      </c>
      <c r="T569" s="31" t="s">
        <v>2447</v>
      </c>
      <c r="U569" s="31"/>
      <c r="V569" s="31"/>
      <c r="W569" s="31"/>
      <c r="X569" s="31"/>
      <c r="Y569" s="31"/>
      <c r="Z569" s="31" t="s">
        <v>63</v>
      </c>
      <c r="AA569" s="31" t="s">
        <v>64</v>
      </c>
      <c r="AB569" s="31" t="s">
        <v>65</v>
      </c>
      <c r="AC569" s="31" t="s">
        <v>66</v>
      </c>
      <c r="AD569" s="33" t="s">
        <v>186</v>
      </c>
      <c r="AE569" s="33"/>
      <c r="AF569" s="33"/>
      <c r="AG569" s="31"/>
      <c r="AH569" s="75"/>
      <c r="AI569" s="31" t="s">
        <v>75</v>
      </c>
      <c r="AJ569" s="31"/>
      <c r="AK569" s="25"/>
      <c r="AL569" s="25"/>
      <c r="AM569" s="25"/>
      <c r="AN569" s="25"/>
      <c r="AO569" s="25"/>
      <c r="AP569" s="26">
        <f ca="1">IF(AND(Email_TaskV2[[#This Row],[Status]]="ON PROGRESS"),TODAY()-Email_TaskV2[[#This Row],[Tanggal nodin RFS/RFI]],0)</f>
        <v>0</v>
      </c>
      <c r="AQ569" s="26">
        <f ca="1">IF(AND(Email_TaskV2[[#This Row],[Status]]="ON PROGRESS",Email_TaskV2[[#This Row],[Type]]="RFI"),TODAY()-Email_TaskV2[[#This Row],[Tanggal nodin RFS/RFI]],0)</f>
        <v>0</v>
      </c>
      <c r="AR569" s="26" t="str">
        <f ca="1">IF(Email_TaskV2[[#This Row],[Aging]]&gt;7,"Warning","")</f>
        <v/>
      </c>
      <c r="AV569" s="16" t="str">
        <f>IF(AND(Email_TaskV2[[#This Row],[Status]]="ON PROGRESS",Email_TaskV2[[#This Row],[Type]]="RFS"),"YES","")</f>
        <v/>
      </c>
      <c r="AW569" s="16" t="str">
        <f>IF(AND(Email_TaskV2[[#This Row],[Status]]="ON PROGRESS",Email_TaskV2[[#This Row],[Type]]="RFI"),"YES","")</f>
        <v/>
      </c>
      <c r="AX569" s="16">
        <f>IF(Email_TaskV2[[#This Row],[Nomor Nodin RFS/RFI]]="","",DAY(Email_TaskV2[[#This Row],[Tanggal nodin RFS/RFI]]))</f>
        <v>18</v>
      </c>
      <c r="AY569" s="28" t="str">
        <f>IF(Email_TaskV2[[#This Row],[Nomor Nodin RFS/RFI]]="","",TEXT(Email_TaskV2[[#This Row],[Tanggal nodin RFS/RFI]],"mmm"))</f>
        <v>May</v>
      </c>
      <c r="AZ569" s="28" t="str">
        <f>IF(Email_TaskV2[[#This Row],[Nodin BO]]="","No","Yes")</f>
        <v>Yes</v>
      </c>
      <c r="BA569" s="36">
        <f>IF(Email_TaskV2[[#This Row],[Month]]="",13,MONTH(Email_TaskV2[[#This Row],[Tanggal nodin RFS/RFI]]))</f>
        <v>5</v>
      </c>
    </row>
    <row r="570" spans="1:53" ht="15" hidden="1" customHeight="1" x14ac:dyDescent="0.3">
      <c r="A570" s="17">
        <v>569</v>
      </c>
      <c r="B570" s="31" t="s">
        <v>2448</v>
      </c>
      <c r="C570" s="40">
        <v>44699</v>
      </c>
      <c r="D570" s="34" t="s">
        <v>2449</v>
      </c>
      <c r="E570" s="31" t="s">
        <v>55</v>
      </c>
      <c r="F570" s="31" t="s">
        <v>147</v>
      </c>
      <c r="G570" s="42">
        <v>44705</v>
      </c>
      <c r="H570" s="42">
        <v>44709</v>
      </c>
      <c r="I570" s="31" t="s">
        <v>2450</v>
      </c>
      <c r="J570" s="42">
        <v>44711</v>
      </c>
      <c r="K570" s="42"/>
      <c r="L570" s="31">
        <f t="shared" si="67"/>
        <v>10</v>
      </c>
      <c r="M570" s="31">
        <f t="shared" si="68"/>
        <v>6</v>
      </c>
      <c r="N570" s="34" t="s">
        <v>341</v>
      </c>
      <c r="O570" s="34" t="s">
        <v>342</v>
      </c>
      <c r="P570" s="34" t="str">
        <f>VLOOKUP(Email_TaskV2[[#This Row],[PIC Dev]],[1]Organization!C:D,2,FALSE)</f>
        <v>Digital and VAS</v>
      </c>
      <c r="Q570" s="34"/>
      <c r="R570" s="31">
        <v>40</v>
      </c>
      <c r="S570" s="31" t="s">
        <v>106</v>
      </c>
      <c r="T570" s="31" t="s">
        <v>1785</v>
      </c>
      <c r="U570" s="31"/>
      <c r="V570" s="31"/>
      <c r="W570" s="31"/>
      <c r="X570" s="31"/>
      <c r="Y570" s="31"/>
      <c r="Z570" s="31" t="s">
        <v>63</v>
      </c>
      <c r="AA570" s="31" t="s">
        <v>64</v>
      </c>
      <c r="AB570" s="31" t="s">
        <v>344</v>
      </c>
      <c r="AC570" s="31" t="s">
        <v>124</v>
      </c>
      <c r="AD570" s="23" t="s">
        <v>816</v>
      </c>
      <c r="AE570" s="33"/>
      <c r="AF570" s="33"/>
      <c r="AG570" s="31"/>
      <c r="AH570" s="75"/>
      <c r="AI570" s="31" t="s">
        <v>75</v>
      </c>
      <c r="AJ570" s="31"/>
      <c r="AK570" s="25"/>
      <c r="AL570" s="25"/>
      <c r="AM570" s="25"/>
      <c r="AN570" s="25"/>
      <c r="AO570" s="25"/>
      <c r="AP570" s="26">
        <f ca="1">IF(AND(Email_TaskV2[[#This Row],[Status]]="ON PROGRESS"),TODAY()-Email_TaskV2[[#This Row],[Tanggal nodin RFS/RFI]],0)</f>
        <v>0</v>
      </c>
      <c r="AQ570" s="26">
        <f ca="1">IF(AND(Email_TaskV2[[#This Row],[Status]]="ON PROGRESS",Email_TaskV2[[#This Row],[Type]]="RFI"),TODAY()-Email_TaskV2[[#This Row],[Tanggal nodin RFS/RFI]],0)</f>
        <v>0</v>
      </c>
      <c r="AR570" s="26" t="str">
        <f ca="1">IF(Email_TaskV2[[#This Row],[Aging]]&gt;7,"Warning","")</f>
        <v/>
      </c>
      <c r="AV570" s="16" t="str">
        <f>IF(AND(Email_TaskV2[[#This Row],[Status]]="ON PROGRESS",Email_TaskV2[[#This Row],[Type]]="RFS"),"YES","")</f>
        <v/>
      </c>
      <c r="AW570" s="16" t="str">
        <f>IF(AND(Email_TaskV2[[#This Row],[Status]]="ON PROGRESS",Email_TaskV2[[#This Row],[Type]]="RFI"),"YES","")</f>
        <v/>
      </c>
      <c r="AX570" s="16">
        <f>IF(Email_TaskV2[[#This Row],[Nomor Nodin RFS/RFI]]="","",DAY(Email_TaskV2[[#This Row],[Tanggal nodin RFS/RFI]]))</f>
        <v>18</v>
      </c>
      <c r="AY570" s="28" t="str">
        <f>IF(Email_TaskV2[[#This Row],[Nomor Nodin RFS/RFI]]="","",TEXT(Email_TaskV2[[#This Row],[Tanggal nodin RFS/RFI]],"mmm"))</f>
        <v>May</v>
      </c>
      <c r="AZ570" s="28" t="str">
        <f>IF(Email_TaskV2[[#This Row],[Nodin BO]]="","No","Yes")</f>
        <v>Yes</v>
      </c>
      <c r="BA570" s="36">
        <f>IF(Email_TaskV2[[#This Row],[Month]]="",13,MONTH(Email_TaskV2[[#This Row],[Tanggal nodin RFS/RFI]]))</f>
        <v>5</v>
      </c>
    </row>
    <row r="571" spans="1:53" ht="15" hidden="1" customHeight="1" x14ac:dyDescent="0.3">
      <c r="A571" s="17">
        <v>570</v>
      </c>
      <c r="B571" s="31" t="s">
        <v>2451</v>
      </c>
      <c r="C571" s="40">
        <v>44699</v>
      </c>
      <c r="D571" s="34" t="s">
        <v>2452</v>
      </c>
      <c r="E571" s="31" t="s">
        <v>55</v>
      </c>
      <c r="F571" s="31" t="s">
        <v>147</v>
      </c>
      <c r="G571" s="42">
        <v>44700</v>
      </c>
      <c r="H571" s="42">
        <v>44700</v>
      </c>
      <c r="I571" s="31" t="s">
        <v>2453</v>
      </c>
      <c r="J571" s="42">
        <v>44701</v>
      </c>
      <c r="K571" s="42"/>
      <c r="L571" s="31">
        <f t="shared" si="67"/>
        <v>1</v>
      </c>
      <c r="M571" s="31">
        <f t="shared" si="68"/>
        <v>1</v>
      </c>
      <c r="N571" s="34" t="s">
        <v>531</v>
      </c>
      <c r="O571" s="34" t="s">
        <v>532</v>
      </c>
      <c r="P571" s="34" t="str">
        <f>VLOOKUP(Email_TaskV2[[#This Row],[PIC Dev]],[1]Organization!C:D,2,FALSE)</f>
        <v>Business Architecture</v>
      </c>
      <c r="Q571" s="34"/>
      <c r="R571" s="31">
        <v>176</v>
      </c>
      <c r="S571" s="31" t="s">
        <v>106</v>
      </c>
      <c r="T571" s="83" t="s">
        <v>2238</v>
      </c>
      <c r="U571" s="83"/>
      <c r="V571" s="83"/>
      <c r="W571" s="83"/>
      <c r="X571" s="83"/>
      <c r="Y571" s="83"/>
      <c r="Z571" s="31" t="s">
        <v>63</v>
      </c>
      <c r="AA571" s="31" t="s">
        <v>64</v>
      </c>
      <c r="AB571" s="31" t="s">
        <v>534</v>
      </c>
      <c r="AC571" s="31" t="s">
        <v>98</v>
      </c>
      <c r="AD571" s="33" t="s">
        <v>1719</v>
      </c>
      <c r="AE571" s="33"/>
      <c r="AF571" s="33"/>
      <c r="AG571" s="31"/>
      <c r="AH571" s="75"/>
      <c r="AI571" s="31" t="s">
        <v>276</v>
      </c>
      <c r="AJ571" s="31" t="s">
        <v>277</v>
      </c>
      <c r="AK571" s="25"/>
      <c r="AL571" s="25"/>
      <c r="AM571" s="25"/>
      <c r="AN571" s="25"/>
      <c r="AO571" s="25"/>
      <c r="AP571" s="26">
        <f ca="1">IF(AND(Email_TaskV2[[#This Row],[Status]]="ON PROGRESS"),TODAY()-Email_TaskV2[[#This Row],[Tanggal nodin RFS/RFI]],0)</f>
        <v>0</v>
      </c>
      <c r="AQ571" s="26">
        <f ca="1">IF(AND(Email_TaskV2[[#This Row],[Status]]="ON PROGRESS",Email_TaskV2[[#This Row],[Type]]="RFI"),TODAY()-Email_TaskV2[[#This Row],[Tanggal nodin RFS/RFI]],0)</f>
        <v>0</v>
      </c>
      <c r="AR571" s="26" t="str">
        <f ca="1">IF(Email_TaskV2[[#This Row],[Aging]]&gt;7,"Warning","")</f>
        <v/>
      </c>
      <c r="AV571" s="16" t="str">
        <f>IF(AND(Email_TaskV2[[#This Row],[Status]]="ON PROGRESS",Email_TaskV2[[#This Row],[Type]]="RFS"),"YES","")</f>
        <v/>
      </c>
      <c r="AW571" s="16" t="str">
        <f>IF(AND(Email_TaskV2[[#This Row],[Status]]="ON PROGRESS",Email_TaskV2[[#This Row],[Type]]="RFI"),"YES","")</f>
        <v/>
      </c>
      <c r="AX571" s="16">
        <f>IF(Email_TaskV2[[#This Row],[Nomor Nodin RFS/RFI]]="","",DAY(Email_TaskV2[[#This Row],[Tanggal nodin RFS/RFI]]))</f>
        <v>18</v>
      </c>
      <c r="AY571" s="28" t="str">
        <f>IF(Email_TaskV2[[#This Row],[Nomor Nodin RFS/RFI]]="","",TEXT(Email_TaskV2[[#This Row],[Tanggal nodin RFS/RFI]],"mmm"))</f>
        <v>May</v>
      </c>
      <c r="AZ571" s="28" t="str">
        <f>IF(Email_TaskV2[[#This Row],[Nodin BO]]="","No","Yes")</f>
        <v>Yes</v>
      </c>
      <c r="BA571" s="36">
        <f>IF(Email_TaskV2[[#This Row],[Month]]="",13,MONTH(Email_TaskV2[[#This Row],[Tanggal nodin RFS/RFI]]))</f>
        <v>5</v>
      </c>
    </row>
    <row r="572" spans="1:53" ht="15" hidden="1" customHeight="1" x14ac:dyDescent="0.3">
      <c r="A572" s="17">
        <v>571</v>
      </c>
      <c r="B572" s="31" t="s">
        <v>2454</v>
      </c>
      <c r="C572" s="40">
        <v>44699</v>
      </c>
      <c r="D572" s="34" t="s">
        <v>2455</v>
      </c>
      <c r="E572" s="31" t="s">
        <v>55</v>
      </c>
      <c r="F572" s="31" t="s">
        <v>147</v>
      </c>
      <c r="G572" s="42">
        <v>44705</v>
      </c>
      <c r="H572" s="42">
        <v>44708</v>
      </c>
      <c r="I572" s="31" t="s">
        <v>2456</v>
      </c>
      <c r="J572" s="42">
        <v>44712</v>
      </c>
      <c r="K572" s="42"/>
      <c r="L572" s="31">
        <f t="shared" si="67"/>
        <v>9</v>
      </c>
      <c r="M572" s="31">
        <f t="shared" si="68"/>
        <v>7</v>
      </c>
      <c r="N572" s="34" t="s">
        <v>104</v>
      </c>
      <c r="O572" s="34" t="s">
        <v>105</v>
      </c>
      <c r="P572" s="34" t="str">
        <f>VLOOKUP(Email_TaskV2[[#This Row],[PIC Dev]],[1]Organization!C:D,2,FALSE)</f>
        <v>Digital and VAS</v>
      </c>
      <c r="Q572" s="34"/>
      <c r="R572" s="31">
        <v>21</v>
      </c>
      <c r="S572" s="31" t="s">
        <v>106</v>
      </c>
      <c r="T572" s="31" t="s">
        <v>2457</v>
      </c>
      <c r="U572" s="31"/>
      <c r="V572" s="31"/>
      <c r="W572" s="31"/>
      <c r="X572" s="31"/>
      <c r="Y572" s="31"/>
      <c r="Z572" s="31" t="s">
        <v>63</v>
      </c>
      <c r="AA572" s="31" t="s">
        <v>64</v>
      </c>
      <c r="AB572" s="31" t="s">
        <v>108</v>
      </c>
      <c r="AC572" s="31" t="s">
        <v>66</v>
      </c>
      <c r="AD572" s="33" t="s">
        <v>211</v>
      </c>
      <c r="AE572" s="33"/>
      <c r="AF572" s="33"/>
      <c r="AG572" s="31"/>
      <c r="AH572" s="75"/>
      <c r="AI572" s="31" t="s">
        <v>75</v>
      </c>
      <c r="AJ572" s="31"/>
      <c r="AK572" s="25"/>
      <c r="AL572" s="25"/>
      <c r="AM572" s="25"/>
      <c r="AN572" s="25"/>
      <c r="AO572" s="25"/>
      <c r="AP572" s="26">
        <f ca="1">IF(AND(Email_TaskV2[[#This Row],[Status]]="ON PROGRESS"),TODAY()-Email_TaskV2[[#This Row],[Tanggal nodin RFS/RFI]],0)</f>
        <v>0</v>
      </c>
      <c r="AQ572" s="26">
        <f ca="1">IF(AND(Email_TaskV2[[#This Row],[Status]]="ON PROGRESS",Email_TaskV2[[#This Row],[Type]]="RFI"),TODAY()-Email_TaskV2[[#This Row],[Tanggal nodin RFS/RFI]],0)</f>
        <v>0</v>
      </c>
      <c r="AR572" s="26" t="str">
        <f ca="1">IF(Email_TaskV2[[#This Row],[Aging]]&gt;7,"Warning","")</f>
        <v/>
      </c>
      <c r="AV572" s="16" t="str">
        <f>IF(AND(Email_TaskV2[[#This Row],[Status]]="ON PROGRESS",Email_TaskV2[[#This Row],[Type]]="RFS"),"YES","")</f>
        <v/>
      </c>
      <c r="AW572" s="16" t="str">
        <f>IF(AND(Email_TaskV2[[#This Row],[Status]]="ON PROGRESS",Email_TaskV2[[#This Row],[Type]]="RFI"),"YES","")</f>
        <v/>
      </c>
      <c r="AX572" s="16">
        <f>IF(Email_TaskV2[[#This Row],[Nomor Nodin RFS/RFI]]="","",DAY(Email_TaskV2[[#This Row],[Tanggal nodin RFS/RFI]]))</f>
        <v>18</v>
      </c>
      <c r="AY572" s="28" t="str">
        <f>IF(Email_TaskV2[[#This Row],[Nomor Nodin RFS/RFI]]="","",TEXT(Email_TaskV2[[#This Row],[Tanggal nodin RFS/RFI]],"mmm"))</f>
        <v>May</v>
      </c>
      <c r="AZ572" s="28" t="str">
        <f>IF(Email_TaskV2[[#This Row],[Nodin BO]]="","No","Yes")</f>
        <v>Yes</v>
      </c>
      <c r="BA572" s="36">
        <f>IF(Email_TaskV2[[#This Row],[Month]]="",13,MONTH(Email_TaskV2[[#This Row],[Tanggal nodin RFS/RFI]]))</f>
        <v>5</v>
      </c>
    </row>
    <row r="573" spans="1:53" ht="15" hidden="1" customHeight="1" x14ac:dyDescent="0.3">
      <c r="A573" s="17">
        <v>572</v>
      </c>
      <c r="B573" s="31" t="s">
        <v>2458</v>
      </c>
      <c r="C573" s="40">
        <v>44699</v>
      </c>
      <c r="D573" s="34" t="s">
        <v>2459</v>
      </c>
      <c r="E573" s="31" t="s">
        <v>55</v>
      </c>
      <c r="F573" s="41" t="s">
        <v>112</v>
      </c>
      <c r="G573" s="42">
        <v>44706</v>
      </c>
      <c r="H573" s="42">
        <v>44708</v>
      </c>
      <c r="I573" s="31" t="s">
        <v>2460</v>
      </c>
      <c r="J573" s="42">
        <v>44712</v>
      </c>
      <c r="K573" s="42"/>
      <c r="L573" s="31">
        <f t="shared" si="67"/>
        <v>9</v>
      </c>
      <c r="M573" s="31">
        <f t="shared" si="68"/>
        <v>6</v>
      </c>
      <c r="N573" s="34" t="s">
        <v>130</v>
      </c>
      <c r="O573" s="34" t="s">
        <v>131</v>
      </c>
      <c r="P573" s="34" t="str">
        <f>VLOOKUP(Email_TaskV2[[#This Row],[PIC Dev]],[1]Organization!C:D,2,FALSE)</f>
        <v>BSM Prepaid</v>
      </c>
      <c r="Q573" s="34"/>
      <c r="R573" s="31">
        <v>42</v>
      </c>
      <c r="S573" s="31" t="s">
        <v>106</v>
      </c>
      <c r="T573" s="31" t="s">
        <v>2461</v>
      </c>
      <c r="U573" s="31"/>
      <c r="V573" s="31"/>
      <c r="W573" s="31"/>
      <c r="X573" s="31"/>
      <c r="Y573" s="31"/>
      <c r="Z573" s="31" t="s">
        <v>63</v>
      </c>
      <c r="AA573" s="31" t="s">
        <v>64</v>
      </c>
      <c r="AB573" s="31" t="s">
        <v>558</v>
      </c>
      <c r="AC573" s="31" t="s">
        <v>66</v>
      </c>
      <c r="AD573" s="33" t="s">
        <v>186</v>
      </c>
      <c r="AE573" s="33"/>
      <c r="AF573" s="33"/>
      <c r="AG573" s="31"/>
      <c r="AH573" s="75"/>
      <c r="AI573" s="31" t="s">
        <v>68</v>
      </c>
      <c r="AJ573" s="31" t="s">
        <v>83</v>
      </c>
      <c r="AK573" s="25"/>
      <c r="AL573" s="25"/>
      <c r="AM573" s="25"/>
      <c r="AN573" s="25"/>
      <c r="AO573" s="25"/>
      <c r="AP573" s="26">
        <f ca="1">IF(AND(Email_TaskV2[[#This Row],[Status]]="ON PROGRESS"),TODAY()-Email_TaskV2[[#This Row],[Tanggal nodin RFS/RFI]],0)</f>
        <v>0</v>
      </c>
      <c r="AQ573" s="26">
        <f ca="1">IF(AND(Email_TaskV2[[#This Row],[Status]]="ON PROGRESS",Email_TaskV2[[#This Row],[Type]]="RFI"),TODAY()-Email_TaskV2[[#This Row],[Tanggal nodin RFS/RFI]],0)</f>
        <v>0</v>
      </c>
      <c r="AR573" s="26" t="str">
        <f ca="1">IF(Email_TaskV2[[#This Row],[Aging]]&gt;7,"Warning","")</f>
        <v/>
      </c>
      <c r="AV573" s="16" t="str">
        <f>IF(AND(Email_TaskV2[[#This Row],[Status]]="ON PROGRESS",Email_TaskV2[[#This Row],[Type]]="RFS"),"YES","")</f>
        <v/>
      </c>
      <c r="AW573" s="16" t="str">
        <f>IF(AND(Email_TaskV2[[#This Row],[Status]]="ON PROGRESS",Email_TaskV2[[#This Row],[Type]]="RFI"),"YES","")</f>
        <v/>
      </c>
      <c r="AX573" s="16">
        <f>IF(Email_TaskV2[[#This Row],[Nomor Nodin RFS/RFI]]="","",DAY(Email_TaskV2[[#This Row],[Tanggal nodin RFS/RFI]]))</f>
        <v>18</v>
      </c>
      <c r="AY573" s="28" t="str">
        <f>IF(Email_TaskV2[[#This Row],[Nomor Nodin RFS/RFI]]="","",TEXT(Email_TaskV2[[#This Row],[Tanggal nodin RFS/RFI]],"mmm"))</f>
        <v>May</v>
      </c>
      <c r="AZ573" s="28" t="str">
        <f>IF(Email_TaskV2[[#This Row],[Nodin BO]]="","No","Yes")</f>
        <v>Yes</v>
      </c>
      <c r="BA573" s="36">
        <f>IF(Email_TaskV2[[#This Row],[Month]]="",13,MONTH(Email_TaskV2[[#This Row],[Tanggal nodin RFS/RFI]]))</f>
        <v>5</v>
      </c>
    </row>
    <row r="574" spans="1:53" ht="15" hidden="1" customHeight="1" x14ac:dyDescent="0.3">
      <c r="A574" s="17">
        <v>573</v>
      </c>
      <c r="B574" s="31" t="s">
        <v>2462</v>
      </c>
      <c r="C574" s="40">
        <v>44700</v>
      </c>
      <c r="D574" s="34" t="s">
        <v>2463</v>
      </c>
      <c r="E574" s="31" t="s">
        <v>55</v>
      </c>
      <c r="F574" s="41" t="s">
        <v>112</v>
      </c>
      <c r="G574" s="42">
        <v>44701</v>
      </c>
      <c r="H574" s="42">
        <v>44706</v>
      </c>
      <c r="I574" s="31" t="s">
        <v>2464</v>
      </c>
      <c r="J574" s="42">
        <v>44706</v>
      </c>
      <c r="K574" s="42"/>
      <c r="L574" s="31">
        <f t="shared" si="67"/>
        <v>6</v>
      </c>
      <c r="M574" s="31">
        <f t="shared" si="68"/>
        <v>5</v>
      </c>
      <c r="N574" s="34" t="s">
        <v>193</v>
      </c>
      <c r="O574" s="34" t="s">
        <v>194</v>
      </c>
      <c r="P574" s="34" t="str">
        <f>VLOOKUP(Email_TaskV2[[#This Row],[PIC Dev]],[1]Organization!C:D,2,FALSE)</f>
        <v>Postpaid, Roaming, and Interconnect</v>
      </c>
      <c r="Q574" s="34"/>
      <c r="R574" s="31">
        <v>38</v>
      </c>
      <c r="S574" s="31" t="s">
        <v>61</v>
      </c>
      <c r="T574" s="31" t="s">
        <v>2351</v>
      </c>
      <c r="U574" s="31"/>
      <c r="V574" s="31"/>
      <c r="W574" s="31"/>
      <c r="X574" s="31"/>
      <c r="Y574" s="31"/>
      <c r="Z574" s="31" t="s">
        <v>63</v>
      </c>
      <c r="AA574" s="31" t="s">
        <v>64</v>
      </c>
      <c r="AB574" s="31" t="s">
        <v>65</v>
      </c>
      <c r="AC574" s="31" t="s">
        <v>98</v>
      </c>
      <c r="AD574" s="33" t="s">
        <v>126</v>
      </c>
      <c r="AE574" s="33"/>
      <c r="AF574" s="33"/>
      <c r="AG574" s="31"/>
      <c r="AH574" s="75"/>
      <c r="AI574" s="31" t="s">
        <v>68</v>
      </c>
      <c r="AJ574" s="31" t="s">
        <v>152</v>
      </c>
      <c r="AK574" s="25"/>
      <c r="AL574" s="25"/>
      <c r="AM574" s="25"/>
      <c r="AN574" s="25"/>
      <c r="AO574" s="25"/>
      <c r="AP574" s="26">
        <f ca="1">IF(AND(Email_TaskV2[[#This Row],[Status]]="ON PROGRESS"),TODAY()-Email_TaskV2[[#This Row],[Tanggal nodin RFS/RFI]],0)</f>
        <v>0</v>
      </c>
      <c r="AQ574" s="26">
        <f ca="1">IF(AND(Email_TaskV2[[#This Row],[Status]]="ON PROGRESS",Email_TaskV2[[#This Row],[Type]]="RFI"),TODAY()-Email_TaskV2[[#This Row],[Tanggal nodin RFS/RFI]],0)</f>
        <v>0</v>
      </c>
      <c r="AR574" s="26" t="str">
        <f ca="1">IF(Email_TaskV2[[#This Row],[Aging]]&gt;7,"Warning","")</f>
        <v/>
      </c>
      <c r="AV574" s="16" t="str">
        <f>IF(AND(Email_TaskV2[[#This Row],[Status]]="ON PROGRESS",Email_TaskV2[[#This Row],[Type]]="RFS"),"YES","")</f>
        <v/>
      </c>
      <c r="AW574" s="16" t="str">
        <f>IF(AND(Email_TaskV2[[#This Row],[Status]]="ON PROGRESS",Email_TaskV2[[#This Row],[Type]]="RFI"),"YES","")</f>
        <v/>
      </c>
      <c r="AX574" s="16">
        <f>IF(Email_TaskV2[[#This Row],[Nomor Nodin RFS/RFI]]="","",DAY(Email_TaskV2[[#This Row],[Tanggal nodin RFS/RFI]]))</f>
        <v>19</v>
      </c>
      <c r="AY574" s="28" t="str">
        <f>IF(Email_TaskV2[[#This Row],[Nomor Nodin RFS/RFI]]="","",TEXT(Email_TaskV2[[#This Row],[Tanggal nodin RFS/RFI]],"mmm"))</f>
        <v>May</v>
      </c>
      <c r="AZ574" s="28" t="str">
        <f>IF(Email_TaskV2[[#This Row],[Nodin BO]]="","No","Yes")</f>
        <v>Yes</v>
      </c>
      <c r="BA574" s="36">
        <f>IF(Email_TaskV2[[#This Row],[Month]]="",13,MONTH(Email_TaskV2[[#This Row],[Tanggal nodin RFS/RFI]]))</f>
        <v>5</v>
      </c>
    </row>
    <row r="575" spans="1:53" ht="15" hidden="1" customHeight="1" x14ac:dyDescent="0.3">
      <c r="A575" s="17">
        <v>574</v>
      </c>
      <c r="B575" s="31" t="s">
        <v>2465</v>
      </c>
      <c r="C575" s="40">
        <v>44700</v>
      </c>
      <c r="D575" s="34" t="s">
        <v>2466</v>
      </c>
      <c r="E575" s="31" t="s">
        <v>55</v>
      </c>
      <c r="F575" s="41" t="s">
        <v>86</v>
      </c>
      <c r="G575" s="42">
        <v>44700</v>
      </c>
      <c r="H575" s="42">
        <v>44705</v>
      </c>
      <c r="I575" s="31" t="s">
        <v>2467</v>
      </c>
      <c r="J575" s="42">
        <v>44706</v>
      </c>
      <c r="K575" s="42"/>
      <c r="L575" s="31">
        <f t="shared" si="67"/>
        <v>5</v>
      </c>
      <c r="M575" s="31">
        <f t="shared" si="68"/>
        <v>6</v>
      </c>
      <c r="N575" s="34" t="s">
        <v>193</v>
      </c>
      <c r="O575" s="34" t="s">
        <v>194</v>
      </c>
      <c r="P575" s="34" t="str">
        <f>VLOOKUP(Email_TaskV2[[#This Row],[PIC Dev]],[1]Organization!C:D,2,FALSE)</f>
        <v>Postpaid, Roaming, and Interconnect</v>
      </c>
      <c r="Q575" s="34"/>
      <c r="R575" s="31">
        <v>40</v>
      </c>
      <c r="S575" s="31" t="s">
        <v>61</v>
      </c>
      <c r="T575" s="31" t="s">
        <v>1730</v>
      </c>
      <c r="U575" s="31"/>
      <c r="V575" s="31"/>
      <c r="W575" s="31"/>
      <c r="X575" s="31"/>
      <c r="Y575" s="31"/>
      <c r="Z575" s="31" t="s">
        <v>63</v>
      </c>
      <c r="AA575" s="31" t="s">
        <v>64</v>
      </c>
      <c r="AB575" s="31" t="s">
        <v>65</v>
      </c>
      <c r="AC575" s="31" t="s">
        <v>98</v>
      </c>
      <c r="AD575" s="33" t="s">
        <v>99</v>
      </c>
      <c r="AE575" s="33" t="s">
        <v>126</v>
      </c>
      <c r="AF575" s="33" t="s">
        <v>125</v>
      </c>
      <c r="AG575" s="31"/>
      <c r="AH575" s="75"/>
      <c r="AI575" s="31" t="s">
        <v>68</v>
      </c>
      <c r="AJ575" s="31" t="s">
        <v>83</v>
      </c>
      <c r="AK575" s="25"/>
      <c r="AL575" s="25"/>
      <c r="AM575" s="25"/>
      <c r="AN575" s="25"/>
      <c r="AO575" s="25"/>
      <c r="AP575" s="26">
        <f ca="1">IF(AND(Email_TaskV2[[#This Row],[Status]]="ON PROGRESS"),TODAY()-Email_TaskV2[[#This Row],[Tanggal nodin RFS/RFI]],0)</f>
        <v>0</v>
      </c>
      <c r="AQ575" s="26">
        <f ca="1">IF(AND(Email_TaskV2[[#This Row],[Status]]="ON PROGRESS",Email_TaskV2[[#This Row],[Type]]="RFI"),TODAY()-Email_TaskV2[[#This Row],[Tanggal nodin RFS/RFI]],0)</f>
        <v>0</v>
      </c>
      <c r="AR575" s="26" t="str">
        <f ca="1">IF(Email_TaskV2[[#This Row],[Aging]]&gt;7,"Warning","")</f>
        <v/>
      </c>
      <c r="AV575" s="16" t="str">
        <f>IF(AND(Email_TaskV2[[#This Row],[Status]]="ON PROGRESS",Email_TaskV2[[#This Row],[Type]]="RFS"),"YES","")</f>
        <v/>
      </c>
      <c r="AW575" s="16" t="str">
        <f>IF(AND(Email_TaskV2[[#This Row],[Status]]="ON PROGRESS",Email_TaskV2[[#This Row],[Type]]="RFI"),"YES","")</f>
        <v/>
      </c>
      <c r="AX575" s="16">
        <f>IF(Email_TaskV2[[#This Row],[Nomor Nodin RFS/RFI]]="","",DAY(Email_TaskV2[[#This Row],[Tanggal nodin RFS/RFI]]))</f>
        <v>19</v>
      </c>
      <c r="AY575" s="28" t="str">
        <f>IF(Email_TaskV2[[#This Row],[Nomor Nodin RFS/RFI]]="","",TEXT(Email_TaskV2[[#This Row],[Tanggal nodin RFS/RFI]],"mmm"))</f>
        <v>May</v>
      </c>
      <c r="AZ575" s="28" t="str">
        <f>IF(Email_TaskV2[[#This Row],[Nodin BO]]="","No","Yes")</f>
        <v>Yes</v>
      </c>
      <c r="BA575" s="36">
        <f>IF(Email_TaskV2[[#This Row],[Month]]="",13,MONTH(Email_TaskV2[[#This Row],[Tanggal nodin RFS/RFI]]))</f>
        <v>5</v>
      </c>
    </row>
    <row r="576" spans="1:53" ht="15" hidden="1" customHeight="1" x14ac:dyDescent="0.3">
      <c r="A576" s="17">
        <v>575</v>
      </c>
      <c r="B576" s="31" t="s">
        <v>2468</v>
      </c>
      <c r="C576" s="40">
        <v>44700</v>
      </c>
      <c r="D576" s="34" t="s">
        <v>2469</v>
      </c>
      <c r="E576" s="31" t="s">
        <v>55</v>
      </c>
      <c r="F576" s="41" t="s">
        <v>136</v>
      </c>
      <c r="G576" s="42">
        <v>44704</v>
      </c>
      <c r="H576" s="42">
        <v>44705</v>
      </c>
      <c r="I576" s="31" t="s">
        <v>2470</v>
      </c>
      <c r="J576" s="42">
        <v>44705</v>
      </c>
      <c r="K576" s="42"/>
      <c r="L576" s="31">
        <f t="shared" si="67"/>
        <v>5</v>
      </c>
      <c r="M576" s="31">
        <f t="shared" si="68"/>
        <v>1</v>
      </c>
      <c r="N576" s="34" t="s">
        <v>58</v>
      </c>
      <c r="O576" s="34" t="s">
        <v>59</v>
      </c>
      <c r="P576" s="34" t="str">
        <f>VLOOKUP(Email_TaskV2[[#This Row],[PIC Dev]],[1]Organization!C:D,2,FALSE)</f>
        <v>BSM Prepaid</v>
      </c>
      <c r="Q576" s="74" t="s">
        <v>2471</v>
      </c>
      <c r="R576" s="31">
        <v>450</v>
      </c>
      <c r="S576" s="31" t="s">
        <v>61</v>
      </c>
      <c r="T576" s="31" t="s">
        <v>2472</v>
      </c>
      <c r="U576" s="31"/>
      <c r="V576" s="31"/>
      <c r="W576" s="31"/>
      <c r="X576" s="31"/>
      <c r="Y576" s="31"/>
      <c r="Z576" s="31" t="s">
        <v>63</v>
      </c>
      <c r="AA576" s="31" t="s">
        <v>64</v>
      </c>
      <c r="AB576" s="31" t="s">
        <v>65</v>
      </c>
      <c r="AC576" s="31" t="s">
        <v>66</v>
      </c>
      <c r="AD576" s="33" t="s">
        <v>82</v>
      </c>
      <c r="AE576" s="33" t="s">
        <v>67</v>
      </c>
      <c r="AF576" s="33" t="s">
        <v>74</v>
      </c>
      <c r="AG576" s="31" t="s">
        <v>89</v>
      </c>
      <c r="AH576" s="75"/>
      <c r="AI576" s="31" t="s">
        <v>68</v>
      </c>
      <c r="AJ576" s="31" t="s">
        <v>83</v>
      </c>
      <c r="AK576" s="25"/>
      <c r="AL576" s="25"/>
      <c r="AM576" s="25"/>
      <c r="AN576" s="25"/>
      <c r="AO576" s="25"/>
      <c r="AP576" s="26">
        <f ca="1">IF(AND(Email_TaskV2[[#This Row],[Status]]="ON PROGRESS"),TODAY()-Email_TaskV2[[#This Row],[Tanggal nodin RFS/RFI]],0)</f>
        <v>0</v>
      </c>
      <c r="AQ576" s="26">
        <f ca="1">IF(AND(Email_TaskV2[[#This Row],[Status]]="ON PROGRESS",Email_TaskV2[[#This Row],[Type]]="RFI"),TODAY()-Email_TaskV2[[#This Row],[Tanggal nodin RFS/RFI]],0)</f>
        <v>0</v>
      </c>
      <c r="AR576" s="26" t="str">
        <f ca="1">IF(Email_TaskV2[[#This Row],[Aging]]&gt;7,"Warning","")</f>
        <v/>
      </c>
      <c r="AV576" s="16" t="str">
        <f>IF(AND(Email_TaskV2[[#This Row],[Status]]="ON PROGRESS",Email_TaskV2[[#This Row],[Type]]="RFS"),"YES","")</f>
        <v/>
      </c>
      <c r="AW576" s="16" t="str">
        <f>IF(AND(Email_TaskV2[[#This Row],[Status]]="ON PROGRESS",Email_TaskV2[[#This Row],[Type]]="RFI"),"YES","")</f>
        <v/>
      </c>
      <c r="AX576" s="16">
        <f>IF(Email_TaskV2[[#This Row],[Nomor Nodin RFS/RFI]]="","",DAY(Email_TaskV2[[#This Row],[Tanggal nodin RFS/RFI]]))</f>
        <v>19</v>
      </c>
      <c r="AY576" s="28" t="str">
        <f>IF(Email_TaskV2[[#This Row],[Nomor Nodin RFS/RFI]]="","",TEXT(Email_TaskV2[[#This Row],[Tanggal nodin RFS/RFI]],"mmm"))</f>
        <v>May</v>
      </c>
      <c r="AZ576" s="28" t="str">
        <f>IF(Email_TaskV2[[#This Row],[Nodin BO]]="","No","Yes")</f>
        <v>Yes</v>
      </c>
      <c r="BA576" s="36">
        <f>IF(Email_TaskV2[[#This Row],[Month]]="",13,MONTH(Email_TaskV2[[#This Row],[Tanggal nodin RFS/RFI]]))</f>
        <v>5</v>
      </c>
    </row>
    <row r="577" spans="1:53" ht="15" hidden="1" customHeight="1" x14ac:dyDescent="0.3">
      <c r="A577" s="17">
        <v>576</v>
      </c>
      <c r="B577" s="31" t="s">
        <v>2473</v>
      </c>
      <c r="C577" s="40">
        <v>44701</v>
      </c>
      <c r="D577" s="34" t="s">
        <v>2474</v>
      </c>
      <c r="E577" s="31" t="s">
        <v>55</v>
      </c>
      <c r="F577" s="41" t="s">
        <v>86</v>
      </c>
      <c r="G577" s="42">
        <v>44708</v>
      </c>
      <c r="H577" s="42">
        <v>44712</v>
      </c>
      <c r="I577" s="31" t="s">
        <v>2475</v>
      </c>
      <c r="J577" s="42">
        <v>44712</v>
      </c>
      <c r="K577" s="42"/>
      <c r="L577" s="31">
        <f t="shared" si="67"/>
        <v>11</v>
      </c>
      <c r="M577" s="31">
        <f t="shared" si="68"/>
        <v>4</v>
      </c>
      <c r="N577" s="34" t="s">
        <v>120</v>
      </c>
      <c r="O577" s="34" t="s">
        <v>121</v>
      </c>
      <c r="P577" s="34" t="str">
        <f>VLOOKUP(Email_TaskV2[[#This Row],[PIC Dev]],[1]Organization!C:D,2,FALSE)</f>
        <v>Business Architecture</v>
      </c>
      <c r="Q577" s="34" t="s">
        <v>1262</v>
      </c>
      <c r="R577" s="31">
        <v>158</v>
      </c>
      <c r="S577" s="31" t="s">
        <v>61</v>
      </c>
      <c r="T577" s="31" t="s">
        <v>2367</v>
      </c>
      <c r="U577" s="31"/>
      <c r="V577" s="31"/>
      <c r="W577" s="31"/>
      <c r="X577" s="31"/>
      <c r="Y577" s="31"/>
      <c r="Z577" s="31" t="s">
        <v>63</v>
      </c>
      <c r="AA577" s="31" t="s">
        <v>64</v>
      </c>
      <c r="AB577" s="31" t="s">
        <v>65</v>
      </c>
      <c r="AC577" s="31" t="s">
        <v>98</v>
      </c>
      <c r="AD577" s="33" t="s">
        <v>67</v>
      </c>
      <c r="AE577" s="33" t="s">
        <v>74</v>
      </c>
      <c r="AF577" s="33"/>
      <c r="AG577" s="31"/>
      <c r="AH577" s="75"/>
      <c r="AI577" s="31" t="s">
        <v>75</v>
      </c>
      <c r="AJ577" s="31"/>
      <c r="AK577" s="25"/>
      <c r="AL577" s="25"/>
      <c r="AM577" s="25"/>
      <c r="AN577" s="25"/>
      <c r="AO577" s="25"/>
      <c r="AP577" s="26">
        <f ca="1">IF(AND(Email_TaskV2[[#This Row],[Status]]="ON PROGRESS"),TODAY()-Email_TaskV2[[#This Row],[Tanggal nodin RFS/RFI]],0)</f>
        <v>0</v>
      </c>
      <c r="AQ577" s="26">
        <f ca="1">IF(AND(Email_TaskV2[[#This Row],[Status]]="ON PROGRESS",Email_TaskV2[[#This Row],[Type]]="RFI"),TODAY()-Email_TaskV2[[#This Row],[Tanggal nodin RFS/RFI]],0)</f>
        <v>0</v>
      </c>
      <c r="AR577" s="26" t="str">
        <f ca="1">IF(Email_TaskV2[[#This Row],[Aging]]&gt;7,"Warning","")</f>
        <v/>
      </c>
      <c r="AV577" s="16" t="str">
        <f>IF(AND(Email_TaskV2[[#This Row],[Status]]="ON PROGRESS",Email_TaskV2[[#This Row],[Type]]="RFS"),"YES","")</f>
        <v/>
      </c>
      <c r="AW577" s="16" t="str">
        <f>IF(AND(Email_TaskV2[[#This Row],[Status]]="ON PROGRESS",Email_TaskV2[[#This Row],[Type]]="RFI"),"YES","")</f>
        <v/>
      </c>
      <c r="AX577" s="16">
        <f>IF(Email_TaskV2[[#This Row],[Nomor Nodin RFS/RFI]]="","",DAY(Email_TaskV2[[#This Row],[Tanggal nodin RFS/RFI]]))</f>
        <v>20</v>
      </c>
      <c r="AY577" s="28" t="str">
        <f>IF(Email_TaskV2[[#This Row],[Nomor Nodin RFS/RFI]]="","",TEXT(Email_TaskV2[[#This Row],[Tanggal nodin RFS/RFI]],"mmm"))</f>
        <v>May</v>
      </c>
      <c r="AZ577" s="28" t="str">
        <f>IF(Email_TaskV2[[#This Row],[Nodin BO]]="","No","Yes")</f>
        <v>Yes</v>
      </c>
      <c r="BA577" s="36">
        <f>IF(Email_TaskV2[[#This Row],[Month]]="",13,MONTH(Email_TaskV2[[#This Row],[Tanggal nodin RFS/RFI]]))</f>
        <v>5</v>
      </c>
    </row>
    <row r="578" spans="1:53" ht="15" hidden="1" customHeight="1" x14ac:dyDescent="0.3">
      <c r="A578" s="17">
        <v>577</v>
      </c>
      <c r="B578" s="31" t="s">
        <v>2476</v>
      </c>
      <c r="C578" s="40">
        <v>44701</v>
      </c>
      <c r="D578" s="34" t="s">
        <v>2477</v>
      </c>
      <c r="E578" s="31" t="s">
        <v>55</v>
      </c>
      <c r="F578" s="41" t="s">
        <v>136</v>
      </c>
      <c r="G578" s="42">
        <v>44712</v>
      </c>
      <c r="H578" s="42">
        <v>44714</v>
      </c>
      <c r="I578" s="31" t="s">
        <v>2478</v>
      </c>
      <c r="J578" s="42">
        <v>44714</v>
      </c>
      <c r="K578" s="42"/>
      <c r="L578" s="31">
        <f t="shared" si="67"/>
        <v>13</v>
      </c>
      <c r="M578" s="31">
        <f t="shared" si="68"/>
        <v>2</v>
      </c>
      <c r="N578" s="34" t="s">
        <v>120</v>
      </c>
      <c r="O578" s="34" t="s">
        <v>121</v>
      </c>
      <c r="P578" s="34" t="str">
        <f>VLOOKUP(Email_TaskV2[[#This Row],[PIC Dev]],[1]Organization!C:D,2,FALSE)</f>
        <v>Business Architecture</v>
      </c>
      <c r="Q578" s="34" t="s">
        <v>2479</v>
      </c>
      <c r="R578" s="31">
        <v>216</v>
      </c>
      <c r="S578" s="31" t="s">
        <v>61</v>
      </c>
      <c r="T578" s="31" t="s">
        <v>2367</v>
      </c>
      <c r="U578" s="31"/>
      <c r="V578" s="31"/>
      <c r="W578" s="31"/>
      <c r="X578" s="31"/>
      <c r="Y578" s="31"/>
      <c r="Z578" s="31" t="s">
        <v>63</v>
      </c>
      <c r="AA578" s="31" t="s">
        <v>64</v>
      </c>
      <c r="AB578" s="31" t="s">
        <v>65</v>
      </c>
      <c r="AC578" s="31" t="s">
        <v>98</v>
      </c>
      <c r="AD578" s="23" t="s">
        <v>139</v>
      </c>
      <c r="AE578" s="33" t="s">
        <v>89</v>
      </c>
      <c r="AF578" s="33"/>
      <c r="AG578" s="31"/>
      <c r="AH578" s="75"/>
      <c r="AI578" s="31" t="s">
        <v>75</v>
      </c>
      <c r="AJ578" s="31"/>
      <c r="AK578" s="25"/>
      <c r="AL578" s="25"/>
      <c r="AM578" s="25"/>
      <c r="AN578" s="25"/>
      <c r="AO578" s="25"/>
      <c r="AP578" s="26">
        <f ca="1">IF(AND(Email_TaskV2[[#This Row],[Status]]="ON PROGRESS"),TODAY()-Email_TaskV2[[#This Row],[Tanggal nodin RFS/RFI]],0)</f>
        <v>0</v>
      </c>
      <c r="AQ578" s="26">
        <f ca="1">IF(AND(Email_TaskV2[[#This Row],[Status]]="ON PROGRESS",Email_TaskV2[[#This Row],[Type]]="RFI"),TODAY()-Email_TaskV2[[#This Row],[Tanggal nodin RFS/RFI]],0)</f>
        <v>0</v>
      </c>
      <c r="AR578" s="26" t="str">
        <f ca="1">IF(Email_TaskV2[[#This Row],[Aging]]&gt;7,"Warning","")</f>
        <v/>
      </c>
      <c r="AV578" s="16" t="str">
        <f>IF(AND(Email_TaskV2[[#This Row],[Status]]="ON PROGRESS",Email_TaskV2[[#This Row],[Type]]="RFS"),"YES","")</f>
        <v/>
      </c>
      <c r="AW578" s="16" t="str">
        <f>IF(AND(Email_TaskV2[[#This Row],[Status]]="ON PROGRESS",Email_TaskV2[[#This Row],[Type]]="RFI"),"YES","")</f>
        <v/>
      </c>
      <c r="AX578" s="16">
        <f>IF(Email_TaskV2[[#This Row],[Nomor Nodin RFS/RFI]]="","",DAY(Email_TaskV2[[#This Row],[Tanggal nodin RFS/RFI]]))</f>
        <v>20</v>
      </c>
      <c r="AY578" s="28" t="str">
        <f>IF(Email_TaskV2[[#This Row],[Nomor Nodin RFS/RFI]]="","",TEXT(Email_TaskV2[[#This Row],[Tanggal nodin RFS/RFI]],"mmm"))</f>
        <v>May</v>
      </c>
      <c r="AZ578" s="28" t="str">
        <f>IF(Email_TaskV2[[#This Row],[Nodin BO]]="","No","Yes")</f>
        <v>Yes</v>
      </c>
      <c r="BA578" s="36">
        <f>IF(Email_TaskV2[[#This Row],[Month]]="",13,MONTH(Email_TaskV2[[#This Row],[Tanggal nodin RFS/RFI]]))</f>
        <v>5</v>
      </c>
    </row>
    <row r="579" spans="1:53" ht="15" hidden="1" customHeight="1" x14ac:dyDescent="0.3">
      <c r="A579" s="17">
        <v>578</v>
      </c>
      <c r="B579" s="31" t="s">
        <v>2480</v>
      </c>
      <c r="C579" s="40">
        <v>44701</v>
      </c>
      <c r="D579" s="34" t="s">
        <v>2481</v>
      </c>
      <c r="E579" s="31" t="s">
        <v>55</v>
      </c>
      <c r="F579" s="41" t="s">
        <v>86</v>
      </c>
      <c r="G579" s="42">
        <v>44701</v>
      </c>
      <c r="H579" s="42">
        <v>44701</v>
      </c>
      <c r="I579" s="31" t="s">
        <v>2482</v>
      </c>
      <c r="J579" s="42">
        <v>44701</v>
      </c>
      <c r="K579" s="42"/>
      <c r="L579" s="31">
        <f t="shared" si="67"/>
        <v>0</v>
      </c>
      <c r="M579" s="31">
        <f t="shared" si="68"/>
        <v>0</v>
      </c>
      <c r="N579" s="34" t="s">
        <v>745</v>
      </c>
      <c r="O579" s="34" t="s">
        <v>746</v>
      </c>
      <c r="P579" s="34" t="str">
        <f>VLOOKUP(Email_TaskV2[[#This Row],[PIC Dev]],[1]Organization!C:D,2,FALSE)</f>
        <v>BSM Prepaid</v>
      </c>
      <c r="Q579" s="34" t="s">
        <v>874</v>
      </c>
      <c r="R579" s="31">
        <v>24</v>
      </c>
      <c r="S579" s="31" t="s">
        <v>61</v>
      </c>
      <c r="T579" s="31" t="s">
        <v>2222</v>
      </c>
      <c r="U579" s="31"/>
      <c r="V579" s="31"/>
      <c r="W579" s="31"/>
      <c r="X579" s="31"/>
      <c r="Y579" s="31"/>
      <c r="Z579" s="31" t="s">
        <v>63</v>
      </c>
      <c r="AA579" s="31" t="s">
        <v>64</v>
      </c>
      <c r="AB579" s="31" t="s">
        <v>588</v>
      </c>
      <c r="AC579" s="31" t="s">
        <v>66</v>
      </c>
      <c r="AD579" s="33" t="s">
        <v>82</v>
      </c>
      <c r="AE579" s="33"/>
      <c r="AF579" s="33"/>
      <c r="AG579" s="31"/>
      <c r="AH579" s="75"/>
      <c r="AI579" s="31" t="s">
        <v>75</v>
      </c>
      <c r="AJ579" s="31"/>
      <c r="AK579" s="25"/>
      <c r="AL579" s="25"/>
      <c r="AM579" s="25"/>
      <c r="AN579" s="25"/>
      <c r="AO579" s="25"/>
      <c r="AP579" s="26">
        <f ca="1">IF(AND(Email_TaskV2[[#This Row],[Status]]="ON PROGRESS"),TODAY()-Email_TaskV2[[#This Row],[Tanggal nodin RFS/RFI]],0)</f>
        <v>0</v>
      </c>
      <c r="AQ579" s="26">
        <f ca="1">IF(AND(Email_TaskV2[[#This Row],[Status]]="ON PROGRESS",Email_TaskV2[[#This Row],[Type]]="RFI"),TODAY()-Email_TaskV2[[#This Row],[Tanggal nodin RFS/RFI]],0)</f>
        <v>0</v>
      </c>
      <c r="AR579" s="26" t="str">
        <f ca="1">IF(Email_TaskV2[[#This Row],[Aging]]&gt;7,"Warning","")</f>
        <v/>
      </c>
      <c r="AV579" s="16" t="str">
        <f>IF(AND(Email_TaskV2[[#This Row],[Status]]="ON PROGRESS",Email_TaskV2[[#This Row],[Type]]="RFS"),"YES","")</f>
        <v/>
      </c>
      <c r="AW579" s="16" t="str">
        <f>IF(AND(Email_TaskV2[[#This Row],[Status]]="ON PROGRESS",Email_TaskV2[[#This Row],[Type]]="RFI"),"YES","")</f>
        <v/>
      </c>
      <c r="AX579" s="16">
        <f>IF(Email_TaskV2[[#This Row],[Nomor Nodin RFS/RFI]]="","",DAY(Email_TaskV2[[#This Row],[Tanggal nodin RFS/RFI]]))</f>
        <v>20</v>
      </c>
      <c r="AY579" s="28" t="str">
        <f>IF(Email_TaskV2[[#This Row],[Nomor Nodin RFS/RFI]]="","",TEXT(Email_TaskV2[[#This Row],[Tanggal nodin RFS/RFI]],"mmm"))</f>
        <v>May</v>
      </c>
      <c r="AZ579" s="28" t="str">
        <f>IF(Email_TaskV2[[#This Row],[Nodin BO]]="","No","Yes")</f>
        <v>Yes</v>
      </c>
      <c r="BA579" s="36">
        <f>IF(Email_TaskV2[[#This Row],[Month]]="",13,MONTH(Email_TaskV2[[#This Row],[Tanggal nodin RFS/RFI]]))</f>
        <v>5</v>
      </c>
    </row>
    <row r="580" spans="1:53" ht="15" hidden="1" customHeight="1" x14ac:dyDescent="0.3">
      <c r="A580" s="17">
        <v>579</v>
      </c>
      <c r="B580" s="33" t="s">
        <v>2483</v>
      </c>
      <c r="C580" s="40">
        <v>44701</v>
      </c>
      <c r="D580" s="34" t="s">
        <v>2484</v>
      </c>
      <c r="E580" s="31" t="s">
        <v>55</v>
      </c>
      <c r="F580" s="41" t="s">
        <v>86</v>
      </c>
      <c r="G580" s="42">
        <v>44701</v>
      </c>
      <c r="H580" s="42">
        <v>44705</v>
      </c>
      <c r="I580" s="31" t="s">
        <v>2485</v>
      </c>
      <c r="J580" s="42">
        <v>44706</v>
      </c>
      <c r="K580" s="42"/>
      <c r="L580" s="31">
        <f t="shared" si="67"/>
        <v>4</v>
      </c>
      <c r="M580" s="31">
        <f t="shared" si="68"/>
        <v>5</v>
      </c>
      <c r="N580" s="34" t="s">
        <v>104</v>
      </c>
      <c r="O580" s="34" t="s">
        <v>105</v>
      </c>
      <c r="P580" s="34" t="str">
        <f>VLOOKUP(Email_TaskV2[[#This Row],[PIC Dev]],[1]Organization!C:D,2,FALSE)</f>
        <v>Digital and VAS</v>
      </c>
      <c r="Q580" s="74" t="s">
        <v>2486</v>
      </c>
      <c r="R580" s="31">
        <v>100</v>
      </c>
      <c r="S580" s="31" t="s">
        <v>61</v>
      </c>
      <c r="T580" s="31" t="s">
        <v>2487</v>
      </c>
      <c r="U580" s="31"/>
      <c r="V580" s="31"/>
      <c r="W580" s="31"/>
      <c r="X580" s="31"/>
      <c r="Y580" s="31"/>
      <c r="Z580" s="31" t="s">
        <v>63</v>
      </c>
      <c r="AA580" s="31" t="s">
        <v>64</v>
      </c>
      <c r="AB580" s="31" t="s">
        <v>108</v>
      </c>
      <c r="AC580" s="31" t="s">
        <v>66</v>
      </c>
      <c r="AD580" s="33" t="s">
        <v>774</v>
      </c>
      <c r="AE580" s="33"/>
      <c r="AF580" s="33"/>
      <c r="AG580" s="31"/>
      <c r="AH580" s="75"/>
      <c r="AI580" s="31" t="s">
        <v>75</v>
      </c>
      <c r="AJ580" s="31"/>
      <c r="AK580" s="25"/>
      <c r="AL580" s="25"/>
      <c r="AM580" s="25"/>
      <c r="AN580" s="25"/>
      <c r="AO580" s="25"/>
      <c r="AP580" s="26">
        <f ca="1">IF(AND(Email_TaskV2[[#This Row],[Status]]="ON PROGRESS"),TODAY()-Email_TaskV2[[#This Row],[Tanggal nodin RFS/RFI]],0)</f>
        <v>0</v>
      </c>
      <c r="AQ580" s="26">
        <f ca="1">IF(AND(Email_TaskV2[[#This Row],[Status]]="ON PROGRESS",Email_TaskV2[[#This Row],[Type]]="RFI"),TODAY()-Email_TaskV2[[#This Row],[Tanggal nodin RFS/RFI]],0)</f>
        <v>0</v>
      </c>
      <c r="AR580" s="26" t="str">
        <f ca="1">IF(Email_TaskV2[[#This Row],[Aging]]&gt;7,"Warning","")</f>
        <v/>
      </c>
      <c r="AV580" s="16" t="str">
        <f>IF(AND(Email_TaskV2[[#This Row],[Status]]="ON PROGRESS",Email_TaskV2[[#This Row],[Type]]="RFS"),"YES","")</f>
        <v/>
      </c>
      <c r="AW580" s="16" t="str">
        <f>IF(AND(Email_TaskV2[[#This Row],[Status]]="ON PROGRESS",Email_TaskV2[[#This Row],[Type]]="RFI"),"YES","")</f>
        <v/>
      </c>
      <c r="AX580" s="16">
        <f>IF(Email_TaskV2[[#This Row],[Nomor Nodin RFS/RFI]]="","",DAY(Email_TaskV2[[#This Row],[Tanggal nodin RFS/RFI]]))</f>
        <v>20</v>
      </c>
      <c r="AY580" s="28" t="str">
        <f>IF(Email_TaskV2[[#This Row],[Nomor Nodin RFS/RFI]]="","",TEXT(Email_TaskV2[[#This Row],[Tanggal nodin RFS/RFI]],"mmm"))</f>
        <v>May</v>
      </c>
      <c r="AZ580" s="28" t="str">
        <f>IF(Email_TaskV2[[#This Row],[Nodin BO]]="","No","Yes")</f>
        <v>Yes</v>
      </c>
      <c r="BA580" s="36">
        <f>IF(Email_TaskV2[[#This Row],[Month]]="",13,MONTH(Email_TaskV2[[#This Row],[Tanggal nodin RFS/RFI]]))</f>
        <v>5</v>
      </c>
    </row>
    <row r="581" spans="1:53" ht="15" hidden="1" customHeight="1" x14ac:dyDescent="0.3">
      <c r="A581" s="17">
        <v>580</v>
      </c>
      <c r="B581" s="33" t="s">
        <v>2488</v>
      </c>
      <c r="C581" s="40">
        <v>44701</v>
      </c>
      <c r="D581" s="34" t="s">
        <v>2489</v>
      </c>
      <c r="E581" s="31" t="s">
        <v>55</v>
      </c>
      <c r="F581" s="41" t="s">
        <v>112</v>
      </c>
      <c r="G581" s="42">
        <v>44705</v>
      </c>
      <c r="H581" s="42">
        <v>44706</v>
      </c>
      <c r="I581" s="31" t="s">
        <v>2490</v>
      </c>
      <c r="J581" s="42">
        <v>44708</v>
      </c>
      <c r="K581" s="42"/>
      <c r="L581" s="31">
        <f t="shared" si="67"/>
        <v>5</v>
      </c>
      <c r="M581" s="31">
        <f t="shared" si="68"/>
        <v>3</v>
      </c>
      <c r="N581" s="34" t="s">
        <v>104</v>
      </c>
      <c r="O581" s="34" t="s">
        <v>105</v>
      </c>
      <c r="P581" s="34" t="str">
        <f>VLOOKUP(Email_TaskV2[[#This Row],[PIC Dev]],[1]Organization!C:D,2,FALSE)</f>
        <v>Digital and VAS</v>
      </c>
      <c r="Q581" s="34"/>
      <c r="R581" s="31">
        <v>25</v>
      </c>
      <c r="S581" s="31" t="s">
        <v>61</v>
      </c>
      <c r="T581" s="31" t="s">
        <v>1855</v>
      </c>
      <c r="U581" s="31"/>
      <c r="V581" s="31"/>
      <c r="W581" s="31"/>
      <c r="X581" s="31"/>
      <c r="Y581" s="31"/>
      <c r="Z581" s="31" t="s">
        <v>63</v>
      </c>
      <c r="AA581" s="31" t="s">
        <v>64</v>
      </c>
      <c r="AB581" s="31" t="s">
        <v>108</v>
      </c>
      <c r="AC581" s="31" t="s">
        <v>66</v>
      </c>
      <c r="AD581" s="33" t="s">
        <v>160</v>
      </c>
      <c r="AE581" s="33"/>
      <c r="AF581" s="33"/>
      <c r="AG581" s="31"/>
      <c r="AH581" s="75"/>
      <c r="AI581" s="31" t="s">
        <v>75</v>
      </c>
      <c r="AJ581" s="31"/>
      <c r="AK581" s="25"/>
      <c r="AL581" s="25"/>
      <c r="AM581" s="25"/>
      <c r="AN581" s="25"/>
      <c r="AO581" s="25"/>
      <c r="AP581" s="26">
        <f ca="1">IF(AND(Email_TaskV2[[#This Row],[Status]]="ON PROGRESS"),TODAY()-Email_TaskV2[[#This Row],[Tanggal nodin RFS/RFI]],0)</f>
        <v>0</v>
      </c>
      <c r="AQ581" s="26">
        <f ca="1">IF(AND(Email_TaskV2[[#This Row],[Status]]="ON PROGRESS",Email_TaskV2[[#This Row],[Type]]="RFI"),TODAY()-Email_TaskV2[[#This Row],[Tanggal nodin RFS/RFI]],0)</f>
        <v>0</v>
      </c>
      <c r="AR581" s="26" t="str">
        <f ca="1">IF(Email_TaskV2[[#This Row],[Aging]]&gt;7,"Warning","")</f>
        <v/>
      </c>
      <c r="AV581" s="16" t="str">
        <f>IF(AND(Email_TaskV2[[#This Row],[Status]]="ON PROGRESS",Email_TaskV2[[#This Row],[Type]]="RFS"),"YES","")</f>
        <v/>
      </c>
      <c r="AW581" s="16" t="str">
        <f>IF(AND(Email_TaskV2[[#This Row],[Status]]="ON PROGRESS",Email_TaskV2[[#This Row],[Type]]="RFI"),"YES","")</f>
        <v/>
      </c>
      <c r="AX581" s="16">
        <f>IF(Email_TaskV2[[#This Row],[Nomor Nodin RFS/RFI]]="","",DAY(Email_TaskV2[[#This Row],[Tanggal nodin RFS/RFI]]))</f>
        <v>20</v>
      </c>
      <c r="AY581" s="28" t="str">
        <f>IF(Email_TaskV2[[#This Row],[Nomor Nodin RFS/RFI]]="","",TEXT(Email_TaskV2[[#This Row],[Tanggal nodin RFS/RFI]],"mmm"))</f>
        <v>May</v>
      </c>
      <c r="AZ581" s="28" t="str">
        <f>IF(Email_TaskV2[[#This Row],[Nodin BO]]="","No","Yes")</f>
        <v>Yes</v>
      </c>
      <c r="BA581" s="36">
        <f>IF(Email_TaskV2[[#This Row],[Month]]="",13,MONTH(Email_TaskV2[[#This Row],[Tanggal nodin RFS/RFI]]))</f>
        <v>5</v>
      </c>
    </row>
    <row r="582" spans="1:53" ht="15" hidden="1" customHeight="1" x14ac:dyDescent="0.3">
      <c r="A582" s="17">
        <v>581</v>
      </c>
      <c r="B582" s="31" t="s">
        <v>2491</v>
      </c>
      <c r="C582" s="40">
        <v>44701</v>
      </c>
      <c r="D582" s="34" t="s">
        <v>2492</v>
      </c>
      <c r="E582" s="31" t="s">
        <v>55</v>
      </c>
      <c r="F582" s="41" t="s">
        <v>136</v>
      </c>
      <c r="G582" s="42">
        <v>44704</v>
      </c>
      <c r="H582" s="42">
        <v>44714</v>
      </c>
      <c r="I582" s="31" t="s">
        <v>2493</v>
      </c>
      <c r="J582" s="42">
        <v>44714</v>
      </c>
      <c r="K582" s="42"/>
      <c r="L582" s="31">
        <f t="shared" si="67"/>
        <v>13</v>
      </c>
      <c r="M582" s="31">
        <f t="shared" si="68"/>
        <v>10</v>
      </c>
      <c r="N582" s="34" t="s">
        <v>130</v>
      </c>
      <c r="O582" s="34" t="s">
        <v>131</v>
      </c>
      <c r="P582" s="34" t="str">
        <f>VLOOKUP(Email_TaskV2[[#This Row],[PIC Dev]],[1]Organization!C:D,2,FALSE)</f>
        <v>BSM Prepaid</v>
      </c>
      <c r="Q582" s="74" t="s">
        <v>2494</v>
      </c>
      <c r="R582" s="31">
        <v>52</v>
      </c>
      <c r="S582" s="31" t="s">
        <v>61</v>
      </c>
      <c r="T582" s="31" t="s">
        <v>2495</v>
      </c>
      <c r="U582" s="31"/>
      <c r="V582" s="31"/>
      <c r="W582" s="31"/>
      <c r="X582" s="31"/>
      <c r="Y582" s="31"/>
      <c r="Z582" s="31" t="s">
        <v>63</v>
      </c>
      <c r="AA582" s="31" t="s">
        <v>64</v>
      </c>
      <c r="AB582" s="31" t="s">
        <v>65</v>
      </c>
      <c r="AC582" s="31" t="s">
        <v>66</v>
      </c>
      <c r="AD582" s="33" t="s">
        <v>67</v>
      </c>
      <c r="AE582" s="33"/>
      <c r="AF582" s="33"/>
      <c r="AG582" s="31"/>
      <c r="AH582" s="75"/>
      <c r="AI582" s="31" t="s">
        <v>68</v>
      </c>
      <c r="AJ582" s="31" t="s">
        <v>83</v>
      </c>
      <c r="AK582" s="25"/>
      <c r="AL582" s="25"/>
      <c r="AM582" s="25"/>
      <c r="AN582" s="25"/>
      <c r="AO582" s="25"/>
      <c r="AP582" s="26">
        <f ca="1">IF(AND(Email_TaskV2[[#This Row],[Status]]="ON PROGRESS"),TODAY()-Email_TaskV2[[#This Row],[Tanggal nodin RFS/RFI]],0)</f>
        <v>0</v>
      </c>
      <c r="AQ582" s="26">
        <f ca="1">IF(AND(Email_TaskV2[[#This Row],[Status]]="ON PROGRESS",Email_TaskV2[[#This Row],[Type]]="RFI"),TODAY()-Email_TaskV2[[#This Row],[Tanggal nodin RFS/RFI]],0)</f>
        <v>0</v>
      </c>
      <c r="AR582" s="26" t="str">
        <f ca="1">IF(Email_TaskV2[[#This Row],[Aging]]&gt;7,"Warning","")</f>
        <v/>
      </c>
      <c r="AV582" s="16" t="str">
        <f>IF(AND(Email_TaskV2[[#This Row],[Status]]="ON PROGRESS",Email_TaskV2[[#This Row],[Type]]="RFS"),"YES","")</f>
        <v/>
      </c>
      <c r="AW582" s="16" t="str">
        <f>IF(AND(Email_TaskV2[[#This Row],[Status]]="ON PROGRESS",Email_TaskV2[[#This Row],[Type]]="RFI"),"YES","")</f>
        <v/>
      </c>
      <c r="AX582" s="16">
        <f>IF(Email_TaskV2[[#This Row],[Nomor Nodin RFS/RFI]]="","",DAY(Email_TaskV2[[#This Row],[Tanggal nodin RFS/RFI]]))</f>
        <v>20</v>
      </c>
      <c r="AY582" s="28" t="str">
        <f>IF(Email_TaskV2[[#This Row],[Nomor Nodin RFS/RFI]]="","",TEXT(Email_TaskV2[[#This Row],[Tanggal nodin RFS/RFI]],"mmm"))</f>
        <v>May</v>
      </c>
      <c r="AZ582" s="28" t="str">
        <f>IF(Email_TaskV2[[#This Row],[Nodin BO]]="","No","Yes")</f>
        <v>Yes</v>
      </c>
      <c r="BA582" s="36">
        <f>IF(Email_TaskV2[[#This Row],[Month]]="",13,MONTH(Email_TaskV2[[#This Row],[Tanggal nodin RFS/RFI]]))</f>
        <v>5</v>
      </c>
    </row>
    <row r="583" spans="1:53" ht="15" hidden="1" customHeight="1" x14ac:dyDescent="0.3">
      <c r="A583" s="17">
        <v>582</v>
      </c>
      <c r="B583" s="31" t="s">
        <v>2496</v>
      </c>
      <c r="C583" s="40">
        <v>44701</v>
      </c>
      <c r="D583" s="34" t="s">
        <v>2497</v>
      </c>
      <c r="E583" s="31" t="s">
        <v>55</v>
      </c>
      <c r="F583" s="31" t="s">
        <v>147</v>
      </c>
      <c r="G583" s="42">
        <v>44705</v>
      </c>
      <c r="H583" s="42">
        <v>44706</v>
      </c>
      <c r="I583" s="31" t="s">
        <v>2498</v>
      </c>
      <c r="J583" s="42">
        <v>44712</v>
      </c>
      <c r="K583" s="42"/>
      <c r="L583" s="31">
        <f t="shared" si="67"/>
        <v>5</v>
      </c>
      <c r="M583" s="31">
        <f t="shared" si="68"/>
        <v>7</v>
      </c>
      <c r="N583" s="20" t="s">
        <v>130</v>
      </c>
      <c r="O583" s="20" t="s">
        <v>131</v>
      </c>
      <c r="P583" s="34" t="str">
        <f>VLOOKUP(Email_TaskV2[[#This Row],[PIC Dev]],[1]Organization!C:D,2,FALSE)</f>
        <v>BSM Prepaid</v>
      </c>
      <c r="Q583" s="34"/>
      <c r="R583" s="31">
        <v>65</v>
      </c>
      <c r="S583" s="31" t="s">
        <v>106</v>
      </c>
      <c r="T583" s="31" t="s">
        <v>2499</v>
      </c>
      <c r="U583" s="31"/>
      <c r="V583" s="31"/>
      <c r="W583" s="31"/>
      <c r="X583" s="31"/>
      <c r="Y583" s="31"/>
      <c r="Z583" s="31" t="s">
        <v>63</v>
      </c>
      <c r="AA583" s="31" t="s">
        <v>64</v>
      </c>
      <c r="AB583" s="31" t="s">
        <v>65</v>
      </c>
      <c r="AC583" s="31" t="s">
        <v>66</v>
      </c>
      <c r="AD583" s="23" t="s">
        <v>211</v>
      </c>
      <c r="AE583" s="33" t="s">
        <v>1110</v>
      </c>
      <c r="AF583" s="33"/>
      <c r="AG583" s="31"/>
      <c r="AH583" s="75"/>
      <c r="AI583" s="31" t="s">
        <v>68</v>
      </c>
      <c r="AJ583" s="31" t="s">
        <v>152</v>
      </c>
      <c r="AK583" s="25"/>
      <c r="AL583" s="25"/>
      <c r="AM583" s="25"/>
      <c r="AN583" s="25"/>
      <c r="AO583" s="25"/>
      <c r="AP583" s="26">
        <f ca="1">IF(AND(Email_TaskV2[[#This Row],[Status]]="ON PROGRESS"),TODAY()-Email_TaskV2[[#This Row],[Tanggal nodin RFS/RFI]],0)</f>
        <v>0</v>
      </c>
      <c r="AQ583" s="26">
        <f ca="1">IF(AND(Email_TaskV2[[#This Row],[Status]]="ON PROGRESS",Email_TaskV2[[#This Row],[Type]]="RFI"),TODAY()-Email_TaskV2[[#This Row],[Tanggal nodin RFS/RFI]],0)</f>
        <v>0</v>
      </c>
      <c r="AR583" s="26" t="str">
        <f ca="1">IF(Email_TaskV2[[#This Row],[Aging]]&gt;7,"Warning","")</f>
        <v/>
      </c>
      <c r="AV583" s="16" t="str">
        <f>IF(AND(Email_TaskV2[[#This Row],[Status]]="ON PROGRESS",Email_TaskV2[[#This Row],[Type]]="RFS"),"YES","")</f>
        <v/>
      </c>
      <c r="AW583" s="16" t="str">
        <f>IF(AND(Email_TaskV2[[#This Row],[Status]]="ON PROGRESS",Email_TaskV2[[#This Row],[Type]]="RFI"),"YES","")</f>
        <v/>
      </c>
      <c r="AX583" s="16">
        <f>IF(Email_TaskV2[[#This Row],[Nomor Nodin RFS/RFI]]="","",DAY(Email_TaskV2[[#This Row],[Tanggal nodin RFS/RFI]]))</f>
        <v>20</v>
      </c>
      <c r="AY583" s="28" t="str">
        <f>IF(Email_TaskV2[[#This Row],[Nomor Nodin RFS/RFI]]="","",TEXT(Email_TaskV2[[#This Row],[Tanggal nodin RFS/RFI]],"mmm"))</f>
        <v>May</v>
      </c>
      <c r="AZ583" s="28" t="str">
        <f>IF(Email_TaskV2[[#This Row],[Nodin BO]]="","No","Yes")</f>
        <v>Yes</v>
      </c>
      <c r="BA583" s="36">
        <f>IF(Email_TaskV2[[#This Row],[Month]]="",13,MONTH(Email_TaskV2[[#This Row],[Tanggal nodin RFS/RFI]]))</f>
        <v>5</v>
      </c>
    </row>
    <row r="584" spans="1:53" ht="15" hidden="1" customHeight="1" x14ac:dyDescent="0.3">
      <c r="A584" s="17">
        <v>583</v>
      </c>
      <c r="B584" s="31" t="s">
        <v>2500</v>
      </c>
      <c r="C584" s="40">
        <v>44701</v>
      </c>
      <c r="D584" s="34" t="s">
        <v>2501</v>
      </c>
      <c r="E584" s="31" t="s">
        <v>55</v>
      </c>
      <c r="F584" s="41" t="s">
        <v>147</v>
      </c>
      <c r="G584" s="42">
        <v>44706</v>
      </c>
      <c r="H584" s="42">
        <v>44706</v>
      </c>
      <c r="I584" s="31" t="s">
        <v>2502</v>
      </c>
      <c r="J584" s="42">
        <v>44712</v>
      </c>
      <c r="K584" s="42"/>
      <c r="L584" s="31">
        <f t="shared" si="67"/>
        <v>5</v>
      </c>
      <c r="M584" s="31">
        <f t="shared" si="68"/>
        <v>6</v>
      </c>
      <c r="N584" s="34" t="s">
        <v>130</v>
      </c>
      <c r="O584" s="34" t="s">
        <v>131</v>
      </c>
      <c r="P584" s="34" t="str">
        <f>VLOOKUP(Email_TaskV2[[#This Row],[PIC Dev]],[1]Organization!C:D,2,FALSE)</f>
        <v>BSM Prepaid</v>
      </c>
      <c r="Q584" s="34"/>
      <c r="R584" s="31">
        <v>112</v>
      </c>
      <c r="S584" s="31" t="s">
        <v>106</v>
      </c>
      <c r="T584" s="31" t="s">
        <v>2503</v>
      </c>
      <c r="U584" s="31"/>
      <c r="V584" s="31"/>
      <c r="W584" s="31"/>
      <c r="X584" s="31"/>
      <c r="Y584" s="31"/>
      <c r="Z584" s="31" t="s">
        <v>63</v>
      </c>
      <c r="AA584" s="31" t="s">
        <v>64</v>
      </c>
      <c r="AB584" s="31" t="s">
        <v>65</v>
      </c>
      <c r="AC584" s="31" t="s">
        <v>66</v>
      </c>
      <c r="AD584" s="33" t="s">
        <v>1719</v>
      </c>
      <c r="AE584" s="33"/>
      <c r="AF584" s="33"/>
      <c r="AG584" s="31"/>
      <c r="AH584" s="75"/>
      <c r="AI584" s="31" t="s">
        <v>276</v>
      </c>
      <c r="AJ584" s="31" t="s">
        <v>277</v>
      </c>
      <c r="AK584" s="25"/>
      <c r="AL584" s="25"/>
      <c r="AM584" s="25"/>
      <c r="AN584" s="25"/>
      <c r="AO584" s="25"/>
      <c r="AP584" s="26">
        <f ca="1">IF(AND(Email_TaskV2[[#This Row],[Status]]="ON PROGRESS"),TODAY()-Email_TaskV2[[#This Row],[Tanggal nodin RFS/RFI]],0)</f>
        <v>0</v>
      </c>
      <c r="AQ584" s="26">
        <f ca="1">IF(AND(Email_TaskV2[[#This Row],[Status]]="ON PROGRESS",Email_TaskV2[[#This Row],[Type]]="RFI"),TODAY()-Email_TaskV2[[#This Row],[Tanggal nodin RFS/RFI]],0)</f>
        <v>0</v>
      </c>
      <c r="AR584" s="26" t="str">
        <f ca="1">IF(Email_TaskV2[[#This Row],[Aging]]&gt;7,"Warning","")</f>
        <v/>
      </c>
      <c r="AV584" s="16" t="str">
        <f>IF(AND(Email_TaskV2[[#This Row],[Status]]="ON PROGRESS",Email_TaskV2[[#This Row],[Type]]="RFS"),"YES","")</f>
        <v/>
      </c>
      <c r="AW584" s="16" t="str">
        <f>IF(AND(Email_TaskV2[[#This Row],[Status]]="ON PROGRESS",Email_TaskV2[[#This Row],[Type]]="RFI"),"YES","")</f>
        <v/>
      </c>
      <c r="AX584" s="16">
        <f>IF(Email_TaskV2[[#This Row],[Nomor Nodin RFS/RFI]]="","",DAY(Email_TaskV2[[#This Row],[Tanggal nodin RFS/RFI]]))</f>
        <v>20</v>
      </c>
      <c r="AY584" s="28" t="str">
        <f>IF(Email_TaskV2[[#This Row],[Nomor Nodin RFS/RFI]]="","",TEXT(Email_TaskV2[[#This Row],[Tanggal nodin RFS/RFI]],"mmm"))</f>
        <v>May</v>
      </c>
      <c r="AZ584" s="28" t="str">
        <f>IF(Email_TaskV2[[#This Row],[Nodin BO]]="","No","Yes")</f>
        <v>Yes</v>
      </c>
      <c r="BA584" s="36">
        <f>IF(Email_TaskV2[[#This Row],[Month]]="",13,MONTH(Email_TaskV2[[#This Row],[Tanggal nodin RFS/RFI]]))</f>
        <v>5</v>
      </c>
    </row>
    <row r="585" spans="1:53" ht="15" hidden="1" customHeight="1" x14ac:dyDescent="0.3">
      <c r="A585" s="17">
        <v>584</v>
      </c>
      <c r="B585" s="31" t="s">
        <v>2504</v>
      </c>
      <c r="C585" s="40">
        <v>44703</v>
      </c>
      <c r="D585" s="34" t="s">
        <v>2505</v>
      </c>
      <c r="E585" s="31" t="s">
        <v>55</v>
      </c>
      <c r="F585" s="41" t="s">
        <v>230</v>
      </c>
      <c r="G585" s="42">
        <v>44704</v>
      </c>
      <c r="H585" s="42">
        <v>44706</v>
      </c>
      <c r="I585" s="31" t="s">
        <v>2506</v>
      </c>
      <c r="J585" s="42">
        <v>44706</v>
      </c>
      <c r="K585" s="42"/>
      <c r="L585" s="31">
        <f t="shared" si="67"/>
        <v>3</v>
      </c>
      <c r="M585" s="31">
        <f t="shared" si="68"/>
        <v>2</v>
      </c>
      <c r="N585" s="33" t="s">
        <v>93</v>
      </c>
      <c r="O585" s="34" t="s">
        <v>94</v>
      </c>
      <c r="P585" s="34" t="str">
        <f>VLOOKUP(Email_TaskV2[[#This Row],[PIC Dev]],[1]Organization!C:D,2,FALSE)</f>
        <v>Digital and VAS</v>
      </c>
      <c r="Q585" s="74" t="s">
        <v>2507</v>
      </c>
      <c r="R585" s="31">
        <v>176</v>
      </c>
      <c r="S585" s="31" t="s">
        <v>106</v>
      </c>
      <c r="T585" s="31" t="s">
        <v>1683</v>
      </c>
      <c r="U585" s="31"/>
      <c r="V585" s="31"/>
      <c r="W585" s="31"/>
      <c r="X585" s="31"/>
      <c r="Y585" s="31"/>
      <c r="Z585" s="31" t="s">
        <v>63</v>
      </c>
      <c r="AA585" s="31" t="s">
        <v>64</v>
      </c>
      <c r="AB585" s="31" t="s">
        <v>201</v>
      </c>
      <c r="AC585" s="31" t="s">
        <v>98</v>
      </c>
      <c r="AD585" s="23" t="s">
        <v>816</v>
      </c>
      <c r="AE585" s="33"/>
      <c r="AF585" s="33"/>
      <c r="AG585" s="31"/>
      <c r="AH585" s="75"/>
      <c r="AI585" s="31" t="s">
        <v>75</v>
      </c>
      <c r="AJ585" s="31"/>
      <c r="AK585" s="25"/>
      <c r="AL585" s="25"/>
      <c r="AM585" s="25"/>
      <c r="AN585" s="25"/>
      <c r="AO585" s="25"/>
      <c r="AP585" s="26">
        <f ca="1">IF(AND(Email_TaskV2[[#This Row],[Status]]="ON PROGRESS"),TODAY()-Email_TaskV2[[#This Row],[Tanggal nodin RFS/RFI]],0)</f>
        <v>0</v>
      </c>
      <c r="AQ585" s="26">
        <f ca="1">IF(AND(Email_TaskV2[[#This Row],[Status]]="ON PROGRESS",Email_TaskV2[[#This Row],[Type]]="RFI"),TODAY()-Email_TaskV2[[#This Row],[Tanggal nodin RFS/RFI]],0)</f>
        <v>0</v>
      </c>
      <c r="AR585" s="26" t="str">
        <f ca="1">IF(Email_TaskV2[[#This Row],[Aging]]&gt;7,"Warning","")</f>
        <v/>
      </c>
      <c r="AV585" s="16" t="str">
        <f>IF(AND(Email_TaskV2[[#This Row],[Status]]="ON PROGRESS",Email_TaskV2[[#This Row],[Type]]="RFS"),"YES","")</f>
        <v/>
      </c>
      <c r="AW585" s="16" t="str">
        <f>IF(AND(Email_TaskV2[[#This Row],[Status]]="ON PROGRESS",Email_TaskV2[[#This Row],[Type]]="RFI"),"YES","")</f>
        <v/>
      </c>
      <c r="AX585" s="16">
        <f>IF(Email_TaskV2[[#This Row],[Nomor Nodin RFS/RFI]]="","",DAY(Email_TaskV2[[#This Row],[Tanggal nodin RFS/RFI]]))</f>
        <v>22</v>
      </c>
      <c r="AY585" s="28" t="str">
        <f>IF(Email_TaskV2[[#This Row],[Nomor Nodin RFS/RFI]]="","",TEXT(Email_TaskV2[[#This Row],[Tanggal nodin RFS/RFI]],"mmm"))</f>
        <v>May</v>
      </c>
      <c r="AZ585" s="28" t="str">
        <f>IF(Email_TaskV2[[#This Row],[Nodin BO]]="","No","Yes")</f>
        <v>Yes</v>
      </c>
      <c r="BA585" s="36">
        <f>IF(Email_TaskV2[[#This Row],[Month]]="",13,MONTH(Email_TaskV2[[#This Row],[Tanggal nodin RFS/RFI]]))</f>
        <v>5</v>
      </c>
    </row>
    <row r="586" spans="1:53" ht="15" hidden="1" customHeight="1" x14ac:dyDescent="0.3">
      <c r="A586" s="17">
        <v>585</v>
      </c>
      <c r="B586" s="31" t="s">
        <v>2508</v>
      </c>
      <c r="C586" s="40">
        <v>44704</v>
      </c>
      <c r="D586" s="34" t="s">
        <v>2509</v>
      </c>
      <c r="E586" s="31" t="s">
        <v>55</v>
      </c>
      <c r="F586" s="31" t="s">
        <v>147</v>
      </c>
      <c r="G586" s="42">
        <v>44706</v>
      </c>
      <c r="H586" s="42">
        <v>44707</v>
      </c>
      <c r="I586" s="31" t="s">
        <v>2510</v>
      </c>
      <c r="J586" s="42">
        <v>44712</v>
      </c>
      <c r="K586" s="42"/>
      <c r="L586" s="31">
        <f t="shared" si="67"/>
        <v>3</v>
      </c>
      <c r="M586" s="31">
        <f t="shared" si="68"/>
        <v>6</v>
      </c>
      <c r="N586" s="34" t="s">
        <v>104</v>
      </c>
      <c r="O586" s="34" t="s">
        <v>105</v>
      </c>
      <c r="P586" s="34" t="str">
        <f>VLOOKUP(Email_TaskV2[[#This Row],[PIC Dev]],[1]Organization!C:D,2,FALSE)</f>
        <v>Digital and VAS</v>
      </c>
      <c r="Q586" s="34"/>
      <c r="R586" s="31">
        <v>40</v>
      </c>
      <c r="S586" s="31" t="s">
        <v>106</v>
      </c>
      <c r="T586" s="31"/>
      <c r="U586" s="31"/>
      <c r="V586" s="31"/>
      <c r="W586" s="31"/>
      <c r="X586" s="31"/>
      <c r="Y586" s="31"/>
      <c r="Z586" s="31" t="s">
        <v>63</v>
      </c>
      <c r="AA586" s="31" t="s">
        <v>64</v>
      </c>
      <c r="AB586" s="31" t="s">
        <v>108</v>
      </c>
      <c r="AC586" s="31" t="s">
        <v>98</v>
      </c>
      <c r="AD586" s="33" t="s">
        <v>186</v>
      </c>
      <c r="AE586" s="33"/>
      <c r="AF586" s="33"/>
      <c r="AG586" s="31"/>
      <c r="AH586" s="75"/>
      <c r="AI586" s="31" t="s">
        <v>75</v>
      </c>
      <c r="AJ586" s="31"/>
      <c r="AK586" s="25"/>
      <c r="AL586" s="25"/>
      <c r="AM586" s="25"/>
      <c r="AN586" s="25"/>
      <c r="AO586" s="25"/>
      <c r="AP586" s="26">
        <f ca="1">IF(AND(Email_TaskV2[[#This Row],[Status]]="ON PROGRESS"),TODAY()-Email_TaskV2[[#This Row],[Tanggal nodin RFS/RFI]],0)</f>
        <v>0</v>
      </c>
      <c r="AQ586" s="26">
        <f ca="1">IF(AND(Email_TaskV2[[#This Row],[Status]]="ON PROGRESS",Email_TaskV2[[#This Row],[Type]]="RFI"),TODAY()-Email_TaskV2[[#This Row],[Tanggal nodin RFS/RFI]],0)</f>
        <v>0</v>
      </c>
      <c r="AR586" s="26" t="str">
        <f ca="1">IF(Email_TaskV2[[#This Row],[Aging]]&gt;7,"Warning","")</f>
        <v/>
      </c>
      <c r="AV586" s="16" t="str">
        <f>IF(AND(Email_TaskV2[[#This Row],[Status]]="ON PROGRESS",Email_TaskV2[[#This Row],[Type]]="RFS"),"YES","")</f>
        <v/>
      </c>
      <c r="AW586" s="16" t="str">
        <f>IF(AND(Email_TaskV2[[#This Row],[Status]]="ON PROGRESS",Email_TaskV2[[#This Row],[Type]]="RFI"),"YES","")</f>
        <v/>
      </c>
      <c r="AX586" s="16">
        <f>IF(Email_TaskV2[[#This Row],[Nomor Nodin RFS/RFI]]="","",DAY(Email_TaskV2[[#This Row],[Tanggal nodin RFS/RFI]]))</f>
        <v>23</v>
      </c>
      <c r="AY586" s="28" t="str">
        <f>IF(Email_TaskV2[[#This Row],[Nomor Nodin RFS/RFI]]="","",TEXT(Email_TaskV2[[#This Row],[Tanggal nodin RFS/RFI]],"mmm"))</f>
        <v>May</v>
      </c>
      <c r="AZ586" s="28" t="str">
        <f>IF(Email_TaskV2[[#This Row],[Nodin BO]]="","No","Yes")</f>
        <v>No</v>
      </c>
      <c r="BA586" s="36">
        <f>IF(Email_TaskV2[[#This Row],[Month]]="",13,MONTH(Email_TaskV2[[#This Row],[Tanggal nodin RFS/RFI]]))</f>
        <v>5</v>
      </c>
    </row>
    <row r="587" spans="1:53" ht="15" hidden="1" customHeight="1" x14ac:dyDescent="0.3">
      <c r="A587" s="17">
        <v>586</v>
      </c>
      <c r="B587" s="31" t="s">
        <v>2511</v>
      </c>
      <c r="C587" s="40">
        <v>44704</v>
      </c>
      <c r="D587" s="34" t="s">
        <v>2512</v>
      </c>
      <c r="E587" s="31" t="s">
        <v>55</v>
      </c>
      <c r="F587" s="84" t="s">
        <v>695</v>
      </c>
      <c r="G587" s="42">
        <v>44718</v>
      </c>
      <c r="H587" s="42">
        <v>44733</v>
      </c>
      <c r="I587" s="31" t="s">
        <v>2513</v>
      </c>
      <c r="J587" s="42">
        <v>44735</v>
      </c>
      <c r="K587" s="42"/>
      <c r="L587" s="31">
        <f t="shared" si="67"/>
        <v>29</v>
      </c>
      <c r="M587" s="31">
        <f t="shared" si="68"/>
        <v>17</v>
      </c>
      <c r="N587" s="34" t="s">
        <v>220</v>
      </c>
      <c r="O587" s="34" t="s">
        <v>221</v>
      </c>
      <c r="P587" s="34" t="str">
        <f>VLOOKUP(Email_TaskV2[[#This Row],[PIC Dev]],[1]Organization!C:D,2,FALSE)</f>
        <v>Digital and VAS</v>
      </c>
      <c r="Q587" s="74" t="s">
        <v>2514</v>
      </c>
      <c r="R587" s="31">
        <v>108</v>
      </c>
      <c r="S587" s="31" t="s">
        <v>106</v>
      </c>
      <c r="T587" s="31" t="s">
        <v>2515</v>
      </c>
      <c r="U587" s="31"/>
      <c r="V587" s="31"/>
      <c r="W587" s="31"/>
      <c r="X587" s="31"/>
      <c r="Y587" s="31"/>
      <c r="Z587" s="31" t="s">
        <v>63</v>
      </c>
      <c r="AA587" s="31" t="s">
        <v>64</v>
      </c>
      <c r="AB587" s="31" t="s">
        <v>97</v>
      </c>
      <c r="AC587" s="31" t="s">
        <v>98</v>
      </c>
      <c r="AD587" s="33" t="s">
        <v>1719</v>
      </c>
      <c r="AE587" s="33"/>
      <c r="AF587" s="33"/>
      <c r="AG587" s="31"/>
      <c r="AH587" s="75"/>
      <c r="AI587" s="31" t="s">
        <v>75</v>
      </c>
      <c r="AJ587" s="31"/>
      <c r="AK587" s="25"/>
      <c r="AL587" s="25"/>
      <c r="AM587" s="25"/>
      <c r="AN587" s="25"/>
      <c r="AO587" s="25"/>
      <c r="AP587" s="26">
        <f ca="1">IF(AND(Email_TaskV2[[#This Row],[Status]]="ON PROGRESS"),TODAY()-Email_TaskV2[[#This Row],[Tanggal nodin RFS/RFI]],0)</f>
        <v>0</v>
      </c>
      <c r="AQ587" s="26">
        <f ca="1">IF(AND(Email_TaskV2[[#This Row],[Status]]="ON PROGRESS",Email_TaskV2[[#This Row],[Type]]="RFI"),TODAY()-Email_TaskV2[[#This Row],[Tanggal nodin RFS/RFI]],0)</f>
        <v>0</v>
      </c>
      <c r="AR587" s="26" t="str">
        <f ca="1">IF(Email_TaskV2[[#This Row],[Aging]]&gt;7,"Warning","")</f>
        <v/>
      </c>
      <c r="AV587" s="16" t="str">
        <f>IF(AND(Email_TaskV2[[#This Row],[Status]]="ON PROGRESS",Email_TaskV2[[#This Row],[Type]]="RFS"),"YES","")</f>
        <v/>
      </c>
      <c r="AW587" s="16" t="str">
        <f>IF(AND(Email_TaskV2[[#This Row],[Status]]="ON PROGRESS",Email_TaskV2[[#This Row],[Type]]="RFI"),"YES","")</f>
        <v/>
      </c>
      <c r="AX587" s="16">
        <f>IF(Email_TaskV2[[#This Row],[Nomor Nodin RFS/RFI]]="","",DAY(Email_TaskV2[[#This Row],[Tanggal nodin RFS/RFI]]))</f>
        <v>23</v>
      </c>
      <c r="AY587" s="28" t="str">
        <f>IF(Email_TaskV2[[#This Row],[Nomor Nodin RFS/RFI]]="","",TEXT(Email_TaskV2[[#This Row],[Tanggal nodin RFS/RFI]],"mmm"))</f>
        <v>May</v>
      </c>
      <c r="AZ587" s="28" t="str">
        <f>IF(Email_TaskV2[[#This Row],[Nodin BO]]="","No","Yes")</f>
        <v>Yes</v>
      </c>
      <c r="BA587" s="36">
        <f>IF(Email_TaskV2[[#This Row],[Month]]="",13,MONTH(Email_TaskV2[[#This Row],[Tanggal nodin RFS/RFI]]))</f>
        <v>5</v>
      </c>
    </row>
    <row r="588" spans="1:53" ht="15" hidden="1" customHeight="1" x14ac:dyDescent="0.3">
      <c r="A588" s="17">
        <v>587</v>
      </c>
      <c r="B588" s="31" t="s">
        <v>2516</v>
      </c>
      <c r="C588" s="40">
        <v>44705</v>
      </c>
      <c r="D588" s="34" t="s">
        <v>2517</v>
      </c>
      <c r="E588" s="31" t="s">
        <v>55</v>
      </c>
      <c r="F588" s="41" t="s">
        <v>86</v>
      </c>
      <c r="G588" s="42">
        <v>44706</v>
      </c>
      <c r="H588" s="42">
        <v>44715</v>
      </c>
      <c r="I588" s="31" t="s">
        <v>2518</v>
      </c>
      <c r="J588" s="42">
        <v>44715</v>
      </c>
      <c r="K588" s="42"/>
      <c r="L588" s="31">
        <f t="shared" si="67"/>
        <v>10</v>
      </c>
      <c r="M588" s="31">
        <f t="shared" si="68"/>
        <v>9</v>
      </c>
      <c r="N588" s="34" t="s">
        <v>193</v>
      </c>
      <c r="O588" s="34" t="s">
        <v>194</v>
      </c>
      <c r="P588" s="34" t="str">
        <f>VLOOKUP(Email_TaskV2[[#This Row],[PIC Dev]],[1]Organization!C:D,2,FALSE)</f>
        <v>Postpaid, Roaming, and Interconnect</v>
      </c>
      <c r="Q588" s="34" t="s">
        <v>2519</v>
      </c>
      <c r="R588" s="31">
        <v>17</v>
      </c>
      <c r="S588" s="31" t="s">
        <v>61</v>
      </c>
      <c r="T588" s="31" t="s">
        <v>2351</v>
      </c>
      <c r="U588" s="31"/>
      <c r="V588" s="31"/>
      <c r="W588" s="31"/>
      <c r="X588" s="31"/>
      <c r="Y588" s="31"/>
      <c r="Z588" s="31" t="s">
        <v>63</v>
      </c>
      <c r="AA588" s="31" t="s">
        <v>64</v>
      </c>
      <c r="AB588" s="31" t="s">
        <v>65</v>
      </c>
      <c r="AC588" s="31" t="s">
        <v>98</v>
      </c>
      <c r="AD588" s="33" t="s">
        <v>99</v>
      </c>
      <c r="AE588" s="33" t="s">
        <v>126</v>
      </c>
      <c r="AF588" s="33"/>
      <c r="AG588" s="31"/>
      <c r="AH588" s="75"/>
      <c r="AI588" s="31" t="s">
        <v>75</v>
      </c>
      <c r="AJ588" s="31"/>
      <c r="AK588" s="25"/>
      <c r="AL588" s="25"/>
      <c r="AM588" s="25"/>
      <c r="AN588" s="25"/>
      <c r="AO588" s="25"/>
      <c r="AP588" s="26">
        <f ca="1">IF(AND(Email_TaskV2[[#This Row],[Status]]="ON PROGRESS"),TODAY()-Email_TaskV2[[#This Row],[Tanggal nodin RFS/RFI]],0)</f>
        <v>0</v>
      </c>
      <c r="AQ588" s="26">
        <f ca="1">IF(AND(Email_TaskV2[[#This Row],[Status]]="ON PROGRESS",Email_TaskV2[[#This Row],[Type]]="RFI"),TODAY()-Email_TaskV2[[#This Row],[Tanggal nodin RFS/RFI]],0)</f>
        <v>0</v>
      </c>
      <c r="AR588" s="26" t="str">
        <f ca="1">IF(Email_TaskV2[[#This Row],[Aging]]&gt;7,"Warning","")</f>
        <v/>
      </c>
      <c r="AS588" s="16" t="s">
        <v>2520</v>
      </c>
      <c r="AT588" s="16" t="s">
        <v>2521</v>
      </c>
      <c r="AU588" s="16" t="s">
        <v>2522</v>
      </c>
      <c r="AV588" s="16" t="str">
        <f>IF(AND(Email_TaskV2[[#This Row],[Status]]="ON PROGRESS",Email_TaskV2[[#This Row],[Type]]="RFS"),"YES","")</f>
        <v/>
      </c>
      <c r="AW588" s="16" t="str">
        <f>IF(AND(Email_TaskV2[[#This Row],[Status]]="ON PROGRESS",Email_TaskV2[[#This Row],[Type]]="RFI"),"YES","")</f>
        <v/>
      </c>
      <c r="AX588" s="16">
        <f>IF(Email_TaskV2[[#This Row],[Nomor Nodin RFS/RFI]]="","",DAY(Email_TaskV2[[#This Row],[Tanggal nodin RFS/RFI]]))</f>
        <v>24</v>
      </c>
      <c r="AY588" s="28" t="str">
        <f>IF(Email_TaskV2[[#This Row],[Nomor Nodin RFS/RFI]]="","",TEXT(Email_TaskV2[[#This Row],[Tanggal nodin RFS/RFI]],"mmm"))</f>
        <v>May</v>
      </c>
      <c r="AZ588" s="28" t="str">
        <f>IF(Email_TaskV2[[#This Row],[Nodin BO]]="","No","Yes")</f>
        <v>Yes</v>
      </c>
      <c r="BA588" s="36">
        <f>IF(Email_TaskV2[[#This Row],[Month]]="",13,MONTH(Email_TaskV2[[#This Row],[Tanggal nodin RFS/RFI]]))</f>
        <v>5</v>
      </c>
    </row>
    <row r="589" spans="1:53" ht="15" hidden="1" customHeight="1" x14ac:dyDescent="0.3">
      <c r="A589" s="17">
        <v>588</v>
      </c>
      <c r="B589" s="31" t="s">
        <v>2523</v>
      </c>
      <c r="C589" s="40">
        <v>44706</v>
      </c>
      <c r="D589" s="34" t="s">
        <v>2524</v>
      </c>
      <c r="E589" s="31" t="s">
        <v>55</v>
      </c>
      <c r="F589" s="41" t="s">
        <v>2525</v>
      </c>
      <c r="G589" s="85">
        <v>44711</v>
      </c>
      <c r="H589" s="42">
        <v>44714</v>
      </c>
      <c r="I589" s="31" t="s">
        <v>2526</v>
      </c>
      <c r="J589" s="42">
        <v>44715</v>
      </c>
      <c r="K589" s="42"/>
      <c r="L589" s="31">
        <f t="shared" si="67"/>
        <v>8</v>
      </c>
      <c r="M589" s="31">
        <f t="shared" si="68"/>
        <v>4</v>
      </c>
      <c r="N589" s="34" t="s">
        <v>341</v>
      </c>
      <c r="O589" s="34" t="s">
        <v>342</v>
      </c>
      <c r="P589" s="34" t="str">
        <f>VLOOKUP(Email_TaskV2[[#This Row],[PIC Dev]],[1]Organization!C:D,2,FALSE)</f>
        <v>Digital and VAS</v>
      </c>
      <c r="Q589" s="74" t="s">
        <v>2527</v>
      </c>
      <c r="R589" s="31">
        <v>220</v>
      </c>
      <c r="S589" s="31" t="s">
        <v>61</v>
      </c>
      <c r="T589" s="31" t="s">
        <v>2528</v>
      </c>
      <c r="U589" s="31"/>
      <c r="V589" s="31"/>
      <c r="W589" s="31"/>
      <c r="X589" s="31"/>
      <c r="Y589" s="31"/>
      <c r="Z589" s="31" t="s">
        <v>63</v>
      </c>
      <c r="AA589" s="31" t="s">
        <v>64</v>
      </c>
      <c r="AB589" s="31" t="s">
        <v>344</v>
      </c>
      <c r="AC589" s="31" t="s">
        <v>124</v>
      </c>
      <c r="AD589" s="33" t="s">
        <v>160</v>
      </c>
      <c r="AE589" s="33" t="s">
        <v>125</v>
      </c>
      <c r="AF589" s="33" t="s">
        <v>99</v>
      </c>
      <c r="AG589" s="31"/>
      <c r="AH589" s="75"/>
      <c r="AI589" s="31" t="s">
        <v>68</v>
      </c>
      <c r="AJ589" s="31" t="s">
        <v>83</v>
      </c>
      <c r="AK589" s="25"/>
      <c r="AL589" s="25"/>
      <c r="AM589" s="25"/>
      <c r="AN589" s="25"/>
      <c r="AO589" s="25"/>
      <c r="AP589" s="26">
        <f ca="1">IF(AND(Email_TaskV2[[#This Row],[Status]]="ON PROGRESS"),TODAY()-Email_TaskV2[[#This Row],[Tanggal nodin RFS/RFI]],0)</f>
        <v>0</v>
      </c>
      <c r="AQ589" s="26">
        <f ca="1">IF(AND(Email_TaskV2[[#This Row],[Status]]="ON PROGRESS",Email_TaskV2[[#This Row],[Type]]="RFI"),TODAY()-Email_TaskV2[[#This Row],[Tanggal nodin RFS/RFI]],0)</f>
        <v>0</v>
      </c>
      <c r="AR589" s="26" t="str">
        <f ca="1">IF(Email_TaskV2[[#This Row],[Aging]]&gt;7,"Warning","")</f>
        <v/>
      </c>
      <c r="AS589" s="76" t="s">
        <v>2529</v>
      </c>
      <c r="AT589" s="16" t="s">
        <v>2530</v>
      </c>
      <c r="AU589" s="16" t="s">
        <v>2531</v>
      </c>
      <c r="AV589" s="16" t="str">
        <f>IF(AND(Email_TaskV2[[#This Row],[Status]]="ON PROGRESS",Email_TaskV2[[#This Row],[Type]]="RFS"),"YES","")</f>
        <v/>
      </c>
      <c r="AW589" s="16" t="str">
        <f>IF(AND(Email_TaskV2[[#This Row],[Status]]="ON PROGRESS",Email_TaskV2[[#This Row],[Type]]="RFI"),"YES","")</f>
        <v/>
      </c>
      <c r="AX589" s="16">
        <f>IF(Email_TaskV2[[#This Row],[Nomor Nodin RFS/RFI]]="","",DAY(Email_TaskV2[[#This Row],[Tanggal nodin RFS/RFI]]))</f>
        <v>25</v>
      </c>
      <c r="AY589" s="28" t="str">
        <f>IF(Email_TaskV2[[#This Row],[Nomor Nodin RFS/RFI]]="","",TEXT(Email_TaskV2[[#This Row],[Tanggal nodin RFS/RFI]],"mmm"))</f>
        <v>May</v>
      </c>
      <c r="AZ589" s="28" t="str">
        <f>IF(Email_TaskV2[[#This Row],[Nodin BO]]="","No","Yes")</f>
        <v>Yes</v>
      </c>
      <c r="BA589" s="36">
        <f>IF(Email_TaskV2[[#This Row],[Month]]="",13,MONTH(Email_TaskV2[[#This Row],[Tanggal nodin RFS/RFI]]))</f>
        <v>5</v>
      </c>
    </row>
    <row r="590" spans="1:53" ht="15" hidden="1" customHeight="1" x14ac:dyDescent="0.3">
      <c r="A590" s="17">
        <v>589</v>
      </c>
      <c r="B590" s="31" t="s">
        <v>2532</v>
      </c>
      <c r="C590" s="40">
        <v>44706</v>
      </c>
      <c r="D590" s="34" t="s">
        <v>2533</v>
      </c>
      <c r="E590" s="31" t="s">
        <v>55</v>
      </c>
      <c r="F590" s="41" t="s">
        <v>2525</v>
      </c>
      <c r="G590" s="42">
        <v>44707</v>
      </c>
      <c r="H590" s="42">
        <v>44708</v>
      </c>
      <c r="I590" s="31" t="s">
        <v>2534</v>
      </c>
      <c r="J590" s="42">
        <v>44711</v>
      </c>
      <c r="K590" s="42"/>
      <c r="L590" s="31">
        <f t="shared" si="67"/>
        <v>2</v>
      </c>
      <c r="M590" s="31">
        <f t="shared" si="68"/>
        <v>4</v>
      </c>
      <c r="N590" s="34" t="s">
        <v>341</v>
      </c>
      <c r="O590" s="34" t="s">
        <v>342</v>
      </c>
      <c r="P590" s="34" t="str">
        <f>VLOOKUP(Email_TaskV2[[#This Row],[PIC Dev]],[1]Organization!C:D,2,FALSE)</f>
        <v>Digital and VAS</v>
      </c>
      <c r="Q590" s="74" t="s">
        <v>2535</v>
      </c>
      <c r="R590" s="31">
        <v>25</v>
      </c>
      <c r="S590" s="31" t="s">
        <v>61</v>
      </c>
      <c r="T590" s="31" t="s">
        <v>2536</v>
      </c>
      <c r="U590" s="31"/>
      <c r="V590" s="31"/>
      <c r="W590" s="31"/>
      <c r="X590" s="31"/>
      <c r="Y590" s="31"/>
      <c r="Z590" s="31" t="s">
        <v>63</v>
      </c>
      <c r="AA590" s="31" t="s">
        <v>64</v>
      </c>
      <c r="AB590" s="31" t="s">
        <v>344</v>
      </c>
      <c r="AC590" s="31" t="s">
        <v>124</v>
      </c>
      <c r="AD590" s="33" t="s">
        <v>160</v>
      </c>
      <c r="AE590" s="33"/>
      <c r="AF590" s="33"/>
      <c r="AG590" s="31"/>
      <c r="AH590" s="75"/>
      <c r="AI590" s="31" t="s">
        <v>75</v>
      </c>
      <c r="AJ590" s="31"/>
      <c r="AK590" s="25"/>
      <c r="AL590" s="25"/>
      <c r="AM590" s="25"/>
      <c r="AN590" s="25"/>
      <c r="AO590" s="25"/>
      <c r="AP590" s="26">
        <f ca="1">IF(AND(Email_TaskV2[[#This Row],[Status]]="ON PROGRESS"),TODAY()-Email_TaskV2[[#This Row],[Tanggal nodin RFS/RFI]],0)</f>
        <v>0</v>
      </c>
      <c r="AQ590" s="26">
        <f ca="1">IF(AND(Email_TaskV2[[#This Row],[Status]]="ON PROGRESS",Email_TaskV2[[#This Row],[Type]]="RFI"),TODAY()-Email_TaskV2[[#This Row],[Tanggal nodin RFS/RFI]],0)</f>
        <v>0</v>
      </c>
      <c r="AR590" s="26" t="str">
        <f ca="1">IF(Email_TaskV2[[#This Row],[Aging]]&gt;7,"Warning","")</f>
        <v/>
      </c>
      <c r="AV590" s="16" t="str">
        <f>IF(AND(Email_TaskV2[[#This Row],[Status]]="ON PROGRESS",Email_TaskV2[[#This Row],[Type]]="RFS"),"YES","")</f>
        <v/>
      </c>
      <c r="AW590" s="16" t="str">
        <f>IF(AND(Email_TaskV2[[#This Row],[Status]]="ON PROGRESS",Email_TaskV2[[#This Row],[Type]]="RFI"),"YES","")</f>
        <v/>
      </c>
      <c r="AX590" s="16">
        <f>IF(Email_TaskV2[[#This Row],[Nomor Nodin RFS/RFI]]="","",DAY(Email_TaskV2[[#This Row],[Tanggal nodin RFS/RFI]]))</f>
        <v>25</v>
      </c>
      <c r="AY590" s="28" t="str">
        <f>IF(Email_TaskV2[[#This Row],[Nomor Nodin RFS/RFI]]="","",TEXT(Email_TaskV2[[#This Row],[Tanggal nodin RFS/RFI]],"mmm"))</f>
        <v>May</v>
      </c>
      <c r="AZ590" s="28" t="str">
        <f>IF(Email_TaskV2[[#This Row],[Nodin BO]]="","No","Yes")</f>
        <v>Yes</v>
      </c>
      <c r="BA590" s="36">
        <f>IF(Email_TaskV2[[#This Row],[Month]]="",13,MONTH(Email_TaskV2[[#This Row],[Tanggal nodin RFS/RFI]]))</f>
        <v>5</v>
      </c>
    </row>
    <row r="591" spans="1:53" ht="15" hidden="1" customHeight="1" x14ac:dyDescent="0.3">
      <c r="A591" s="17">
        <v>590</v>
      </c>
      <c r="B591" s="31" t="s">
        <v>2537</v>
      </c>
      <c r="C591" s="40">
        <v>44706</v>
      </c>
      <c r="D591" s="34" t="s">
        <v>2538</v>
      </c>
      <c r="E591" s="31" t="s">
        <v>55</v>
      </c>
      <c r="F591" s="41" t="s">
        <v>86</v>
      </c>
      <c r="G591" s="42">
        <v>44706</v>
      </c>
      <c r="H591" s="42">
        <v>44708</v>
      </c>
      <c r="I591" s="31" t="s">
        <v>2539</v>
      </c>
      <c r="J591" s="42">
        <v>44708</v>
      </c>
      <c r="K591" s="42"/>
      <c r="L591" s="31">
        <f t="shared" si="67"/>
        <v>2</v>
      </c>
      <c r="M591" s="31">
        <f t="shared" si="68"/>
        <v>2</v>
      </c>
      <c r="N591" s="20" t="s">
        <v>341</v>
      </c>
      <c r="O591" s="20" t="s">
        <v>342</v>
      </c>
      <c r="P591" s="34" t="str">
        <f>VLOOKUP(Email_TaskV2[[#This Row],[PIC Dev]],[1]Organization!C:D,2,FALSE)</f>
        <v>Digital and VAS</v>
      </c>
      <c r="Q591" s="74" t="s">
        <v>2540</v>
      </c>
      <c r="R591" s="31">
        <v>16</v>
      </c>
      <c r="S591" s="31" t="s">
        <v>61</v>
      </c>
      <c r="T591" s="31" t="s">
        <v>2536</v>
      </c>
      <c r="U591" s="31"/>
      <c r="V591" s="31"/>
      <c r="W591" s="31"/>
      <c r="X591" s="31"/>
      <c r="Y591" s="31"/>
      <c r="Z591" s="31" t="s">
        <v>63</v>
      </c>
      <c r="AA591" s="31" t="s">
        <v>64</v>
      </c>
      <c r="AB591" s="31" t="s">
        <v>344</v>
      </c>
      <c r="AC591" s="31" t="s">
        <v>66</v>
      </c>
      <c r="AD591" s="33" t="s">
        <v>2421</v>
      </c>
      <c r="AE591" s="33"/>
      <c r="AF591" s="33"/>
      <c r="AG591" s="31"/>
      <c r="AH591" s="75"/>
      <c r="AI591" s="31" t="s">
        <v>75</v>
      </c>
      <c r="AJ591" s="31"/>
      <c r="AK591" s="25"/>
      <c r="AL591" s="25"/>
      <c r="AM591" s="25"/>
      <c r="AN591" s="25"/>
      <c r="AO591" s="25"/>
      <c r="AP591" s="26">
        <f ca="1">IF(AND(Email_TaskV2[[#This Row],[Status]]="ON PROGRESS"),TODAY()-Email_TaskV2[[#This Row],[Tanggal nodin RFS/RFI]],0)</f>
        <v>0</v>
      </c>
      <c r="AQ591" s="26">
        <f ca="1">IF(AND(Email_TaskV2[[#This Row],[Status]]="ON PROGRESS",Email_TaskV2[[#This Row],[Type]]="RFI"),TODAY()-Email_TaskV2[[#This Row],[Tanggal nodin RFS/RFI]],0)</f>
        <v>0</v>
      </c>
      <c r="AR591" s="26" t="str">
        <f ca="1">IF(Email_TaskV2[[#This Row],[Aging]]&gt;7,"Warning","")</f>
        <v/>
      </c>
      <c r="AV591" s="16" t="str">
        <f>IF(AND(Email_TaskV2[[#This Row],[Status]]="ON PROGRESS",Email_TaskV2[[#This Row],[Type]]="RFS"),"YES","")</f>
        <v/>
      </c>
      <c r="AW591" s="16" t="str">
        <f>IF(AND(Email_TaskV2[[#This Row],[Status]]="ON PROGRESS",Email_TaskV2[[#This Row],[Type]]="RFI"),"YES","")</f>
        <v/>
      </c>
      <c r="AX591" s="16">
        <f>IF(Email_TaskV2[[#This Row],[Nomor Nodin RFS/RFI]]="","",DAY(Email_TaskV2[[#This Row],[Tanggal nodin RFS/RFI]]))</f>
        <v>25</v>
      </c>
      <c r="AY591" s="28" t="str">
        <f>IF(Email_TaskV2[[#This Row],[Nomor Nodin RFS/RFI]]="","",TEXT(Email_TaskV2[[#This Row],[Tanggal nodin RFS/RFI]],"mmm"))</f>
        <v>May</v>
      </c>
      <c r="AZ591" s="28" t="str">
        <f>IF(Email_TaskV2[[#This Row],[Nodin BO]]="","No","Yes")</f>
        <v>Yes</v>
      </c>
      <c r="BA591" s="36">
        <f>IF(Email_TaskV2[[#This Row],[Month]]="",13,MONTH(Email_TaskV2[[#This Row],[Tanggal nodin RFS/RFI]]))</f>
        <v>5</v>
      </c>
    </row>
    <row r="592" spans="1:53" ht="15" hidden="1" customHeight="1" x14ac:dyDescent="0.3">
      <c r="A592" s="17">
        <v>591</v>
      </c>
      <c r="B592" s="78" t="s">
        <v>2541</v>
      </c>
      <c r="C592" s="86">
        <v>44706</v>
      </c>
      <c r="D592" s="87" t="s">
        <v>2542</v>
      </c>
      <c r="E592" s="78" t="s">
        <v>55</v>
      </c>
      <c r="F592" s="88" t="s">
        <v>86</v>
      </c>
      <c r="G592" s="85">
        <v>44706</v>
      </c>
      <c r="H592" s="85">
        <v>44712</v>
      </c>
      <c r="I592" s="25" t="s">
        <v>2543</v>
      </c>
      <c r="J592" s="85">
        <v>44712</v>
      </c>
      <c r="K592" s="85"/>
      <c r="L592" s="78">
        <f t="shared" si="67"/>
        <v>6</v>
      </c>
      <c r="M592" s="78">
        <f t="shared" si="68"/>
        <v>6</v>
      </c>
      <c r="N592" s="87" t="s">
        <v>341</v>
      </c>
      <c r="O592" s="87" t="s">
        <v>342</v>
      </c>
      <c r="P592" s="87" t="str">
        <f>VLOOKUP(Email_TaskV2[[#This Row],[PIC Dev]],[1]Organization!C:D,2,FALSE)</f>
        <v>Digital and VAS</v>
      </c>
      <c r="Q592" s="89" t="s">
        <v>2544</v>
      </c>
      <c r="R592" s="78">
        <v>60</v>
      </c>
      <c r="S592" s="78" t="s">
        <v>61</v>
      </c>
      <c r="T592" s="78" t="s">
        <v>2545</v>
      </c>
      <c r="U592" s="78"/>
      <c r="V592" s="78"/>
      <c r="W592" s="78"/>
      <c r="X592" s="78"/>
      <c r="Y592" s="78"/>
      <c r="Z592" s="78" t="s">
        <v>63</v>
      </c>
      <c r="AA592" s="78" t="s">
        <v>64</v>
      </c>
      <c r="AB592" s="78" t="s">
        <v>344</v>
      </c>
      <c r="AC592" s="78" t="s">
        <v>98</v>
      </c>
      <c r="AD592" s="77" t="s">
        <v>255</v>
      </c>
      <c r="AE592" s="77" t="s">
        <v>126</v>
      </c>
      <c r="AF592" s="77"/>
      <c r="AG592" s="78"/>
      <c r="AH592" s="79"/>
      <c r="AI592" s="31" t="s">
        <v>75</v>
      </c>
      <c r="AJ592" s="31"/>
      <c r="AK592" s="25"/>
      <c r="AL592" s="25"/>
      <c r="AM592" s="25"/>
      <c r="AN592" s="25"/>
      <c r="AO592" s="25"/>
      <c r="AP592" s="26">
        <f ca="1">IF(AND(Email_TaskV2[[#This Row],[Status]]="ON PROGRESS"),TODAY()-Email_TaskV2[[#This Row],[Tanggal nodin RFS/RFI]],0)</f>
        <v>0</v>
      </c>
      <c r="AQ592" s="26">
        <f ca="1">IF(AND(Email_TaskV2[[#This Row],[Status]]="ON PROGRESS",Email_TaskV2[[#This Row],[Type]]="RFI"),TODAY()-Email_TaskV2[[#This Row],[Tanggal nodin RFS/RFI]],0)</f>
        <v>0</v>
      </c>
      <c r="AR592" s="26" t="str">
        <f ca="1">IF(Email_TaskV2[[#This Row],[Aging]]&gt;7,"Warning","")</f>
        <v/>
      </c>
      <c r="AV592" s="16" t="str">
        <f>IF(AND(Email_TaskV2[[#This Row],[Status]]="ON PROGRESS",Email_TaskV2[[#This Row],[Type]]="RFS"),"YES","")</f>
        <v/>
      </c>
      <c r="AW592" s="16" t="str">
        <f>IF(AND(Email_TaskV2[[#This Row],[Status]]="ON PROGRESS",Email_TaskV2[[#This Row],[Type]]="RFI"),"YES","")</f>
        <v/>
      </c>
      <c r="AX592" s="16">
        <f>IF(Email_TaskV2[[#This Row],[Nomor Nodin RFS/RFI]]="","",DAY(Email_TaskV2[[#This Row],[Tanggal nodin RFS/RFI]]))</f>
        <v>25</v>
      </c>
      <c r="AY592" s="28" t="str">
        <f>IF(Email_TaskV2[[#This Row],[Nomor Nodin RFS/RFI]]="","",TEXT(Email_TaskV2[[#This Row],[Tanggal nodin RFS/RFI]],"mmm"))</f>
        <v>May</v>
      </c>
      <c r="AZ592" s="28" t="str">
        <f>IF(Email_TaskV2[[#This Row],[Nodin BO]]="","No","Yes")</f>
        <v>Yes</v>
      </c>
      <c r="BA592" s="36">
        <f>IF(Email_TaskV2[[#This Row],[Month]]="",13,MONTH(Email_TaskV2[[#This Row],[Tanggal nodin RFS/RFI]]))</f>
        <v>5</v>
      </c>
    </row>
    <row r="593" spans="1:53" ht="15" hidden="1" customHeight="1" x14ac:dyDescent="0.3">
      <c r="A593" s="17">
        <v>592</v>
      </c>
      <c r="B593" s="31" t="s">
        <v>2546</v>
      </c>
      <c r="C593" s="40">
        <v>44706</v>
      </c>
      <c r="D593" s="34" t="s">
        <v>2547</v>
      </c>
      <c r="E593" s="31" t="s">
        <v>55</v>
      </c>
      <c r="F593" s="41" t="s">
        <v>112</v>
      </c>
      <c r="G593" s="42">
        <v>44712</v>
      </c>
      <c r="H593" s="42">
        <v>44718</v>
      </c>
      <c r="I593" s="31" t="s">
        <v>2548</v>
      </c>
      <c r="J593" s="42">
        <v>44719</v>
      </c>
      <c r="K593" s="85"/>
      <c r="L593" s="78">
        <f t="shared" si="67"/>
        <v>12</v>
      </c>
      <c r="M593" s="78">
        <f t="shared" si="68"/>
        <v>7</v>
      </c>
      <c r="N593" s="34" t="s">
        <v>58</v>
      </c>
      <c r="O593" s="34" t="s">
        <v>59</v>
      </c>
      <c r="P593" s="34" t="str">
        <f>VLOOKUP(Email_TaskV2[[#This Row],[PIC Dev]],[1]Organization!C:D,2,FALSE)</f>
        <v>BSM Prepaid</v>
      </c>
      <c r="Q593" s="34"/>
      <c r="R593" s="31">
        <v>120</v>
      </c>
      <c r="S593" s="31" t="s">
        <v>106</v>
      </c>
      <c r="T593" s="31" t="s">
        <v>2549</v>
      </c>
      <c r="U593" s="31"/>
      <c r="V593" s="31"/>
      <c r="W593" s="31"/>
      <c r="X593" s="31"/>
      <c r="Y593" s="31"/>
      <c r="Z593" s="31" t="s">
        <v>63</v>
      </c>
      <c r="AA593" s="31" t="s">
        <v>64</v>
      </c>
      <c r="AB593" s="31" t="s">
        <v>65</v>
      </c>
      <c r="AC593" s="31" t="s">
        <v>66</v>
      </c>
      <c r="AD593" s="33" t="s">
        <v>186</v>
      </c>
      <c r="AE593" s="33"/>
      <c r="AF593" s="33"/>
      <c r="AG593" s="31"/>
      <c r="AH593" s="75"/>
      <c r="AI593" s="31" t="s">
        <v>75</v>
      </c>
      <c r="AJ593" s="31"/>
      <c r="AK593" s="25"/>
      <c r="AL593" s="25"/>
      <c r="AM593" s="25"/>
      <c r="AN593" s="25"/>
      <c r="AO593" s="25"/>
      <c r="AP593" s="26">
        <f ca="1">IF(AND(Email_TaskV2[[#This Row],[Status]]="ON PROGRESS"),TODAY()-Email_TaskV2[[#This Row],[Tanggal nodin RFS/RFI]],0)</f>
        <v>0</v>
      </c>
      <c r="AQ593" s="26">
        <f ca="1">IF(AND(Email_TaskV2[[#This Row],[Status]]="ON PROGRESS",Email_TaskV2[[#This Row],[Type]]="RFI"),TODAY()-Email_TaskV2[[#This Row],[Tanggal nodin RFS/RFI]],0)</f>
        <v>0</v>
      </c>
      <c r="AR593" s="26" t="str">
        <f ca="1">IF(Email_TaskV2[[#This Row],[Aging]]&gt;7,"Warning","")</f>
        <v/>
      </c>
      <c r="AV593" s="16" t="str">
        <f>IF(AND(Email_TaskV2[[#This Row],[Status]]="ON PROGRESS",Email_TaskV2[[#This Row],[Type]]="RFS"),"YES","")</f>
        <v/>
      </c>
      <c r="AW593" s="16" t="str">
        <f>IF(AND(Email_TaskV2[[#This Row],[Status]]="ON PROGRESS",Email_TaskV2[[#This Row],[Type]]="RFI"),"YES","")</f>
        <v/>
      </c>
      <c r="AX593" s="16">
        <f>IF(Email_TaskV2[[#This Row],[Nomor Nodin RFS/RFI]]="","",DAY(Email_TaskV2[[#This Row],[Tanggal nodin RFS/RFI]]))</f>
        <v>25</v>
      </c>
      <c r="AY593" s="28" t="str">
        <f>IF(Email_TaskV2[[#This Row],[Nomor Nodin RFS/RFI]]="","",TEXT(Email_TaskV2[[#This Row],[Tanggal nodin RFS/RFI]],"mmm"))</f>
        <v>May</v>
      </c>
      <c r="AZ593" s="28" t="str">
        <f>IF(Email_TaskV2[[#This Row],[Nodin BO]]="","No","Yes")</f>
        <v>Yes</v>
      </c>
      <c r="BA593" s="36">
        <f>IF(Email_TaskV2[[#This Row],[Month]]="",13,MONTH(Email_TaskV2[[#This Row],[Tanggal nodin RFS/RFI]]))</f>
        <v>5</v>
      </c>
    </row>
    <row r="594" spans="1:53" ht="15" hidden="1" customHeight="1" x14ac:dyDescent="0.3">
      <c r="A594" s="17">
        <v>593</v>
      </c>
      <c r="B594" s="31" t="s">
        <v>2550</v>
      </c>
      <c r="C594" s="40">
        <v>44706</v>
      </c>
      <c r="D594" s="34" t="s">
        <v>2551</v>
      </c>
      <c r="E594" s="31" t="s">
        <v>55</v>
      </c>
      <c r="F594" s="31" t="s">
        <v>136</v>
      </c>
      <c r="G594" s="85">
        <v>44708</v>
      </c>
      <c r="H594" s="42">
        <v>44708</v>
      </c>
      <c r="I594" s="90" t="s">
        <v>2552</v>
      </c>
      <c r="J594" s="42">
        <v>44708</v>
      </c>
      <c r="K594" s="85"/>
      <c r="L594" s="78">
        <f t="shared" si="67"/>
        <v>2</v>
      </c>
      <c r="M594" s="78">
        <f t="shared" si="68"/>
        <v>0</v>
      </c>
      <c r="N594" s="34" t="s">
        <v>193</v>
      </c>
      <c r="O594" s="34" t="s">
        <v>194</v>
      </c>
      <c r="P594" s="34" t="str">
        <f>VLOOKUP(Email_TaskV2[[#This Row],[PIC Dev]],[1]Organization!C:D,2,FALSE)</f>
        <v>Postpaid, Roaming, and Interconnect</v>
      </c>
      <c r="Q594" s="74" t="s">
        <v>2553</v>
      </c>
      <c r="R594" s="31">
        <v>35</v>
      </c>
      <c r="S594" s="31" t="s">
        <v>61</v>
      </c>
      <c r="T594" s="31" t="s">
        <v>1826</v>
      </c>
      <c r="U594" s="31"/>
      <c r="V594" s="31"/>
      <c r="W594" s="31"/>
      <c r="X594" s="31"/>
      <c r="Y594" s="31"/>
      <c r="Z594" s="31" t="s">
        <v>63</v>
      </c>
      <c r="AA594" s="31" t="s">
        <v>64</v>
      </c>
      <c r="AB594" s="31" t="s">
        <v>65</v>
      </c>
      <c r="AC594" s="31" t="s">
        <v>124</v>
      </c>
      <c r="AD594" s="33" t="s">
        <v>125</v>
      </c>
      <c r="AE594" s="33" t="s">
        <v>126</v>
      </c>
      <c r="AF594" s="33"/>
      <c r="AG594" s="31"/>
      <c r="AH594" s="75"/>
      <c r="AI594" s="31" t="s">
        <v>75</v>
      </c>
      <c r="AJ594" s="31"/>
      <c r="AK594" s="25"/>
      <c r="AL594" s="25"/>
      <c r="AM594" s="25"/>
      <c r="AN594" s="25"/>
      <c r="AO594" s="25"/>
      <c r="AP594" s="26">
        <f ca="1">IF(AND(Email_TaskV2[[#This Row],[Status]]="ON PROGRESS"),TODAY()-Email_TaskV2[[#This Row],[Tanggal nodin RFS/RFI]],0)</f>
        <v>0</v>
      </c>
      <c r="AQ594" s="26">
        <f ca="1">IF(AND(Email_TaskV2[[#This Row],[Status]]="ON PROGRESS",Email_TaskV2[[#This Row],[Type]]="RFI"),TODAY()-Email_TaskV2[[#This Row],[Tanggal nodin RFS/RFI]],0)</f>
        <v>0</v>
      </c>
      <c r="AR594" s="26" t="str">
        <f ca="1">IF(Email_TaskV2[[#This Row],[Aging]]&gt;7,"Warning","")</f>
        <v/>
      </c>
      <c r="AV594" s="16" t="str">
        <f>IF(AND(Email_TaskV2[[#This Row],[Status]]="ON PROGRESS",Email_TaskV2[[#This Row],[Type]]="RFS"),"YES","")</f>
        <v/>
      </c>
      <c r="AW594" s="16" t="str">
        <f>IF(AND(Email_TaskV2[[#This Row],[Status]]="ON PROGRESS",Email_TaskV2[[#This Row],[Type]]="RFI"),"YES","")</f>
        <v/>
      </c>
      <c r="AX594" s="16">
        <f>IF(Email_TaskV2[[#This Row],[Nomor Nodin RFS/RFI]]="","",DAY(Email_TaskV2[[#This Row],[Tanggal nodin RFS/RFI]]))</f>
        <v>25</v>
      </c>
      <c r="AY594" s="28" t="str">
        <f>IF(Email_TaskV2[[#This Row],[Nomor Nodin RFS/RFI]]="","",TEXT(Email_TaskV2[[#This Row],[Tanggal nodin RFS/RFI]],"mmm"))</f>
        <v>May</v>
      </c>
      <c r="AZ594" s="28" t="str">
        <f>IF(Email_TaskV2[[#This Row],[Nodin BO]]="","No","Yes")</f>
        <v>Yes</v>
      </c>
      <c r="BA594" s="36">
        <f>IF(Email_TaskV2[[#This Row],[Month]]="",13,MONTH(Email_TaskV2[[#This Row],[Tanggal nodin RFS/RFI]]))</f>
        <v>5</v>
      </c>
    </row>
    <row r="595" spans="1:53" ht="15" hidden="1" customHeight="1" x14ac:dyDescent="0.3">
      <c r="A595" s="17">
        <v>594</v>
      </c>
      <c r="B595" s="31" t="s">
        <v>2554</v>
      </c>
      <c r="C595" s="40">
        <v>44706</v>
      </c>
      <c r="D595" s="34" t="s">
        <v>2555</v>
      </c>
      <c r="E595" s="31" t="s">
        <v>55</v>
      </c>
      <c r="F595" s="31" t="s">
        <v>230</v>
      </c>
      <c r="G595" s="42">
        <v>44710</v>
      </c>
      <c r="H595" s="42">
        <v>44711</v>
      </c>
      <c r="I595" s="31" t="s">
        <v>2556</v>
      </c>
      <c r="J595" s="42">
        <v>44712</v>
      </c>
      <c r="K595" s="85"/>
      <c r="L595" s="78">
        <f t="shared" si="67"/>
        <v>5</v>
      </c>
      <c r="M595" s="78">
        <f t="shared" si="68"/>
        <v>2</v>
      </c>
      <c r="N595" s="34" t="s">
        <v>531</v>
      </c>
      <c r="O595" s="34" t="s">
        <v>532</v>
      </c>
      <c r="P595" s="34" t="str">
        <f>VLOOKUP(Email_TaskV2[[#This Row],[PIC Dev]],[1]Organization!C:D,2,FALSE)</f>
        <v>Business Architecture</v>
      </c>
      <c r="Q595" s="74" t="s">
        <v>2557</v>
      </c>
      <c r="R595" s="31">
        <v>176</v>
      </c>
      <c r="S595" s="31" t="s">
        <v>106</v>
      </c>
      <c r="T595" s="83" t="s">
        <v>2238</v>
      </c>
      <c r="U595" s="83"/>
      <c r="V595" s="83"/>
      <c r="W595" s="83"/>
      <c r="X595" s="83"/>
      <c r="Y595" s="83"/>
      <c r="Z595" s="31" t="s">
        <v>63</v>
      </c>
      <c r="AA595" s="31" t="s">
        <v>64</v>
      </c>
      <c r="AB595" s="31" t="s">
        <v>534</v>
      </c>
      <c r="AC595" s="31" t="s">
        <v>98</v>
      </c>
      <c r="AD595" s="33" t="s">
        <v>1719</v>
      </c>
      <c r="AE595" s="33"/>
      <c r="AF595" s="33"/>
      <c r="AG595" s="31"/>
      <c r="AH595" s="75"/>
      <c r="AI595" s="31" t="s">
        <v>276</v>
      </c>
      <c r="AJ595" s="31" t="s">
        <v>277</v>
      </c>
      <c r="AK595" s="25"/>
      <c r="AL595" s="25"/>
      <c r="AM595" s="25"/>
      <c r="AN595" s="25"/>
      <c r="AO595" s="25"/>
      <c r="AP595" s="26">
        <f ca="1">IF(AND(Email_TaskV2[[#This Row],[Status]]="ON PROGRESS"),TODAY()-Email_TaskV2[[#This Row],[Tanggal nodin RFS/RFI]],0)</f>
        <v>0</v>
      </c>
      <c r="AQ595" s="26">
        <f ca="1">IF(AND(Email_TaskV2[[#This Row],[Status]]="ON PROGRESS",Email_TaskV2[[#This Row],[Type]]="RFI"),TODAY()-Email_TaskV2[[#This Row],[Tanggal nodin RFS/RFI]],0)</f>
        <v>0</v>
      </c>
      <c r="AR595" s="26" t="str">
        <f ca="1">IF(Email_TaskV2[[#This Row],[Aging]]&gt;7,"Warning","")</f>
        <v/>
      </c>
      <c r="AV595" s="16" t="str">
        <f>IF(AND(Email_TaskV2[[#This Row],[Status]]="ON PROGRESS",Email_TaskV2[[#This Row],[Type]]="RFS"),"YES","")</f>
        <v/>
      </c>
      <c r="AW595" s="16" t="str">
        <f>IF(AND(Email_TaskV2[[#This Row],[Status]]="ON PROGRESS",Email_TaskV2[[#This Row],[Type]]="RFI"),"YES","")</f>
        <v/>
      </c>
      <c r="AX595" s="16">
        <f>IF(Email_TaskV2[[#This Row],[Nomor Nodin RFS/RFI]]="","",DAY(Email_TaskV2[[#This Row],[Tanggal nodin RFS/RFI]]))</f>
        <v>25</v>
      </c>
      <c r="AY595" s="28" t="str">
        <f>IF(Email_TaskV2[[#This Row],[Nomor Nodin RFS/RFI]]="","",TEXT(Email_TaskV2[[#This Row],[Tanggal nodin RFS/RFI]],"mmm"))</f>
        <v>May</v>
      </c>
      <c r="AZ595" s="28" t="str">
        <f>IF(Email_TaskV2[[#This Row],[Nodin BO]]="","No","Yes")</f>
        <v>Yes</v>
      </c>
      <c r="BA595" s="36">
        <f>IF(Email_TaskV2[[#This Row],[Month]]="",13,MONTH(Email_TaskV2[[#This Row],[Tanggal nodin RFS/RFI]]))</f>
        <v>5</v>
      </c>
    </row>
    <row r="596" spans="1:53" ht="15" hidden="1" customHeight="1" x14ac:dyDescent="0.3">
      <c r="A596" s="17">
        <v>595</v>
      </c>
      <c r="B596" s="31" t="s">
        <v>2558</v>
      </c>
      <c r="C596" s="40">
        <v>44706</v>
      </c>
      <c r="D596" s="34" t="s">
        <v>2559</v>
      </c>
      <c r="E596" s="31" t="s">
        <v>55</v>
      </c>
      <c r="F596" s="41" t="s">
        <v>147</v>
      </c>
      <c r="G596" s="42">
        <v>44708</v>
      </c>
      <c r="H596" s="42">
        <v>44714</v>
      </c>
      <c r="I596" s="31" t="s">
        <v>2560</v>
      </c>
      <c r="J596" s="42">
        <v>44715</v>
      </c>
      <c r="K596" s="85"/>
      <c r="L596" s="78">
        <f t="shared" si="67"/>
        <v>8</v>
      </c>
      <c r="M596" s="78">
        <f t="shared" si="68"/>
        <v>7</v>
      </c>
      <c r="N596" s="34" t="s">
        <v>531</v>
      </c>
      <c r="O596" s="34" t="s">
        <v>532</v>
      </c>
      <c r="P596" s="34" t="str">
        <f>VLOOKUP(Email_TaskV2[[#This Row],[PIC Dev]],[1]Organization!C:D,2,FALSE)</f>
        <v>Business Architecture</v>
      </c>
      <c r="Q596" s="34"/>
      <c r="R596" s="31">
        <v>60</v>
      </c>
      <c r="S596" s="31" t="s">
        <v>106</v>
      </c>
      <c r="T596" s="31" t="s">
        <v>2472</v>
      </c>
      <c r="U596" s="31"/>
      <c r="V596" s="31"/>
      <c r="W596" s="31"/>
      <c r="X596" s="31"/>
      <c r="Y596" s="31"/>
      <c r="Z596" s="31" t="s">
        <v>63</v>
      </c>
      <c r="AA596" s="31" t="s">
        <v>64</v>
      </c>
      <c r="AB596" s="31" t="s">
        <v>534</v>
      </c>
      <c r="AC596" s="31" t="s">
        <v>98</v>
      </c>
      <c r="AD596" s="23" t="s">
        <v>490</v>
      </c>
      <c r="AE596" s="33"/>
      <c r="AF596" s="33"/>
      <c r="AG596" s="31"/>
      <c r="AH596" s="75"/>
      <c r="AI596" s="31" t="s">
        <v>75</v>
      </c>
      <c r="AJ596" s="31"/>
      <c r="AK596" s="25"/>
      <c r="AL596" s="25"/>
      <c r="AM596" s="25"/>
      <c r="AN596" s="25"/>
      <c r="AO596" s="25"/>
      <c r="AP596" s="26">
        <f ca="1">IF(AND(Email_TaskV2[[#This Row],[Status]]="ON PROGRESS"),TODAY()-Email_TaskV2[[#This Row],[Tanggal nodin RFS/RFI]],0)</f>
        <v>0</v>
      </c>
      <c r="AQ596" s="26">
        <f ca="1">IF(AND(Email_TaskV2[[#This Row],[Status]]="ON PROGRESS",Email_TaskV2[[#This Row],[Type]]="RFI"),TODAY()-Email_TaskV2[[#This Row],[Tanggal nodin RFS/RFI]],0)</f>
        <v>0</v>
      </c>
      <c r="AR596" s="26" t="str">
        <f ca="1">IF(Email_TaskV2[[#This Row],[Aging]]&gt;7,"Warning","")</f>
        <v/>
      </c>
      <c r="AV596" s="16" t="str">
        <f>IF(AND(Email_TaskV2[[#This Row],[Status]]="ON PROGRESS",Email_TaskV2[[#This Row],[Type]]="RFS"),"YES","")</f>
        <v/>
      </c>
      <c r="AW596" s="16" t="str">
        <f>IF(AND(Email_TaskV2[[#This Row],[Status]]="ON PROGRESS",Email_TaskV2[[#This Row],[Type]]="RFI"),"YES","")</f>
        <v/>
      </c>
      <c r="AX596" s="16">
        <f>IF(Email_TaskV2[[#This Row],[Nomor Nodin RFS/RFI]]="","",DAY(Email_TaskV2[[#This Row],[Tanggal nodin RFS/RFI]]))</f>
        <v>25</v>
      </c>
      <c r="AY596" s="28" t="str">
        <f>IF(Email_TaskV2[[#This Row],[Nomor Nodin RFS/RFI]]="","",TEXT(Email_TaskV2[[#This Row],[Tanggal nodin RFS/RFI]],"mmm"))</f>
        <v>May</v>
      </c>
      <c r="AZ596" s="28" t="str">
        <f>IF(Email_TaskV2[[#This Row],[Nodin BO]]="","No","Yes")</f>
        <v>Yes</v>
      </c>
      <c r="BA596" s="36">
        <f>IF(Email_TaskV2[[#This Row],[Month]]="",13,MONTH(Email_TaskV2[[#This Row],[Tanggal nodin RFS/RFI]]))</f>
        <v>5</v>
      </c>
    </row>
    <row r="597" spans="1:53" ht="15" hidden="1" customHeight="1" x14ac:dyDescent="0.3">
      <c r="A597" s="17">
        <v>596</v>
      </c>
      <c r="B597" s="31" t="s">
        <v>2561</v>
      </c>
      <c r="C597" s="40">
        <v>44706</v>
      </c>
      <c r="D597" s="34" t="s">
        <v>2562</v>
      </c>
      <c r="E597" s="31" t="s">
        <v>55</v>
      </c>
      <c r="F597" s="31" t="s">
        <v>147</v>
      </c>
      <c r="G597" s="42">
        <v>44707</v>
      </c>
      <c r="H597" s="42">
        <v>44708</v>
      </c>
      <c r="I597" s="31" t="s">
        <v>2563</v>
      </c>
      <c r="J597" s="42">
        <v>44712</v>
      </c>
      <c r="K597" s="85"/>
      <c r="L597" s="78">
        <f t="shared" si="67"/>
        <v>2</v>
      </c>
      <c r="M597" s="78">
        <f t="shared" si="68"/>
        <v>5</v>
      </c>
      <c r="N597" s="34" t="s">
        <v>531</v>
      </c>
      <c r="O597" s="34" t="s">
        <v>532</v>
      </c>
      <c r="P597" s="34" t="str">
        <f>VLOOKUP(Email_TaskV2[[#This Row],[PIC Dev]],[1]Organization!C:D,2,FALSE)</f>
        <v>Business Architecture</v>
      </c>
      <c r="Q597" s="34"/>
      <c r="R597" s="31">
        <v>61</v>
      </c>
      <c r="S597" s="31" t="s">
        <v>106</v>
      </c>
      <c r="T597" s="31" t="s">
        <v>2564</v>
      </c>
      <c r="U597" s="31"/>
      <c r="V597" s="31"/>
      <c r="W597" s="31"/>
      <c r="X597" s="31"/>
      <c r="Y597" s="31"/>
      <c r="Z597" s="31" t="s">
        <v>63</v>
      </c>
      <c r="AA597" s="31" t="s">
        <v>64</v>
      </c>
      <c r="AB597" s="31" t="s">
        <v>534</v>
      </c>
      <c r="AC597" s="31" t="s">
        <v>98</v>
      </c>
      <c r="AD597" s="33" t="s">
        <v>1719</v>
      </c>
      <c r="AE597" s="33"/>
      <c r="AF597" s="33"/>
      <c r="AG597" s="31"/>
      <c r="AH597" s="75"/>
      <c r="AI597" s="31" t="s">
        <v>75</v>
      </c>
      <c r="AJ597" s="31"/>
      <c r="AK597" s="25"/>
      <c r="AL597" s="25"/>
      <c r="AM597" s="25"/>
      <c r="AN597" s="25"/>
      <c r="AO597" s="25"/>
      <c r="AP597" s="26">
        <f ca="1">IF(AND(Email_TaskV2[[#This Row],[Status]]="ON PROGRESS"),TODAY()-Email_TaskV2[[#This Row],[Tanggal nodin RFS/RFI]],0)</f>
        <v>0</v>
      </c>
      <c r="AQ597" s="26">
        <f ca="1">IF(AND(Email_TaskV2[[#This Row],[Status]]="ON PROGRESS",Email_TaskV2[[#This Row],[Type]]="RFI"),TODAY()-Email_TaskV2[[#This Row],[Tanggal nodin RFS/RFI]],0)</f>
        <v>0</v>
      </c>
      <c r="AR597" s="26" t="str">
        <f ca="1">IF(Email_TaskV2[[#This Row],[Aging]]&gt;7,"Warning","")</f>
        <v/>
      </c>
      <c r="AV597" s="16" t="str">
        <f>IF(AND(Email_TaskV2[[#This Row],[Status]]="ON PROGRESS",Email_TaskV2[[#This Row],[Type]]="RFS"),"YES","")</f>
        <v/>
      </c>
      <c r="AW597" s="16" t="str">
        <f>IF(AND(Email_TaskV2[[#This Row],[Status]]="ON PROGRESS",Email_TaskV2[[#This Row],[Type]]="RFI"),"YES","")</f>
        <v/>
      </c>
      <c r="AX597" s="16">
        <f>IF(Email_TaskV2[[#This Row],[Nomor Nodin RFS/RFI]]="","",DAY(Email_TaskV2[[#This Row],[Tanggal nodin RFS/RFI]]))</f>
        <v>25</v>
      </c>
      <c r="AY597" s="28" t="str">
        <f>IF(Email_TaskV2[[#This Row],[Nomor Nodin RFS/RFI]]="","",TEXT(Email_TaskV2[[#This Row],[Tanggal nodin RFS/RFI]],"mmm"))</f>
        <v>May</v>
      </c>
      <c r="AZ597" s="28" t="str">
        <f>IF(Email_TaskV2[[#This Row],[Nodin BO]]="","No","Yes")</f>
        <v>Yes</v>
      </c>
      <c r="BA597" s="36">
        <f>IF(Email_TaskV2[[#This Row],[Month]]="",13,MONTH(Email_TaskV2[[#This Row],[Tanggal nodin RFS/RFI]]))</f>
        <v>5</v>
      </c>
    </row>
    <row r="598" spans="1:53" ht="15" hidden="1" customHeight="1" x14ac:dyDescent="0.3">
      <c r="A598" s="17">
        <v>597</v>
      </c>
      <c r="B598" s="31" t="s">
        <v>2565</v>
      </c>
      <c r="C598" s="40">
        <v>44706</v>
      </c>
      <c r="D598" s="34" t="s">
        <v>2566</v>
      </c>
      <c r="E598" s="31" t="s">
        <v>55</v>
      </c>
      <c r="F598" s="41" t="s">
        <v>112</v>
      </c>
      <c r="G598" s="42">
        <v>44712</v>
      </c>
      <c r="H598" s="42">
        <v>44726</v>
      </c>
      <c r="I598" s="31" t="s">
        <v>2567</v>
      </c>
      <c r="J598" s="42">
        <v>44728</v>
      </c>
      <c r="K598" s="85"/>
      <c r="L598" s="78">
        <f t="shared" si="67"/>
        <v>20</v>
      </c>
      <c r="M598" s="78">
        <f t="shared" si="68"/>
        <v>16</v>
      </c>
      <c r="N598" s="34" t="s">
        <v>58</v>
      </c>
      <c r="O598" s="34" t="s">
        <v>59</v>
      </c>
      <c r="P598" s="34" t="str">
        <f>VLOOKUP(Email_TaskV2[[#This Row],[PIC Dev]],[1]Organization!C:D,2,FALSE)</f>
        <v>BSM Prepaid</v>
      </c>
      <c r="Q598" s="34"/>
      <c r="R598" s="31">
        <v>90</v>
      </c>
      <c r="S598" s="31" t="s">
        <v>106</v>
      </c>
      <c r="T598" s="31" t="s">
        <v>1345</v>
      </c>
      <c r="U598" s="31"/>
      <c r="V598" s="31"/>
      <c r="W598" s="31"/>
      <c r="X598" s="31"/>
      <c r="Y598" s="31"/>
      <c r="Z598" s="31" t="s">
        <v>63</v>
      </c>
      <c r="AA598" s="31" t="s">
        <v>64</v>
      </c>
      <c r="AB598" s="31" t="s">
        <v>65</v>
      </c>
      <c r="AC598" s="31" t="s">
        <v>66</v>
      </c>
      <c r="AD598" s="91" t="s">
        <v>816</v>
      </c>
      <c r="AE598" s="33"/>
      <c r="AF598" s="33"/>
      <c r="AG598" s="31"/>
      <c r="AH598" s="75"/>
      <c r="AI598" s="31" t="s">
        <v>75</v>
      </c>
      <c r="AJ598" s="31"/>
      <c r="AK598" s="25"/>
      <c r="AL598" s="25"/>
      <c r="AM598" s="25"/>
      <c r="AN598" s="25"/>
      <c r="AO598" s="25"/>
      <c r="AP598" s="26">
        <f ca="1">IF(AND(Email_TaskV2[[#This Row],[Status]]="ON PROGRESS"),TODAY()-Email_TaskV2[[#This Row],[Tanggal nodin RFS/RFI]],0)</f>
        <v>0</v>
      </c>
      <c r="AQ598" s="26">
        <f ca="1">IF(AND(Email_TaskV2[[#This Row],[Status]]="ON PROGRESS",Email_TaskV2[[#This Row],[Type]]="RFI"),TODAY()-Email_TaskV2[[#This Row],[Tanggal nodin RFS/RFI]],0)</f>
        <v>0</v>
      </c>
      <c r="AR598" s="26" t="str">
        <f ca="1">IF(Email_TaskV2[[#This Row],[Aging]]&gt;7,"Warning","")</f>
        <v/>
      </c>
      <c r="AV598" s="16" t="str">
        <f>IF(AND(Email_TaskV2[[#This Row],[Status]]="ON PROGRESS",Email_TaskV2[[#This Row],[Type]]="RFS"),"YES","")</f>
        <v/>
      </c>
      <c r="AW598" s="16" t="str">
        <f>IF(AND(Email_TaskV2[[#This Row],[Status]]="ON PROGRESS",Email_TaskV2[[#This Row],[Type]]="RFI"),"YES","")</f>
        <v/>
      </c>
      <c r="AX598" s="16">
        <f>IF(Email_TaskV2[[#This Row],[Nomor Nodin RFS/RFI]]="","",DAY(Email_TaskV2[[#This Row],[Tanggal nodin RFS/RFI]]))</f>
        <v>25</v>
      </c>
      <c r="AY598" s="28" t="str">
        <f>IF(Email_TaskV2[[#This Row],[Nomor Nodin RFS/RFI]]="","",TEXT(Email_TaskV2[[#This Row],[Tanggal nodin RFS/RFI]],"mmm"))</f>
        <v>May</v>
      </c>
      <c r="AZ598" s="28" t="str">
        <f>IF(Email_TaskV2[[#This Row],[Nodin BO]]="","No","Yes")</f>
        <v>Yes</v>
      </c>
      <c r="BA598" s="36">
        <f>IF(Email_TaskV2[[#This Row],[Month]]="",13,MONTH(Email_TaskV2[[#This Row],[Tanggal nodin RFS/RFI]]))</f>
        <v>5</v>
      </c>
    </row>
    <row r="599" spans="1:53" ht="15" hidden="1" customHeight="1" x14ac:dyDescent="0.3">
      <c r="A599" s="17">
        <v>598</v>
      </c>
      <c r="B599" s="31" t="s">
        <v>2568</v>
      </c>
      <c r="C599" s="40">
        <v>44706</v>
      </c>
      <c r="D599" s="74" t="s">
        <v>2569</v>
      </c>
      <c r="E599" s="31" t="s">
        <v>55</v>
      </c>
      <c r="F599" s="31" t="s">
        <v>136</v>
      </c>
      <c r="G599" s="85">
        <v>44708</v>
      </c>
      <c r="H599" s="42">
        <v>44711</v>
      </c>
      <c r="I599" s="31" t="s">
        <v>2570</v>
      </c>
      <c r="J599" s="42">
        <v>44711</v>
      </c>
      <c r="K599" s="85"/>
      <c r="L599" s="78">
        <f t="shared" si="67"/>
        <v>5</v>
      </c>
      <c r="M599" s="78">
        <f t="shared" si="68"/>
        <v>3</v>
      </c>
      <c r="N599" s="34" t="s">
        <v>58</v>
      </c>
      <c r="O599" s="34" t="s">
        <v>59</v>
      </c>
      <c r="P599" s="34" t="str">
        <f>VLOOKUP(Email_TaskV2[[#This Row],[PIC Dev]],[1]Organization!C:D,2,FALSE)</f>
        <v>BSM Prepaid</v>
      </c>
      <c r="Q599" s="74" t="s">
        <v>2571</v>
      </c>
      <c r="R599" s="31">
        <v>120</v>
      </c>
      <c r="S599" s="31" t="s">
        <v>61</v>
      </c>
      <c r="T599" s="31" t="s">
        <v>2472</v>
      </c>
      <c r="U599" s="31"/>
      <c r="V599" s="31"/>
      <c r="W599" s="31"/>
      <c r="X599" s="31"/>
      <c r="Y599" s="31"/>
      <c r="Z599" s="31" t="s">
        <v>63</v>
      </c>
      <c r="AA599" s="31" t="s">
        <v>64</v>
      </c>
      <c r="AB599" s="31" t="s">
        <v>65</v>
      </c>
      <c r="AC599" s="31" t="s">
        <v>66</v>
      </c>
      <c r="AD599" s="33" t="s">
        <v>67</v>
      </c>
      <c r="AE599" s="33"/>
      <c r="AF599" s="33"/>
      <c r="AG599" s="31"/>
      <c r="AH599" s="75"/>
      <c r="AI599" s="31" t="s">
        <v>68</v>
      </c>
      <c r="AJ599" s="31" t="s">
        <v>83</v>
      </c>
      <c r="AK599" s="25"/>
      <c r="AL599" s="25"/>
      <c r="AM599" s="25"/>
      <c r="AN599" s="25"/>
      <c r="AO599" s="25"/>
      <c r="AP599" s="26">
        <f ca="1">IF(AND(Email_TaskV2[[#This Row],[Status]]="ON PROGRESS"),TODAY()-Email_TaskV2[[#This Row],[Tanggal nodin RFS/RFI]],0)</f>
        <v>0</v>
      </c>
      <c r="AQ599" s="26">
        <f ca="1">IF(AND(Email_TaskV2[[#This Row],[Status]]="ON PROGRESS",Email_TaskV2[[#This Row],[Type]]="RFI"),TODAY()-Email_TaskV2[[#This Row],[Tanggal nodin RFS/RFI]],0)</f>
        <v>0</v>
      </c>
      <c r="AR599" s="26" t="str">
        <f ca="1">IF(Email_TaskV2[[#This Row],[Aging]]&gt;7,"Warning","")</f>
        <v/>
      </c>
      <c r="AV599" s="16" t="str">
        <f>IF(AND(Email_TaskV2[[#This Row],[Status]]="ON PROGRESS",Email_TaskV2[[#This Row],[Type]]="RFS"),"YES","")</f>
        <v/>
      </c>
      <c r="AW599" s="16" t="str">
        <f>IF(AND(Email_TaskV2[[#This Row],[Status]]="ON PROGRESS",Email_TaskV2[[#This Row],[Type]]="RFI"),"YES","")</f>
        <v/>
      </c>
      <c r="AX599" s="16">
        <f>IF(Email_TaskV2[[#This Row],[Nomor Nodin RFS/RFI]]="","",DAY(Email_TaskV2[[#This Row],[Tanggal nodin RFS/RFI]]))</f>
        <v>25</v>
      </c>
      <c r="AY599" s="28" t="str">
        <f>IF(Email_TaskV2[[#This Row],[Nomor Nodin RFS/RFI]]="","",TEXT(Email_TaskV2[[#This Row],[Tanggal nodin RFS/RFI]],"mmm"))</f>
        <v>May</v>
      </c>
      <c r="AZ599" s="28" t="str">
        <f>IF(Email_TaskV2[[#This Row],[Nodin BO]]="","No","Yes")</f>
        <v>Yes</v>
      </c>
      <c r="BA599" s="36">
        <f>IF(Email_TaskV2[[#This Row],[Month]]="",13,MONTH(Email_TaskV2[[#This Row],[Tanggal nodin RFS/RFI]]))</f>
        <v>5</v>
      </c>
    </row>
    <row r="600" spans="1:53" ht="15" hidden="1" customHeight="1" x14ac:dyDescent="0.3">
      <c r="A600" s="17">
        <v>599</v>
      </c>
      <c r="B600" s="31" t="s">
        <v>2572</v>
      </c>
      <c r="C600" s="40">
        <v>44708</v>
      </c>
      <c r="D600" s="34" t="s">
        <v>2573</v>
      </c>
      <c r="E600" s="31" t="s">
        <v>55</v>
      </c>
      <c r="F600" s="41" t="s">
        <v>112</v>
      </c>
      <c r="G600" s="42">
        <v>44712</v>
      </c>
      <c r="H600" s="42">
        <v>44715</v>
      </c>
      <c r="I600" s="31" t="s">
        <v>2574</v>
      </c>
      <c r="J600" s="42">
        <v>44715</v>
      </c>
      <c r="K600" s="42"/>
      <c r="L600" s="31">
        <f t="shared" si="67"/>
        <v>7</v>
      </c>
      <c r="M600" s="31">
        <f t="shared" si="68"/>
        <v>3</v>
      </c>
      <c r="N600" s="34" t="s">
        <v>130</v>
      </c>
      <c r="O600" s="34" t="s">
        <v>131</v>
      </c>
      <c r="P600" s="34" t="str">
        <f>VLOOKUP(Email_TaskV2[[#This Row],[PIC Dev]],[1]Organization!C:D,2,FALSE)</f>
        <v>BSM Prepaid</v>
      </c>
      <c r="Q600" s="34"/>
      <c r="R600" s="31">
        <v>270</v>
      </c>
      <c r="S600" s="31" t="s">
        <v>61</v>
      </c>
      <c r="T600" s="31" t="s">
        <v>2575</v>
      </c>
      <c r="U600" s="31"/>
      <c r="V600" s="31"/>
      <c r="W600" s="31"/>
      <c r="X600" s="31"/>
      <c r="Y600" s="31"/>
      <c r="Z600" s="31" t="s">
        <v>63</v>
      </c>
      <c r="AA600" s="31" t="s">
        <v>64</v>
      </c>
      <c r="AB600" s="31" t="s">
        <v>344</v>
      </c>
      <c r="AC600" s="31" t="s">
        <v>66</v>
      </c>
      <c r="AD600" s="33" t="s">
        <v>139</v>
      </c>
      <c r="AE600" s="33" t="s">
        <v>67</v>
      </c>
      <c r="AF600" s="33" t="s">
        <v>74</v>
      </c>
      <c r="AG600" s="31"/>
      <c r="AH600" s="75"/>
      <c r="AI600" s="31" t="s">
        <v>75</v>
      </c>
      <c r="AJ600" s="31"/>
      <c r="AK600" s="25"/>
      <c r="AL600" s="25"/>
      <c r="AM600" s="25"/>
      <c r="AN600" s="25"/>
      <c r="AO600" s="25"/>
      <c r="AP600" s="26">
        <f ca="1">IF(AND(Email_TaskV2[[#This Row],[Status]]="ON PROGRESS"),TODAY()-Email_TaskV2[[#This Row],[Tanggal nodin RFS/RFI]],0)</f>
        <v>0</v>
      </c>
      <c r="AQ600" s="26">
        <f ca="1">IF(AND(Email_TaskV2[[#This Row],[Status]]="ON PROGRESS",Email_TaskV2[[#This Row],[Type]]="RFI"),TODAY()-Email_TaskV2[[#This Row],[Tanggal nodin RFS/RFI]],0)</f>
        <v>0</v>
      </c>
      <c r="AR600" s="26" t="str">
        <f ca="1">IF(Email_TaskV2[[#This Row],[Aging]]&gt;7,"Warning","")</f>
        <v/>
      </c>
      <c r="AV600" s="16" t="str">
        <f>IF(AND(Email_TaskV2[[#This Row],[Status]]="ON PROGRESS",Email_TaskV2[[#This Row],[Type]]="RFS"),"YES","")</f>
        <v/>
      </c>
      <c r="AW600" s="16" t="str">
        <f>IF(AND(Email_TaskV2[[#This Row],[Status]]="ON PROGRESS",Email_TaskV2[[#This Row],[Type]]="RFI"),"YES","")</f>
        <v/>
      </c>
      <c r="AX600" s="16">
        <f>IF(Email_TaskV2[[#This Row],[Nomor Nodin RFS/RFI]]="","",DAY(Email_TaskV2[[#This Row],[Tanggal nodin RFS/RFI]]))</f>
        <v>27</v>
      </c>
      <c r="AY600" s="28" t="str">
        <f>IF(Email_TaskV2[[#This Row],[Nomor Nodin RFS/RFI]]="","",TEXT(Email_TaskV2[[#This Row],[Tanggal nodin RFS/RFI]],"mmm"))</f>
        <v>May</v>
      </c>
      <c r="AZ600" s="28" t="str">
        <f>IF(Email_TaskV2[[#This Row],[Nodin BO]]="","No","Yes")</f>
        <v>Yes</v>
      </c>
      <c r="BA600" s="36">
        <f>IF(Email_TaskV2[[#This Row],[Month]]="",13,MONTH(Email_TaskV2[[#This Row],[Tanggal nodin RFS/RFI]]))</f>
        <v>5</v>
      </c>
    </row>
    <row r="601" spans="1:53" ht="15" hidden="1" customHeight="1" x14ac:dyDescent="0.3">
      <c r="A601" s="17">
        <v>600</v>
      </c>
      <c r="B601" s="31" t="s">
        <v>2576</v>
      </c>
      <c r="C601" s="40">
        <v>44708</v>
      </c>
      <c r="D601" s="34" t="s">
        <v>2577</v>
      </c>
      <c r="E601" s="31" t="s">
        <v>55</v>
      </c>
      <c r="F601" s="31" t="s">
        <v>136</v>
      </c>
      <c r="G601" s="42">
        <v>44715</v>
      </c>
      <c r="H601" s="42">
        <v>44720</v>
      </c>
      <c r="I601" s="31" t="s">
        <v>2578</v>
      </c>
      <c r="J601" s="42">
        <v>44720</v>
      </c>
      <c r="K601" s="42"/>
      <c r="L601" s="31">
        <f t="shared" si="67"/>
        <v>12</v>
      </c>
      <c r="M601" s="31">
        <f t="shared" si="68"/>
        <v>5</v>
      </c>
      <c r="N601" s="34" t="s">
        <v>341</v>
      </c>
      <c r="O601" s="34" t="s">
        <v>342</v>
      </c>
      <c r="P601" s="34" t="str">
        <f>VLOOKUP(Email_TaskV2[[#This Row],[PIC Dev]],[1]Organization!C:D,2,FALSE)</f>
        <v>Digital and VAS</v>
      </c>
      <c r="Q601" s="74" t="s">
        <v>2579</v>
      </c>
      <c r="R601" s="31">
        <v>63</v>
      </c>
      <c r="S601" s="31" t="s">
        <v>61</v>
      </c>
      <c r="T601" s="31" t="s">
        <v>2528</v>
      </c>
      <c r="U601" s="31"/>
      <c r="V601" s="31"/>
      <c r="W601" s="31"/>
      <c r="X601" s="31"/>
      <c r="Y601" s="31"/>
      <c r="Z601" s="31" t="s">
        <v>63</v>
      </c>
      <c r="AA601" s="31" t="s">
        <v>64</v>
      </c>
      <c r="AB601" s="31" t="s">
        <v>344</v>
      </c>
      <c r="AC601" s="31" t="s">
        <v>124</v>
      </c>
      <c r="AD601" s="82" t="s">
        <v>160</v>
      </c>
      <c r="AE601" s="33" t="s">
        <v>125</v>
      </c>
      <c r="AF601" s="33" t="s">
        <v>99</v>
      </c>
      <c r="AG601" s="31"/>
      <c r="AH601" s="75"/>
      <c r="AI601" s="31" t="s">
        <v>75</v>
      </c>
      <c r="AJ601" s="31"/>
      <c r="AK601" s="25"/>
      <c r="AL601" s="25"/>
      <c r="AM601" s="25"/>
      <c r="AN601" s="25"/>
      <c r="AO601" s="25"/>
      <c r="AP601" s="26">
        <f ca="1">IF(AND(Email_TaskV2[[#This Row],[Status]]="ON PROGRESS"),TODAY()-Email_TaskV2[[#This Row],[Tanggal nodin RFS/RFI]],0)</f>
        <v>0</v>
      </c>
      <c r="AQ601" s="26">
        <f ca="1">IF(AND(Email_TaskV2[[#This Row],[Status]]="ON PROGRESS",Email_TaskV2[[#This Row],[Type]]="RFI"),TODAY()-Email_TaskV2[[#This Row],[Tanggal nodin RFS/RFI]],0)</f>
        <v>0</v>
      </c>
      <c r="AR601" s="26" t="str">
        <f ca="1">IF(Email_TaskV2[[#This Row],[Aging]]&gt;7,"Warning","")</f>
        <v/>
      </c>
      <c r="AS601" s="76" t="s">
        <v>2580</v>
      </c>
      <c r="AT601" s="16" t="s">
        <v>2581</v>
      </c>
      <c r="AU601" s="16" t="s">
        <v>2432</v>
      </c>
      <c r="AV601" s="16" t="str">
        <f>IF(AND(Email_TaskV2[[#This Row],[Status]]="ON PROGRESS",Email_TaskV2[[#This Row],[Type]]="RFS"),"YES","")</f>
        <v/>
      </c>
      <c r="AW601" s="16" t="str">
        <f>IF(AND(Email_TaskV2[[#This Row],[Status]]="ON PROGRESS",Email_TaskV2[[#This Row],[Type]]="RFI"),"YES","")</f>
        <v/>
      </c>
      <c r="AX601" s="16">
        <f>IF(Email_TaskV2[[#This Row],[Nomor Nodin RFS/RFI]]="","",DAY(Email_TaskV2[[#This Row],[Tanggal nodin RFS/RFI]]))</f>
        <v>27</v>
      </c>
      <c r="AY601" s="28" t="str">
        <f>IF(Email_TaskV2[[#This Row],[Nomor Nodin RFS/RFI]]="","",TEXT(Email_TaskV2[[#This Row],[Tanggal nodin RFS/RFI]],"mmm"))</f>
        <v>May</v>
      </c>
      <c r="AZ601" s="28" t="str">
        <f>IF(Email_TaskV2[[#This Row],[Nodin BO]]="","No","Yes")</f>
        <v>Yes</v>
      </c>
      <c r="BA601" s="36">
        <f>IF(Email_TaskV2[[#This Row],[Month]]="",13,MONTH(Email_TaskV2[[#This Row],[Tanggal nodin RFS/RFI]]))</f>
        <v>5</v>
      </c>
    </row>
    <row r="602" spans="1:53" ht="15" hidden="1" customHeight="1" x14ac:dyDescent="0.3">
      <c r="A602" s="17">
        <v>601</v>
      </c>
      <c r="B602" s="31" t="s">
        <v>2582</v>
      </c>
      <c r="C602" s="40">
        <v>44708</v>
      </c>
      <c r="D602" s="34" t="s">
        <v>2583</v>
      </c>
      <c r="E602" s="31" t="s">
        <v>55</v>
      </c>
      <c r="F602" s="31" t="s">
        <v>136</v>
      </c>
      <c r="G602" s="42">
        <v>44711</v>
      </c>
      <c r="H602" s="42">
        <v>44711</v>
      </c>
      <c r="I602" s="31" t="s">
        <v>2584</v>
      </c>
      <c r="J602" s="42">
        <v>44712</v>
      </c>
      <c r="K602" s="85"/>
      <c r="L602" s="78">
        <f t="shared" si="67"/>
        <v>3</v>
      </c>
      <c r="M602" s="78">
        <f t="shared" si="68"/>
        <v>1</v>
      </c>
      <c r="N602" s="34" t="s">
        <v>341</v>
      </c>
      <c r="O602" s="34" t="s">
        <v>342</v>
      </c>
      <c r="P602" s="34" t="str">
        <f>VLOOKUP(Email_TaskV2[[#This Row],[PIC Dev]],[1]Organization!C:D,2,FALSE)</f>
        <v>Digital and VAS</v>
      </c>
      <c r="Q602" s="74" t="s">
        <v>2585</v>
      </c>
      <c r="R602" s="31">
        <v>20</v>
      </c>
      <c r="S602" s="31" t="s">
        <v>61</v>
      </c>
      <c r="T602" s="31" t="s">
        <v>2528</v>
      </c>
      <c r="U602" s="31"/>
      <c r="V602" s="31"/>
      <c r="W602" s="31"/>
      <c r="X602" s="31"/>
      <c r="Y602" s="31"/>
      <c r="Z602" s="31" t="s">
        <v>63</v>
      </c>
      <c r="AA602" s="31" t="s">
        <v>64</v>
      </c>
      <c r="AB602" s="31" t="s">
        <v>344</v>
      </c>
      <c r="AC602" s="31" t="s">
        <v>124</v>
      </c>
      <c r="AD602" s="23" t="s">
        <v>160</v>
      </c>
      <c r="AE602" s="33"/>
      <c r="AF602" s="33"/>
      <c r="AG602" s="31"/>
      <c r="AH602" s="75"/>
      <c r="AI602" s="31" t="s">
        <v>75</v>
      </c>
      <c r="AJ602" s="31"/>
      <c r="AK602" s="25"/>
      <c r="AL602" s="25"/>
      <c r="AM602" s="25"/>
      <c r="AN602" s="25"/>
      <c r="AO602" s="25"/>
      <c r="AP602" s="26">
        <f ca="1">IF(AND(Email_TaskV2[[#This Row],[Status]]="ON PROGRESS"),TODAY()-Email_TaskV2[[#This Row],[Tanggal nodin RFS/RFI]],0)</f>
        <v>0</v>
      </c>
      <c r="AQ602" s="26">
        <f ca="1">IF(AND(Email_TaskV2[[#This Row],[Status]]="ON PROGRESS",Email_TaskV2[[#This Row],[Type]]="RFI"),TODAY()-Email_TaskV2[[#This Row],[Tanggal nodin RFS/RFI]],0)</f>
        <v>0</v>
      </c>
      <c r="AR602" s="26" t="str">
        <f ca="1">IF(Email_TaskV2[[#This Row],[Aging]]&gt;7,"Warning","")</f>
        <v/>
      </c>
      <c r="AV602" s="16" t="str">
        <f>IF(AND(Email_TaskV2[[#This Row],[Status]]="ON PROGRESS",Email_TaskV2[[#This Row],[Type]]="RFS"),"YES","")</f>
        <v/>
      </c>
      <c r="AW602" s="16" t="str">
        <f>IF(AND(Email_TaskV2[[#This Row],[Status]]="ON PROGRESS",Email_TaskV2[[#This Row],[Type]]="RFI"),"YES","")</f>
        <v/>
      </c>
      <c r="AX602" s="16">
        <f>IF(Email_TaskV2[[#This Row],[Nomor Nodin RFS/RFI]]="","",DAY(Email_TaskV2[[#This Row],[Tanggal nodin RFS/RFI]]))</f>
        <v>27</v>
      </c>
      <c r="AY602" s="28" t="str">
        <f>IF(Email_TaskV2[[#This Row],[Nomor Nodin RFS/RFI]]="","",TEXT(Email_TaskV2[[#This Row],[Tanggal nodin RFS/RFI]],"mmm"))</f>
        <v>May</v>
      </c>
      <c r="AZ602" s="28" t="str">
        <f>IF(Email_TaskV2[[#This Row],[Nodin BO]]="","No","Yes")</f>
        <v>Yes</v>
      </c>
      <c r="BA602" s="36">
        <f>IF(Email_TaskV2[[#This Row],[Month]]="",13,MONTH(Email_TaskV2[[#This Row],[Tanggal nodin RFS/RFI]]))</f>
        <v>5</v>
      </c>
    </row>
    <row r="603" spans="1:53" ht="15" hidden="1" customHeight="1" x14ac:dyDescent="0.3">
      <c r="A603" s="17">
        <v>602</v>
      </c>
      <c r="B603" s="31" t="s">
        <v>2586</v>
      </c>
      <c r="C603" s="40">
        <v>44708</v>
      </c>
      <c r="D603" s="34" t="s">
        <v>2587</v>
      </c>
      <c r="E603" s="31" t="s">
        <v>55</v>
      </c>
      <c r="F603" s="31" t="s">
        <v>136</v>
      </c>
      <c r="G603" s="42">
        <v>44708</v>
      </c>
      <c r="H603" s="42">
        <v>44711</v>
      </c>
      <c r="I603" s="31" t="s">
        <v>2588</v>
      </c>
      <c r="J603" s="42">
        <v>44711</v>
      </c>
      <c r="K603" s="85"/>
      <c r="L603" s="78">
        <f t="shared" si="67"/>
        <v>3</v>
      </c>
      <c r="M603" s="78">
        <f t="shared" si="68"/>
        <v>3</v>
      </c>
      <c r="N603" s="34" t="s">
        <v>341</v>
      </c>
      <c r="O603" s="34" t="s">
        <v>342</v>
      </c>
      <c r="P603" s="34" t="str">
        <f>VLOOKUP(Email_TaskV2[[#This Row],[PIC Dev]],[1]Organization!C:D,2,FALSE)</f>
        <v>Digital and VAS</v>
      </c>
      <c r="Q603" s="74" t="s">
        <v>2589</v>
      </c>
      <c r="R603" s="31">
        <v>20</v>
      </c>
      <c r="S603" s="31" t="s">
        <v>61</v>
      </c>
      <c r="T603" s="31" t="s">
        <v>2528</v>
      </c>
      <c r="U603" s="31"/>
      <c r="V603" s="31"/>
      <c r="W603" s="31"/>
      <c r="X603" s="31"/>
      <c r="Y603" s="31"/>
      <c r="Z603" s="31" t="s">
        <v>63</v>
      </c>
      <c r="AA603" s="31" t="s">
        <v>64</v>
      </c>
      <c r="AB603" s="31" t="s">
        <v>344</v>
      </c>
      <c r="AC603" s="31" t="s">
        <v>66</v>
      </c>
      <c r="AD603" s="33" t="s">
        <v>2421</v>
      </c>
      <c r="AE603" s="33"/>
      <c r="AF603" s="33"/>
      <c r="AG603" s="31"/>
      <c r="AH603" s="75"/>
      <c r="AI603" s="31" t="s">
        <v>75</v>
      </c>
      <c r="AJ603" s="31"/>
      <c r="AK603" s="25"/>
      <c r="AL603" s="25"/>
      <c r="AM603" s="25"/>
      <c r="AN603" s="25"/>
      <c r="AO603" s="25"/>
      <c r="AP603" s="26">
        <f ca="1">IF(AND(Email_TaskV2[[#This Row],[Status]]="ON PROGRESS"),TODAY()-Email_TaskV2[[#This Row],[Tanggal nodin RFS/RFI]],0)</f>
        <v>0</v>
      </c>
      <c r="AQ603" s="26">
        <f ca="1">IF(AND(Email_TaskV2[[#This Row],[Status]]="ON PROGRESS",Email_TaskV2[[#This Row],[Type]]="RFI"),TODAY()-Email_TaskV2[[#This Row],[Tanggal nodin RFS/RFI]],0)</f>
        <v>0</v>
      </c>
      <c r="AR603" s="26" t="str">
        <f ca="1">IF(Email_TaskV2[[#This Row],[Aging]]&gt;7,"Warning","")</f>
        <v/>
      </c>
      <c r="AV603" s="16" t="str">
        <f>IF(AND(Email_TaskV2[[#This Row],[Status]]="ON PROGRESS",Email_TaskV2[[#This Row],[Type]]="RFS"),"YES","")</f>
        <v/>
      </c>
      <c r="AW603" s="16" t="str">
        <f>IF(AND(Email_TaskV2[[#This Row],[Status]]="ON PROGRESS",Email_TaskV2[[#This Row],[Type]]="RFI"),"YES","")</f>
        <v/>
      </c>
      <c r="AX603" s="16">
        <f>IF(Email_TaskV2[[#This Row],[Nomor Nodin RFS/RFI]]="","",DAY(Email_TaskV2[[#This Row],[Tanggal nodin RFS/RFI]]))</f>
        <v>27</v>
      </c>
      <c r="AY603" s="28" t="str">
        <f>IF(Email_TaskV2[[#This Row],[Nomor Nodin RFS/RFI]]="","",TEXT(Email_TaskV2[[#This Row],[Tanggal nodin RFS/RFI]],"mmm"))</f>
        <v>May</v>
      </c>
      <c r="AZ603" s="28" t="str">
        <f>IF(Email_TaskV2[[#This Row],[Nodin BO]]="","No","Yes")</f>
        <v>Yes</v>
      </c>
      <c r="BA603" s="36">
        <f>IF(Email_TaskV2[[#This Row],[Month]]="",13,MONTH(Email_TaskV2[[#This Row],[Tanggal nodin RFS/RFI]]))</f>
        <v>5</v>
      </c>
    </row>
    <row r="604" spans="1:53" ht="15" hidden="1" customHeight="1" x14ac:dyDescent="0.3">
      <c r="A604" s="17">
        <v>603</v>
      </c>
      <c r="B604" s="31" t="s">
        <v>2590</v>
      </c>
      <c r="C604" s="40">
        <v>44708</v>
      </c>
      <c r="D604" s="34" t="s">
        <v>2591</v>
      </c>
      <c r="E604" s="31" t="s">
        <v>55</v>
      </c>
      <c r="F604" s="31" t="s">
        <v>56</v>
      </c>
      <c r="G604" s="42">
        <v>44711</v>
      </c>
      <c r="H604" s="42">
        <v>44711</v>
      </c>
      <c r="I604" s="31" t="s">
        <v>2592</v>
      </c>
      <c r="J604" s="42">
        <v>44711</v>
      </c>
      <c r="K604" s="85"/>
      <c r="L604" s="78">
        <f t="shared" si="67"/>
        <v>3</v>
      </c>
      <c r="M604" s="78">
        <f t="shared" si="68"/>
        <v>0</v>
      </c>
      <c r="N604" s="34" t="s">
        <v>130</v>
      </c>
      <c r="O604" s="34" t="s">
        <v>131</v>
      </c>
      <c r="P604" s="34" t="str">
        <f>VLOOKUP(Email_TaskV2[[#This Row],[PIC Dev]],[1]Organization!C:D,2,FALSE)</f>
        <v>BSM Prepaid</v>
      </c>
      <c r="Q604" s="34" t="s">
        <v>1262</v>
      </c>
      <c r="R604" s="31">
        <v>45</v>
      </c>
      <c r="S604" s="31" t="s">
        <v>61</v>
      </c>
      <c r="T604" s="31" t="s">
        <v>2593</v>
      </c>
      <c r="U604" s="31"/>
      <c r="V604" s="31"/>
      <c r="W604" s="31"/>
      <c r="X604" s="31"/>
      <c r="Y604" s="31"/>
      <c r="Z604" s="31" t="s">
        <v>63</v>
      </c>
      <c r="AA604" s="31" t="s">
        <v>64</v>
      </c>
      <c r="AB604" s="31" t="s">
        <v>65</v>
      </c>
      <c r="AC604" s="31" t="s">
        <v>66</v>
      </c>
      <c r="AD604" s="33" t="s">
        <v>74</v>
      </c>
      <c r="AE604" s="33"/>
      <c r="AF604" s="33"/>
      <c r="AG604" s="31"/>
      <c r="AH604" s="75"/>
      <c r="AI604" s="31" t="s">
        <v>68</v>
      </c>
      <c r="AJ604" s="31" t="s">
        <v>83</v>
      </c>
      <c r="AK604" s="25"/>
      <c r="AL604" s="25"/>
      <c r="AM604" s="25"/>
      <c r="AN604" s="25"/>
      <c r="AO604" s="25"/>
      <c r="AP604" s="26">
        <f ca="1">IF(AND(Email_TaskV2[[#This Row],[Status]]="ON PROGRESS"),TODAY()-Email_TaskV2[[#This Row],[Tanggal nodin RFS/RFI]],0)</f>
        <v>0</v>
      </c>
      <c r="AQ604" s="26">
        <f ca="1">IF(AND(Email_TaskV2[[#This Row],[Status]]="ON PROGRESS",Email_TaskV2[[#This Row],[Type]]="RFI"),TODAY()-Email_TaskV2[[#This Row],[Tanggal nodin RFS/RFI]],0)</f>
        <v>0</v>
      </c>
      <c r="AR604" s="26" t="str">
        <f ca="1">IF(Email_TaskV2[[#This Row],[Aging]]&gt;7,"Warning","")</f>
        <v/>
      </c>
      <c r="AV604" s="16" t="str">
        <f>IF(AND(Email_TaskV2[[#This Row],[Status]]="ON PROGRESS",Email_TaskV2[[#This Row],[Type]]="RFS"),"YES","")</f>
        <v/>
      </c>
      <c r="AW604" s="16" t="str">
        <f>IF(AND(Email_TaskV2[[#This Row],[Status]]="ON PROGRESS",Email_TaskV2[[#This Row],[Type]]="RFI"),"YES","")</f>
        <v/>
      </c>
      <c r="AX604" s="16">
        <f>IF(Email_TaskV2[[#This Row],[Nomor Nodin RFS/RFI]]="","",DAY(Email_TaskV2[[#This Row],[Tanggal nodin RFS/RFI]]))</f>
        <v>27</v>
      </c>
      <c r="AY604" s="28" t="str">
        <f>IF(Email_TaskV2[[#This Row],[Nomor Nodin RFS/RFI]]="","",TEXT(Email_TaskV2[[#This Row],[Tanggal nodin RFS/RFI]],"mmm"))</f>
        <v>May</v>
      </c>
      <c r="AZ604" s="28" t="str">
        <f>IF(Email_TaskV2[[#This Row],[Nodin BO]]="","No","Yes")</f>
        <v>Yes</v>
      </c>
      <c r="BA604" s="36">
        <f>IF(Email_TaskV2[[#This Row],[Month]]="",13,MONTH(Email_TaskV2[[#This Row],[Tanggal nodin RFS/RFI]]))</f>
        <v>5</v>
      </c>
    </row>
    <row r="605" spans="1:53" ht="15" hidden="1" customHeight="1" x14ac:dyDescent="0.3">
      <c r="A605" s="17">
        <v>604</v>
      </c>
      <c r="B605" s="31" t="s">
        <v>2594</v>
      </c>
      <c r="C605" s="40">
        <v>44708</v>
      </c>
      <c r="D605" s="34" t="s">
        <v>2595</v>
      </c>
      <c r="E605" s="31" t="s">
        <v>55</v>
      </c>
      <c r="F605" s="41" t="s">
        <v>136</v>
      </c>
      <c r="G605" s="42">
        <v>44711</v>
      </c>
      <c r="H605" s="42">
        <v>44714</v>
      </c>
      <c r="I605" s="31" t="s">
        <v>2596</v>
      </c>
      <c r="J605" s="42">
        <v>44715</v>
      </c>
      <c r="K605" s="85"/>
      <c r="L605" s="78">
        <f t="shared" si="67"/>
        <v>6</v>
      </c>
      <c r="M605" s="78">
        <f t="shared" si="68"/>
        <v>4</v>
      </c>
      <c r="N605" s="34" t="s">
        <v>220</v>
      </c>
      <c r="O605" s="34" t="s">
        <v>221</v>
      </c>
      <c r="P605" s="34" t="str">
        <f>VLOOKUP(Email_TaskV2[[#This Row],[PIC Dev]],[1]Organization!C:D,2,FALSE)</f>
        <v>Digital and VAS</v>
      </c>
      <c r="Q605" s="74" t="s">
        <v>2597</v>
      </c>
      <c r="R605" s="31">
        <v>315</v>
      </c>
      <c r="S605" s="31" t="s">
        <v>61</v>
      </c>
      <c r="T605" s="31" t="s">
        <v>2515</v>
      </c>
      <c r="U605" s="31"/>
      <c r="V605" s="31"/>
      <c r="W605" s="31"/>
      <c r="X605" s="31"/>
      <c r="Y605" s="31"/>
      <c r="Z605" s="31" t="s">
        <v>63</v>
      </c>
      <c r="AA605" s="31" t="s">
        <v>64</v>
      </c>
      <c r="AB605" s="31" t="s">
        <v>97</v>
      </c>
      <c r="AC605" s="31" t="s">
        <v>98</v>
      </c>
      <c r="AD605" s="33" t="s">
        <v>255</v>
      </c>
      <c r="AE605" s="33" t="s">
        <v>275</v>
      </c>
      <c r="AF605" s="33"/>
      <c r="AG605" s="31"/>
      <c r="AH605" s="75"/>
      <c r="AI605" s="31" t="s">
        <v>68</v>
      </c>
      <c r="AJ605" s="31" t="s">
        <v>277</v>
      </c>
      <c r="AK605" s="25"/>
      <c r="AL605" s="25"/>
      <c r="AM605" s="25"/>
      <c r="AN605" s="25"/>
      <c r="AO605" s="25"/>
      <c r="AP605" s="26">
        <f ca="1">IF(AND(Email_TaskV2[[#This Row],[Status]]="ON PROGRESS"),TODAY()-Email_TaskV2[[#This Row],[Tanggal nodin RFS/RFI]],0)</f>
        <v>0</v>
      </c>
      <c r="AQ605" s="26">
        <f ca="1">IF(AND(Email_TaskV2[[#This Row],[Status]]="ON PROGRESS",Email_TaskV2[[#This Row],[Type]]="RFI"),TODAY()-Email_TaskV2[[#This Row],[Tanggal nodin RFS/RFI]],0)</f>
        <v>0</v>
      </c>
      <c r="AR605" s="26" t="str">
        <f ca="1">IF(Email_TaskV2[[#This Row],[Aging]]&gt;7,"Warning","")</f>
        <v/>
      </c>
      <c r="AV605" s="16" t="str">
        <f>IF(AND(Email_TaskV2[[#This Row],[Status]]="ON PROGRESS",Email_TaskV2[[#This Row],[Type]]="RFS"),"YES","")</f>
        <v/>
      </c>
      <c r="AW605" s="16" t="str">
        <f>IF(AND(Email_TaskV2[[#This Row],[Status]]="ON PROGRESS",Email_TaskV2[[#This Row],[Type]]="RFI"),"YES","")</f>
        <v/>
      </c>
      <c r="AX605" s="16">
        <f>IF(Email_TaskV2[[#This Row],[Nomor Nodin RFS/RFI]]="","",DAY(Email_TaskV2[[#This Row],[Tanggal nodin RFS/RFI]]))</f>
        <v>27</v>
      </c>
      <c r="AY605" s="28" t="str">
        <f>IF(Email_TaskV2[[#This Row],[Nomor Nodin RFS/RFI]]="","",TEXT(Email_TaskV2[[#This Row],[Tanggal nodin RFS/RFI]],"mmm"))</f>
        <v>May</v>
      </c>
      <c r="AZ605" s="28" t="str">
        <f>IF(Email_TaskV2[[#This Row],[Nodin BO]]="","No","Yes")</f>
        <v>Yes</v>
      </c>
      <c r="BA605" s="36">
        <f>IF(Email_TaskV2[[#This Row],[Month]]="",13,MONTH(Email_TaskV2[[#This Row],[Tanggal nodin RFS/RFI]]))</f>
        <v>5</v>
      </c>
    </row>
    <row r="606" spans="1:53" ht="15" hidden="1" customHeight="1" x14ac:dyDescent="0.3">
      <c r="A606" s="17">
        <v>605</v>
      </c>
      <c r="B606" s="31" t="s">
        <v>2598</v>
      </c>
      <c r="C606" s="40">
        <v>44708</v>
      </c>
      <c r="D606" s="34" t="s">
        <v>2599</v>
      </c>
      <c r="E606" s="31" t="s">
        <v>55</v>
      </c>
      <c r="F606" s="41" t="s">
        <v>136</v>
      </c>
      <c r="G606" s="42">
        <v>44711</v>
      </c>
      <c r="H606" s="42">
        <v>44714</v>
      </c>
      <c r="I606" s="31" t="s">
        <v>2600</v>
      </c>
      <c r="J606" s="42">
        <v>44715</v>
      </c>
      <c r="K606" s="42"/>
      <c r="L606" s="31">
        <f t="shared" si="67"/>
        <v>6</v>
      </c>
      <c r="M606" s="31">
        <f t="shared" si="68"/>
        <v>4</v>
      </c>
      <c r="N606" s="34" t="s">
        <v>220</v>
      </c>
      <c r="O606" s="34" t="s">
        <v>221</v>
      </c>
      <c r="P606" s="34" t="str">
        <f>VLOOKUP(Email_TaskV2[[#This Row],[PIC Dev]],[1]Organization!C:D,2,FALSE)</f>
        <v>Digital and VAS</v>
      </c>
      <c r="Q606" s="74" t="s">
        <v>2601</v>
      </c>
      <c r="R606" s="31">
        <v>285</v>
      </c>
      <c r="S606" s="31" t="s">
        <v>61</v>
      </c>
      <c r="T606" s="31" t="s">
        <v>2515</v>
      </c>
      <c r="U606" s="31"/>
      <c r="V606" s="31"/>
      <c r="W606" s="31"/>
      <c r="X606" s="31"/>
      <c r="Y606" s="31"/>
      <c r="Z606" s="31" t="s">
        <v>63</v>
      </c>
      <c r="AA606" s="31" t="s">
        <v>64</v>
      </c>
      <c r="AB606" s="31" t="s">
        <v>97</v>
      </c>
      <c r="AC606" s="31" t="s">
        <v>98</v>
      </c>
      <c r="AD606" s="33" t="s">
        <v>126</v>
      </c>
      <c r="AE606" s="33" t="s">
        <v>275</v>
      </c>
      <c r="AF606" s="33"/>
      <c r="AG606" s="31"/>
      <c r="AH606" s="75"/>
      <c r="AI606" s="31" t="s">
        <v>68</v>
      </c>
      <c r="AJ606" s="31" t="s">
        <v>277</v>
      </c>
      <c r="AK606" s="25"/>
      <c r="AL606" s="25"/>
      <c r="AM606" s="25"/>
      <c r="AN606" s="25"/>
      <c r="AO606" s="25"/>
      <c r="AP606" s="26">
        <f ca="1">IF(AND(Email_TaskV2[[#This Row],[Status]]="ON PROGRESS"),TODAY()-Email_TaskV2[[#This Row],[Tanggal nodin RFS/RFI]],0)</f>
        <v>0</v>
      </c>
      <c r="AQ606" s="26">
        <f ca="1">IF(AND(Email_TaskV2[[#This Row],[Status]]="ON PROGRESS",Email_TaskV2[[#This Row],[Type]]="RFI"),TODAY()-Email_TaskV2[[#This Row],[Tanggal nodin RFS/RFI]],0)</f>
        <v>0</v>
      </c>
      <c r="AR606" s="26" t="str">
        <f ca="1">IF(Email_TaskV2[[#This Row],[Aging]]&gt;7,"Warning","")</f>
        <v/>
      </c>
      <c r="AV606" s="16" t="str">
        <f>IF(AND(Email_TaskV2[[#This Row],[Status]]="ON PROGRESS",Email_TaskV2[[#This Row],[Type]]="RFS"),"YES","")</f>
        <v/>
      </c>
      <c r="AW606" s="16" t="str">
        <f>IF(AND(Email_TaskV2[[#This Row],[Status]]="ON PROGRESS",Email_TaskV2[[#This Row],[Type]]="RFI"),"YES","")</f>
        <v/>
      </c>
      <c r="AX606" s="16">
        <f>IF(Email_TaskV2[[#This Row],[Nomor Nodin RFS/RFI]]="","",DAY(Email_TaskV2[[#This Row],[Tanggal nodin RFS/RFI]]))</f>
        <v>27</v>
      </c>
      <c r="AY606" s="28" t="str">
        <f>IF(Email_TaskV2[[#This Row],[Nomor Nodin RFS/RFI]]="","",TEXT(Email_TaskV2[[#This Row],[Tanggal nodin RFS/RFI]],"mmm"))</f>
        <v>May</v>
      </c>
      <c r="AZ606" s="28" t="str">
        <f>IF(Email_TaskV2[[#This Row],[Nodin BO]]="","No","Yes")</f>
        <v>Yes</v>
      </c>
      <c r="BA606" s="36">
        <f>IF(Email_TaskV2[[#This Row],[Month]]="",13,MONTH(Email_TaskV2[[#This Row],[Tanggal nodin RFS/RFI]]))</f>
        <v>5</v>
      </c>
    </row>
    <row r="607" spans="1:53" ht="15" hidden="1" customHeight="1" x14ac:dyDescent="0.3">
      <c r="A607" s="17">
        <v>606</v>
      </c>
      <c r="B607" s="31" t="s">
        <v>2602</v>
      </c>
      <c r="C607" s="40">
        <v>44708</v>
      </c>
      <c r="D607" s="34" t="s">
        <v>2603</v>
      </c>
      <c r="E607" s="31" t="s">
        <v>55</v>
      </c>
      <c r="F607" s="41" t="s">
        <v>147</v>
      </c>
      <c r="G607" s="42">
        <v>44711</v>
      </c>
      <c r="H607" s="42">
        <v>44732</v>
      </c>
      <c r="I607" s="31" t="s">
        <v>2604</v>
      </c>
      <c r="J607" s="42">
        <v>44733</v>
      </c>
      <c r="K607" s="42"/>
      <c r="L607" s="31">
        <f t="shared" si="67"/>
        <v>24</v>
      </c>
      <c r="M607" s="31">
        <f t="shared" si="68"/>
        <v>22</v>
      </c>
      <c r="N607" s="34" t="s">
        <v>193</v>
      </c>
      <c r="O607" s="34" t="s">
        <v>194</v>
      </c>
      <c r="P607" s="34" t="str">
        <f>VLOOKUP(Email_TaskV2[[#This Row],[PIC Dev]],[1]Organization!C:D,2,FALSE)</f>
        <v>Postpaid, Roaming, and Interconnect</v>
      </c>
      <c r="Q607" s="34"/>
      <c r="R607" s="31">
        <v>65</v>
      </c>
      <c r="S607" s="31" t="s">
        <v>106</v>
      </c>
      <c r="T607" s="31" t="s">
        <v>2605</v>
      </c>
      <c r="U607" s="31"/>
      <c r="V607" s="31"/>
      <c r="W607" s="31"/>
      <c r="X607" s="31"/>
      <c r="Y607" s="31"/>
      <c r="Z607" s="31" t="s">
        <v>63</v>
      </c>
      <c r="AA607" s="31" t="s">
        <v>64</v>
      </c>
      <c r="AB607" s="31" t="s">
        <v>65</v>
      </c>
      <c r="AC607" s="31" t="s">
        <v>98</v>
      </c>
      <c r="AD607" s="33" t="s">
        <v>490</v>
      </c>
      <c r="AE607" s="33"/>
      <c r="AF607" s="33"/>
      <c r="AG607" s="31"/>
      <c r="AH607" s="75"/>
      <c r="AI607" s="31" t="s">
        <v>276</v>
      </c>
      <c r="AJ607" s="31" t="s">
        <v>152</v>
      </c>
      <c r="AK607" s="25"/>
      <c r="AL607" s="25"/>
      <c r="AM607" s="25"/>
      <c r="AN607" s="25"/>
      <c r="AO607" s="25"/>
      <c r="AP607" s="26">
        <f ca="1">IF(AND(Email_TaskV2[[#This Row],[Status]]="ON PROGRESS"),TODAY()-Email_TaskV2[[#This Row],[Tanggal nodin RFS/RFI]],0)</f>
        <v>0</v>
      </c>
      <c r="AQ607" s="26">
        <f ca="1">IF(AND(Email_TaskV2[[#This Row],[Status]]="ON PROGRESS",Email_TaskV2[[#This Row],[Type]]="RFI"),TODAY()-Email_TaskV2[[#This Row],[Tanggal nodin RFS/RFI]],0)</f>
        <v>0</v>
      </c>
      <c r="AR607" s="26" t="str">
        <f ca="1">IF(Email_TaskV2[[#This Row],[Aging]]&gt;7,"Warning","")</f>
        <v/>
      </c>
      <c r="AV607" s="16" t="str">
        <f>IF(AND(Email_TaskV2[[#This Row],[Status]]="ON PROGRESS",Email_TaskV2[[#This Row],[Type]]="RFS"),"YES","")</f>
        <v/>
      </c>
      <c r="AW607" s="16" t="str">
        <f>IF(AND(Email_TaskV2[[#This Row],[Status]]="ON PROGRESS",Email_TaskV2[[#This Row],[Type]]="RFI"),"YES","")</f>
        <v/>
      </c>
      <c r="AX607" s="16">
        <f>IF(Email_TaskV2[[#This Row],[Nomor Nodin RFS/RFI]]="","",DAY(Email_TaskV2[[#This Row],[Tanggal nodin RFS/RFI]]))</f>
        <v>27</v>
      </c>
      <c r="AY607" s="28" t="str">
        <f>IF(Email_TaskV2[[#This Row],[Nomor Nodin RFS/RFI]]="","",TEXT(Email_TaskV2[[#This Row],[Tanggal nodin RFS/RFI]],"mmm"))</f>
        <v>May</v>
      </c>
      <c r="AZ607" s="28" t="str">
        <f>IF(Email_TaskV2[[#This Row],[Nodin BO]]="","No","Yes")</f>
        <v>Yes</v>
      </c>
      <c r="BA607" s="36">
        <f>IF(Email_TaskV2[[#This Row],[Month]]="",13,MONTH(Email_TaskV2[[#This Row],[Tanggal nodin RFS/RFI]]))</f>
        <v>5</v>
      </c>
    </row>
    <row r="608" spans="1:53" ht="15" hidden="1" customHeight="1" x14ac:dyDescent="0.3">
      <c r="A608" s="17">
        <v>607</v>
      </c>
      <c r="B608" s="31" t="s">
        <v>2606</v>
      </c>
      <c r="C608" s="40">
        <v>44708</v>
      </c>
      <c r="D608" s="34" t="s">
        <v>2607</v>
      </c>
      <c r="E608" s="31" t="s">
        <v>55</v>
      </c>
      <c r="F608" s="41" t="s">
        <v>112</v>
      </c>
      <c r="G608" s="42">
        <v>44715</v>
      </c>
      <c r="H608" s="42">
        <v>44718</v>
      </c>
      <c r="I608" s="31" t="s">
        <v>2608</v>
      </c>
      <c r="J608" s="42">
        <v>44718</v>
      </c>
      <c r="K608" s="42"/>
      <c r="L608" s="31">
        <f t="shared" si="67"/>
        <v>10</v>
      </c>
      <c r="M608" s="31">
        <f t="shared" si="68"/>
        <v>3</v>
      </c>
      <c r="N608" s="34" t="s">
        <v>745</v>
      </c>
      <c r="O608" s="34" t="s">
        <v>746</v>
      </c>
      <c r="P608" s="34" t="str">
        <f>VLOOKUP(Email_TaskV2[[#This Row],[PIC Dev]],[1]Organization!C:D,2,FALSE)</f>
        <v>BSM Prepaid</v>
      </c>
      <c r="Q608" s="34"/>
      <c r="R608" s="31">
        <v>16</v>
      </c>
      <c r="S608" s="31" t="s">
        <v>106</v>
      </c>
      <c r="T608" s="31" t="s">
        <v>2609</v>
      </c>
      <c r="U608" s="31"/>
      <c r="V608" s="31"/>
      <c r="W608" s="31"/>
      <c r="X608" s="31"/>
      <c r="Y608" s="31"/>
      <c r="Z608" s="31" t="s">
        <v>63</v>
      </c>
      <c r="AA608" s="31" t="s">
        <v>64</v>
      </c>
      <c r="AB608" s="31" t="s">
        <v>588</v>
      </c>
      <c r="AC608" s="31" t="s">
        <v>66</v>
      </c>
      <c r="AD608" s="92" t="s">
        <v>115</v>
      </c>
      <c r="AE608" s="33"/>
      <c r="AF608" s="33"/>
      <c r="AG608" s="31"/>
      <c r="AH608" s="75"/>
      <c r="AI608" s="31" t="s">
        <v>75</v>
      </c>
      <c r="AJ608" s="31"/>
      <c r="AK608" s="25"/>
      <c r="AL608" s="25"/>
      <c r="AM608" s="25"/>
      <c r="AN608" s="25"/>
      <c r="AO608" s="25"/>
      <c r="AP608" s="26">
        <f ca="1">IF(AND(Email_TaskV2[[#This Row],[Status]]="ON PROGRESS"),TODAY()-Email_TaskV2[[#This Row],[Tanggal nodin RFS/RFI]],0)</f>
        <v>0</v>
      </c>
      <c r="AQ608" s="26">
        <f ca="1">IF(AND(Email_TaskV2[[#This Row],[Status]]="ON PROGRESS",Email_TaskV2[[#This Row],[Type]]="RFI"),TODAY()-Email_TaskV2[[#This Row],[Tanggal nodin RFS/RFI]],0)</f>
        <v>0</v>
      </c>
      <c r="AR608" s="26" t="str">
        <f ca="1">IF(Email_TaskV2[[#This Row],[Aging]]&gt;7,"Warning","")</f>
        <v/>
      </c>
      <c r="AV608" s="16" t="str">
        <f>IF(AND(Email_TaskV2[[#This Row],[Status]]="ON PROGRESS",Email_TaskV2[[#This Row],[Type]]="RFS"),"YES","")</f>
        <v/>
      </c>
      <c r="AW608" s="16" t="str">
        <f>IF(AND(Email_TaskV2[[#This Row],[Status]]="ON PROGRESS",Email_TaskV2[[#This Row],[Type]]="RFI"),"YES","")</f>
        <v/>
      </c>
      <c r="AX608" s="16">
        <f>IF(Email_TaskV2[[#This Row],[Nomor Nodin RFS/RFI]]="","",DAY(Email_TaskV2[[#This Row],[Tanggal nodin RFS/RFI]]))</f>
        <v>27</v>
      </c>
      <c r="AY608" s="28" t="str">
        <f>IF(Email_TaskV2[[#This Row],[Nomor Nodin RFS/RFI]]="","",TEXT(Email_TaskV2[[#This Row],[Tanggal nodin RFS/RFI]],"mmm"))</f>
        <v>May</v>
      </c>
      <c r="AZ608" s="28" t="str">
        <f>IF(Email_TaskV2[[#This Row],[Nodin BO]]="","No","Yes")</f>
        <v>Yes</v>
      </c>
      <c r="BA608" s="36">
        <f>IF(Email_TaskV2[[#This Row],[Month]]="",13,MONTH(Email_TaskV2[[#This Row],[Tanggal nodin RFS/RFI]]))</f>
        <v>5</v>
      </c>
    </row>
    <row r="609" spans="1:54" ht="15" hidden="1" customHeight="1" x14ac:dyDescent="0.3">
      <c r="A609" s="17">
        <v>608</v>
      </c>
      <c r="B609" s="31" t="s">
        <v>2610</v>
      </c>
      <c r="C609" s="40">
        <v>44708</v>
      </c>
      <c r="D609" s="34" t="s">
        <v>2611</v>
      </c>
      <c r="E609" s="31" t="s">
        <v>55</v>
      </c>
      <c r="F609" s="41" t="s">
        <v>112</v>
      </c>
      <c r="G609" s="42">
        <v>44715</v>
      </c>
      <c r="H609" s="42">
        <v>44715</v>
      </c>
      <c r="I609" s="31" t="s">
        <v>2612</v>
      </c>
      <c r="J609" s="42">
        <v>44715</v>
      </c>
      <c r="K609" s="42"/>
      <c r="L609" s="31">
        <f t="shared" si="67"/>
        <v>7</v>
      </c>
      <c r="M609" s="31">
        <f t="shared" si="68"/>
        <v>0</v>
      </c>
      <c r="N609" s="34" t="s">
        <v>58</v>
      </c>
      <c r="O609" s="34" t="s">
        <v>59</v>
      </c>
      <c r="P609" s="34" t="str">
        <f>VLOOKUP(Email_TaskV2[[#This Row],[PIC Dev]],[1]Organization!C:D,2,FALSE)</f>
        <v>BSM Prepaid</v>
      </c>
      <c r="Q609" s="34"/>
      <c r="R609" s="31">
        <v>10</v>
      </c>
      <c r="S609" s="31" t="s">
        <v>106</v>
      </c>
      <c r="T609" s="31" t="s">
        <v>2613</v>
      </c>
      <c r="U609" s="31"/>
      <c r="V609" s="31"/>
      <c r="W609" s="31"/>
      <c r="X609" s="31"/>
      <c r="Y609" s="31"/>
      <c r="Z609" s="31" t="s">
        <v>63</v>
      </c>
      <c r="AA609" s="31" t="s">
        <v>64</v>
      </c>
      <c r="AB609" s="31" t="s">
        <v>65</v>
      </c>
      <c r="AC609" s="31" t="s">
        <v>66</v>
      </c>
      <c r="AD609" s="82" t="s">
        <v>115</v>
      </c>
      <c r="AE609" s="33"/>
      <c r="AF609" s="33"/>
      <c r="AG609" s="31"/>
      <c r="AH609" s="75"/>
      <c r="AI609" s="31" t="s">
        <v>75</v>
      </c>
      <c r="AJ609" s="31"/>
      <c r="AK609" s="25"/>
      <c r="AL609" s="25"/>
      <c r="AM609" s="25"/>
      <c r="AN609" s="25"/>
      <c r="AO609" s="25"/>
      <c r="AP609" s="26">
        <f ca="1">IF(AND(Email_TaskV2[[#This Row],[Status]]="ON PROGRESS"),TODAY()-Email_TaskV2[[#This Row],[Tanggal nodin RFS/RFI]],0)</f>
        <v>0</v>
      </c>
      <c r="AQ609" s="26">
        <f ca="1">IF(AND(Email_TaskV2[[#This Row],[Status]]="ON PROGRESS",Email_TaskV2[[#This Row],[Type]]="RFI"),TODAY()-Email_TaskV2[[#This Row],[Tanggal nodin RFS/RFI]],0)</f>
        <v>0</v>
      </c>
      <c r="AR609" s="26" t="str">
        <f ca="1">IF(Email_TaskV2[[#This Row],[Aging]]&gt;7,"Warning","")</f>
        <v/>
      </c>
      <c r="AV609" s="16" t="str">
        <f>IF(AND(Email_TaskV2[[#This Row],[Status]]="ON PROGRESS",Email_TaskV2[[#This Row],[Type]]="RFS"),"YES","")</f>
        <v/>
      </c>
      <c r="AW609" s="16" t="str">
        <f>IF(AND(Email_TaskV2[[#This Row],[Status]]="ON PROGRESS",Email_TaskV2[[#This Row],[Type]]="RFI"),"YES","")</f>
        <v/>
      </c>
      <c r="AX609" s="16">
        <f>IF(Email_TaskV2[[#This Row],[Nomor Nodin RFS/RFI]]="","",DAY(Email_TaskV2[[#This Row],[Tanggal nodin RFS/RFI]]))</f>
        <v>27</v>
      </c>
      <c r="AY609" s="28" t="str">
        <f>IF(Email_TaskV2[[#This Row],[Nomor Nodin RFS/RFI]]="","",TEXT(Email_TaskV2[[#This Row],[Tanggal nodin RFS/RFI]],"mmm"))</f>
        <v>May</v>
      </c>
      <c r="AZ609" s="28" t="str">
        <f>IF(Email_TaskV2[[#This Row],[Nodin BO]]="","No","Yes")</f>
        <v>Yes</v>
      </c>
      <c r="BA609" s="36">
        <f>IF(Email_TaskV2[[#This Row],[Month]]="",13,MONTH(Email_TaskV2[[#This Row],[Tanggal nodin RFS/RFI]]))</f>
        <v>5</v>
      </c>
    </row>
    <row r="610" spans="1:54" ht="15" hidden="1" customHeight="1" x14ac:dyDescent="0.3">
      <c r="A610" s="17">
        <v>609</v>
      </c>
      <c r="B610" s="31" t="s">
        <v>2614</v>
      </c>
      <c r="C610" s="40">
        <v>44711</v>
      </c>
      <c r="D610" s="34" t="s">
        <v>2615</v>
      </c>
      <c r="E610" s="31" t="s">
        <v>55</v>
      </c>
      <c r="F610" s="31" t="s">
        <v>112</v>
      </c>
      <c r="G610" s="42">
        <v>44712</v>
      </c>
      <c r="H610" s="42">
        <v>44712</v>
      </c>
      <c r="I610" s="31" t="s">
        <v>2616</v>
      </c>
      <c r="J610" s="42">
        <v>44712</v>
      </c>
      <c r="K610" s="85"/>
      <c r="L610" s="78">
        <f t="shared" si="67"/>
        <v>1</v>
      </c>
      <c r="M610" s="78">
        <f t="shared" si="68"/>
        <v>0</v>
      </c>
      <c r="N610" s="34" t="s">
        <v>104</v>
      </c>
      <c r="O610" s="34" t="s">
        <v>105</v>
      </c>
      <c r="P610" s="34" t="str">
        <f>VLOOKUP(Email_TaskV2[[#This Row],[PIC Dev]],[1]Organization!C:D,2,FALSE)</f>
        <v>Digital and VAS</v>
      </c>
      <c r="Q610" s="34"/>
      <c r="R610" s="31">
        <v>75</v>
      </c>
      <c r="S610" s="31" t="s">
        <v>106</v>
      </c>
      <c r="T610" s="31" t="s">
        <v>2617</v>
      </c>
      <c r="U610" s="31"/>
      <c r="V610" s="31"/>
      <c r="W610" s="31"/>
      <c r="X610" s="31"/>
      <c r="Y610" s="31"/>
      <c r="Z610" s="31" t="s">
        <v>63</v>
      </c>
      <c r="AA610" s="31" t="s">
        <v>64</v>
      </c>
      <c r="AB610" s="31" t="s">
        <v>108</v>
      </c>
      <c r="AC610" s="31" t="s">
        <v>98</v>
      </c>
      <c r="AD610" s="23" t="s">
        <v>186</v>
      </c>
      <c r="AE610" s="33"/>
      <c r="AF610" s="33"/>
      <c r="AG610" s="31"/>
      <c r="AH610" s="75"/>
      <c r="AI610" s="31" t="s">
        <v>75</v>
      </c>
      <c r="AJ610" s="31"/>
      <c r="AK610" s="25"/>
      <c r="AL610" s="25"/>
      <c r="AM610" s="25"/>
      <c r="AN610" s="25"/>
      <c r="AO610" s="25"/>
      <c r="AP610" s="26">
        <f ca="1">IF(AND(Email_TaskV2[[#This Row],[Status]]="ON PROGRESS"),TODAY()-Email_TaskV2[[#This Row],[Tanggal nodin RFS/RFI]],0)</f>
        <v>0</v>
      </c>
      <c r="AQ610" s="26">
        <f ca="1">IF(AND(Email_TaskV2[[#This Row],[Status]]="ON PROGRESS",Email_TaskV2[[#This Row],[Type]]="RFI"),TODAY()-Email_TaskV2[[#This Row],[Tanggal nodin RFS/RFI]],0)</f>
        <v>0</v>
      </c>
      <c r="AR610" s="26" t="str">
        <f ca="1">IF(Email_TaskV2[[#This Row],[Aging]]&gt;7,"Warning","")</f>
        <v/>
      </c>
      <c r="AV610" s="16" t="str">
        <f>IF(AND(Email_TaskV2[[#This Row],[Status]]="ON PROGRESS",Email_TaskV2[[#This Row],[Type]]="RFS"),"YES","")</f>
        <v/>
      </c>
      <c r="AW610" s="16" t="str">
        <f>IF(AND(Email_TaskV2[[#This Row],[Status]]="ON PROGRESS",Email_TaskV2[[#This Row],[Type]]="RFI"),"YES","")</f>
        <v/>
      </c>
      <c r="AX610" s="16">
        <f>IF(Email_TaskV2[[#This Row],[Nomor Nodin RFS/RFI]]="","",DAY(Email_TaskV2[[#This Row],[Tanggal nodin RFS/RFI]]))</f>
        <v>30</v>
      </c>
      <c r="AY610" s="28" t="str">
        <f>IF(Email_TaskV2[[#This Row],[Nomor Nodin RFS/RFI]]="","",TEXT(Email_TaskV2[[#This Row],[Tanggal nodin RFS/RFI]],"mmm"))</f>
        <v>May</v>
      </c>
      <c r="AZ610" s="28" t="str">
        <f>IF(Email_TaskV2[[#This Row],[Nodin BO]]="","No","Yes")</f>
        <v>Yes</v>
      </c>
      <c r="BA610" s="36">
        <f>IF(Email_TaskV2[[#This Row],[Month]]="",13,MONTH(Email_TaskV2[[#This Row],[Tanggal nodin RFS/RFI]]))</f>
        <v>5</v>
      </c>
    </row>
    <row r="611" spans="1:54" ht="15" hidden="1" customHeight="1" x14ac:dyDescent="0.3">
      <c r="A611" s="17">
        <v>610</v>
      </c>
      <c r="B611" s="31" t="s">
        <v>2618</v>
      </c>
      <c r="C611" s="40">
        <v>44711</v>
      </c>
      <c r="D611" s="34" t="s">
        <v>2619</v>
      </c>
      <c r="E611" s="31" t="s">
        <v>55</v>
      </c>
      <c r="F611" s="31" t="s">
        <v>136</v>
      </c>
      <c r="G611" s="42">
        <v>44711</v>
      </c>
      <c r="H611" s="42">
        <v>44712</v>
      </c>
      <c r="I611" s="31" t="s">
        <v>2620</v>
      </c>
      <c r="J611" s="42">
        <v>44712</v>
      </c>
      <c r="K611" s="85"/>
      <c r="L611" s="78">
        <f t="shared" si="67"/>
        <v>1</v>
      </c>
      <c r="M611" s="78">
        <f t="shared" si="68"/>
        <v>1</v>
      </c>
      <c r="N611" s="34" t="s">
        <v>104</v>
      </c>
      <c r="O611" s="34" t="s">
        <v>105</v>
      </c>
      <c r="P611" s="34" t="str">
        <f>VLOOKUP(Email_TaskV2[[#This Row],[PIC Dev]],[1]Organization!C:D,2,FALSE)</f>
        <v>Digital and VAS</v>
      </c>
      <c r="Q611" s="74" t="s">
        <v>2621</v>
      </c>
      <c r="R611" s="31">
        <v>120</v>
      </c>
      <c r="S611" s="31" t="s">
        <v>61</v>
      </c>
      <c r="T611" s="31" t="s">
        <v>2274</v>
      </c>
      <c r="U611" s="31"/>
      <c r="V611" s="31"/>
      <c r="W611" s="31"/>
      <c r="X611" s="31"/>
      <c r="Y611" s="31"/>
      <c r="Z611" s="31" t="s">
        <v>63</v>
      </c>
      <c r="AA611" s="31" t="s">
        <v>64</v>
      </c>
      <c r="AB611" s="31" t="s">
        <v>108</v>
      </c>
      <c r="AC611" s="31" t="s">
        <v>98</v>
      </c>
      <c r="AD611" s="33" t="s">
        <v>774</v>
      </c>
      <c r="AE611" s="33"/>
      <c r="AF611" s="33"/>
      <c r="AG611" s="31"/>
      <c r="AH611" s="75"/>
      <c r="AI611" s="31" t="s">
        <v>75</v>
      </c>
      <c r="AJ611" s="31"/>
      <c r="AK611" s="25"/>
      <c r="AL611" s="25"/>
      <c r="AM611" s="25"/>
      <c r="AN611" s="25"/>
      <c r="AO611" s="25"/>
      <c r="AP611" s="26">
        <f ca="1">IF(AND(Email_TaskV2[[#This Row],[Status]]="ON PROGRESS"),TODAY()-Email_TaskV2[[#This Row],[Tanggal nodin RFS/RFI]],0)</f>
        <v>0</v>
      </c>
      <c r="AQ611" s="26">
        <f ca="1">IF(AND(Email_TaskV2[[#This Row],[Status]]="ON PROGRESS",Email_TaskV2[[#This Row],[Type]]="RFI"),TODAY()-Email_TaskV2[[#This Row],[Tanggal nodin RFS/RFI]],0)</f>
        <v>0</v>
      </c>
      <c r="AR611" s="26" t="str">
        <f ca="1">IF(Email_TaskV2[[#This Row],[Aging]]&gt;7,"Warning","")</f>
        <v/>
      </c>
      <c r="AV611" s="16" t="str">
        <f>IF(AND(Email_TaskV2[[#This Row],[Status]]="ON PROGRESS",Email_TaskV2[[#This Row],[Type]]="RFS"),"YES","")</f>
        <v/>
      </c>
      <c r="AW611" s="16" t="str">
        <f>IF(AND(Email_TaskV2[[#This Row],[Status]]="ON PROGRESS",Email_TaskV2[[#This Row],[Type]]="RFI"),"YES","")</f>
        <v/>
      </c>
      <c r="AX611" s="16">
        <f>IF(Email_TaskV2[[#This Row],[Nomor Nodin RFS/RFI]]="","",DAY(Email_TaskV2[[#This Row],[Tanggal nodin RFS/RFI]]))</f>
        <v>30</v>
      </c>
      <c r="AY611" s="28" t="str">
        <f>IF(Email_TaskV2[[#This Row],[Nomor Nodin RFS/RFI]]="","",TEXT(Email_TaskV2[[#This Row],[Tanggal nodin RFS/RFI]],"mmm"))</f>
        <v>May</v>
      </c>
      <c r="AZ611" s="28" t="str">
        <f>IF(Email_TaskV2[[#This Row],[Nodin BO]]="","No","Yes")</f>
        <v>Yes</v>
      </c>
      <c r="BA611" s="36">
        <f>IF(Email_TaskV2[[#This Row],[Month]]="",13,MONTH(Email_TaskV2[[#This Row],[Tanggal nodin RFS/RFI]]))</f>
        <v>5</v>
      </c>
    </row>
    <row r="612" spans="1:54" ht="15" hidden="1" customHeight="1" x14ac:dyDescent="0.3">
      <c r="A612" s="17">
        <v>611</v>
      </c>
      <c r="B612" s="31" t="s">
        <v>2622</v>
      </c>
      <c r="C612" s="40">
        <v>44711</v>
      </c>
      <c r="D612" s="34" t="s">
        <v>2623</v>
      </c>
      <c r="E612" s="31" t="s">
        <v>55</v>
      </c>
      <c r="F612" s="31" t="s">
        <v>136</v>
      </c>
      <c r="G612" s="42">
        <v>44712</v>
      </c>
      <c r="H612" s="42">
        <v>44715</v>
      </c>
      <c r="I612" s="31" t="s">
        <v>2624</v>
      </c>
      <c r="J612" s="42">
        <v>44715</v>
      </c>
      <c r="K612" s="85"/>
      <c r="L612" s="78">
        <f t="shared" si="67"/>
        <v>4</v>
      </c>
      <c r="M612" s="78">
        <f t="shared" si="68"/>
        <v>3</v>
      </c>
      <c r="N612" s="34" t="s">
        <v>171</v>
      </c>
      <c r="O612" s="34" t="s">
        <v>172</v>
      </c>
      <c r="P612" s="34" t="str">
        <f>VLOOKUP(Email_TaskV2[[#This Row],[PIC Dev]],[1]Organization!C:D,2,FALSE)</f>
        <v>Postpaid, Roaming, and Interconnect</v>
      </c>
      <c r="Q612" s="74" t="s">
        <v>2625</v>
      </c>
      <c r="R612" s="31">
        <v>35</v>
      </c>
      <c r="S612" s="31" t="s">
        <v>61</v>
      </c>
      <c r="T612" s="31" t="s">
        <v>2626</v>
      </c>
      <c r="U612" s="31"/>
      <c r="V612" s="31"/>
      <c r="W612" s="31"/>
      <c r="X612" s="31"/>
      <c r="Y612" s="31"/>
      <c r="Z612" s="31" t="s">
        <v>63</v>
      </c>
      <c r="AA612" s="31" t="s">
        <v>64</v>
      </c>
      <c r="AB612" s="31" t="s">
        <v>123</v>
      </c>
      <c r="AC612" s="31" t="s">
        <v>124</v>
      </c>
      <c r="AD612" s="23" t="s">
        <v>99</v>
      </c>
      <c r="AE612" s="33"/>
      <c r="AF612" s="33"/>
      <c r="AG612" s="31"/>
      <c r="AH612" s="75"/>
      <c r="AI612" s="31" t="s">
        <v>75</v>
      </c>
      <c r="AJ612" s="31"/>
      <c r="AK612" s="25"/>
      <c r="AL612" s="25"/>
      <c r="AM612" s="25"/>
      <c r="AN612" s="25"/>
      <c r="AO612" s="25"/>
      <c r="AP612" s="26">
        <f ca="1">IF(AND(Email_TaskV2[[#This Row],[Status]]="ON PROGRESS"),TODAY()-Email_TaskV2[[#This Row],[Tanggal nodin RFS/RFI]],0)</f>
        <v>0</v>
      </c>
      <c r="AQ612" s="26">
        <f ca="1">IF(AND(Email_TaskV2[[#This Row],[Status]]="ON PROGRESS",Email_TaskV2[[#This Row],[Type]]="RFI"),TODAY()-Email_TaskV2[[#This Row],[Tanggal nodin RFS/RFI]],0)</f>
        <v>0</v>
      </c>
      <c r="AR612" s="26" t="str">
        <f ca="1">IF(Email_TaskV2[[#This Row],[Aging]]&gt;7,"Warning","")</f>
        <v/>
      </c>
      <c r="AV612" s="16" t="str">
        <f>IF(AND(Email_TaskV2[[#This Row],[Status]]="ON PROGRESS",Email_TaskV2[[#This Row],[Type]]="RFS"),"YES","")</f>
        <v/>
      </c>
      <c r="AW612" s="16" t="str">
        <f>IF(AND(Email_TaskV2[[#This Row],[Status]]="ON PROGRESS",Email_TaskV2[[#This Row],[Type]]="RFI"),"YES","")</f>
        <v/>
      </c>
      <c r="AX612" s="16">
        <f>IF(Email_TaskV2[[#This Row],[Nomor Nodin RFS/RFI]]="","",DAY(Email_TaskV2[[#This Row],[Tanggal nodin RFS/RFI]]))</f>
        <v>30</v>
      </c>
      <c r="AY612" s="28" t="str">
        <f>IF(Email_TaskV2[[#This Row],[Nomor Nodin RFS/RFI]]="","",TEXT(Email_TaskV2[[#This Row],[Tanggal nodin RFS/RFI]],"mmm"))</f>
        <v>May</v>
      </c>
      <c r="AZ612" s="28" t="str">
        <f>IF(Email_TaskV2[[#This Row],[Nodin BO]]="","No","Yes")</f>
        <v>Yes</v>
      </c>
      <c r="BA612" s="36">
        <f>IF(Email_TaskV2[[#This Row],[Month]]="",13,MONTH(Email_TaskV2[[#This Row],[Tanggal nodin RFS/RFI]]))</f>
        <v>5</v>
      </c>
      <c r="BB612" s="37"/>
    </row>
    <row r="613" spans="1:54" ht="15" hidden="1" customHeight="1" x14ac:dyDescent="0.3">
      <c r="A613" s="17">
        <v>612</v>
      </c>
      <c r="B613" s="31" t="s">
        <v>2627</v>
      </c>
      <c r="C613" s="40">
        <v>44711</v>
      </c>
      <c r="D613" s="34" t="s">
        <v>2628</v>
      </c>
      <c r="E613" s="31" t="s">
        <v>55</v>
      </c>
      <c r="F613" s="31" t="s">
        <v>136</v>
      </c>
      <c r="G613" s="42">
        <v>44711</v>
      </c>
      <c r="H613" s="42">
        <v>44714</v>
      </c>
      <c r="I613" s="31" t="s">
        <v>2629</v>
      </c>
      <c r="J613" s="42">
        <v>44715</v>
      </c>
      <c r="K613" s="85"/>
      <c r="L613" s="78">
        <f t="shared" si="67"/>
        <v>3</v>
      </c>
      <c r="M613" s="78">
        <f t="shared" si="68"/>
        <v>4</v>
      </c>
      <c r="N613" s="34" t="s">
        <v>220</v>
      </c>
      <c r="O613" s="34" t="s">
        <v>221</v>
      </c>
      <c r="P613" s="34" t="str">
        <f>VLOOKUP(Email_TaskV2[[#This Row],[PIC Dev]],[1]Organization!C:D,2,FALSE)</f>
        <v>Digital and VAS</v>
      </c>
      <c r="Q613" s="74" t="s">
        <v>2630</v>
      </c>
      <c r="R613" s="31">
        <v>130</v>
      </c>
      <c r="S613" s="31" t="s">
        <v>61</v>
      </c>
      <c r="T613" s="31" t="s">
        <v>2631</v>
      </c>
      <c r="U613" s="31"/>
      <c r="V613" s="31"/>
      <c r="W613" s="31"/>
      <c r="X613" s="31"/>
      <c r="Y613" s="31"/>
      <c r="Z613" s="31" t="s">
        <v>63</v>
      </c>
      <c r="AA613" s="31" t="s">
        <v>64</v>
      </c>
      <c r="AB613" s="31" t="s">
        <v>97</v>
      </c>
      <c r="AC613" s="31" t="s">
        <v>124</v>
      </c>
      <c r="AD613" s="33" t="s">
        <v>126</v>
      </c>
      <c r="AE613" s="33"/>
      <c r="AF613" s="33"/>
      <c r="AG613" s="31"/>
      <c r="AH613" s="75"/>
      <c r="AI613" s="31" t="s">
        <v>75</v>
      </c>
      <c r="AJ613" s="31"/>
      <c r="AK613" s="25"/>
      <c r="AL613" s="25"/>
      <c r="AM613" s="25"/>
      <c r="AN613" s="25"/>
      <c r="AO613" s="25"/>
      <c r="AP613" s="26">
        <f ca="1">IF(AND(Email_TaskV2[[#This Row],[Status]]="ON PROGRESS"),TODAY()-Email_TaskV2[[#This Row],[Tanggal nodin RFS/RFI]],0)</f>
        <v>0</v>
      </c>
      <c r="AQ613" s="26">
        <f ca="1">IF(AND(Email_TaskV2[[#This Row],[Status]]="ON PROGRESS",Email_TaskV2[[#This Row],[Type]]="RFI"),TODAY()-Email_TaskV2[[#This Row],[Tanggal nodin RFS/RFI]],0)</f>
        <v>0</v>
      </c>
      <c r="AR613" s="26" t="str">
        <f ca="1">IF(Email_TaskV2[[#This Row],[Aging]]&gt;7,"Warning","")</f>
        <v/>
      </c>
      <c r="AV613" s="16" t="str">
        <f>IF(AND(Email_TaskV2[[#This Row],[Status]]="ON PROGRESS",Email_TaskV2[[#This Row],[Type]]="RFS"),"YES","")</f>
        <v/>
      </c>
      <c r="AW613" s="16" t="str">
        <f>IF(AND(Email_TaskV2[[#This Row],[Status]]="ON PROGRESS",Email_TaskV2[[#This Row],[Type]]="RFI"),"YES","")</f>
        <v/>
      </c>
      <c r="AX613" s="16">
        <f>IF(Email_TaskV2[[#This Row],[Nomor Nodin RFS/RFI]]="","",DAY(Email_TaskV2[[#This Row],[Tanggal nodin RFS/RFI]]))</f>
        <v>30</v>
      </c>
      <c r="AY613" s="28" t="str">
        <f>IF(Email_TaskV2[[#This Row],[Nomor Nodin RFS/RFI]]="","",TEXT(Email_TaskV2[[#This Row],[Tanggal nodin RFS/RFI]],"mmm"))</f>
        <v>May</v>
      </c>
      <c r="AZ613" s="28" t="str">
        <f>IF(Email_TaskV2[[#This Row],[Nodin BO]]="","No","Yes")</f>
        <v>Yes</v>
      </c>
      <c r="BA613" s="36">
        <f>IF(Email_TaskV2[[#This Row],[Month]]="",13,MONTH(Email_TaskV2[[#This Row],[Tanggal nodin RFS/RFI]]))</f>
        <v>5</v>
      </c>
    </row>
    <row r="614" spans="1:54" ht="15" hidden="1" customHeight="1" x14ac:dyDescent="0.3">
      <c r="A614" s="17">
        <v>613</v>
      </c>
      <c r="B614" s="31" t="s">
        <v>2632</v>
      </c>
      <c r="C614" s="40">
        <v>44711</v>
      </c>
      <c r="D614" s="34" t="s">
        <v>2633</v>
      </c>
      <c r="E614" s="31" t="s">
        <v>55</v>
      </c>
      <c r="F614" s="41" t="s">
        <v>112</v>
      </c>
      <c r="G614" s="42">
        <v>44714</v>
      </c>
      <c r="H614" s="42">
        <v>44726</v>
      </c>
      <c r="I614" s="31" t="s">
        <v>2634</v>
      </c>
      <c r="J614" s="42">
        <v>44728</v>
      </c>
      <c r="K614" s="85"/>
      <c r="L614" s="78">
        <f t="shared" si="67"/>
        <v>15</v>
      </c>
      <c r="M614" s="78">
        <f t="shared" si="68"/>
        <v>14</v>
      </c>
      <c r="N614" s="34" t="s">
        <v>130</v>
      </c>
      <c r="O614" s="34" t="s">
        <v>131</v>
      </c>
      <c r="P614" s="34" t="str">
        <f>VLOOKUP(Email_TaskV2[[#This Row],[PIC Dev]],[1]Organization!C:D,2,FALSE)</f>
        <v>BSM Prepaid</v>
      </c>
      <c r="Q614" s="34"/>
      <c r="R614" s="31">
        <v>92</v>
      </c>
      <c r="S614" s="31" t="s">
        <v>106</v>
      </c>
      <c r="T614" s="31" t="s">
        <v>2635</v>
      </c>
      <c r="U614" s="31"/>
      <c r="V614" s="31"/>
      <c r="W614" s="31"/>
      <c r="X614" s="31"/>
      <c r="Y614" s="31"/>
      <c r="Z614" s="31" t="s">
        <v>63</v>
      </c>
      <c r="AA614" s="31" t="s">
        <v>64</v>
      </c>
      <c r="AB614" s="31" t="s">
        <v>65</v>
      </c>
      <c r="AC614" s="31" t="s">
        <v>66</v>
      </c>
      <c r="AD614" s="33" t="s">
        <v>211</v>
      </c>
      <c r="AE614" s="33"/>
      <c r="AF614" s="33"/>
      <c r="AG614" s="31"/>
      <c r="AH614" s="75"/>
      <c r="AI614" s="31" t="s">
        <v>68</v>
      </c>
      <c r="AJ614" s="31" t="s">
        <v>83</v>
      </c>
      <c r="AK614" s="25"/>
      <c r="AL614" s="25"/>
      <c r="AM614" s="25"/>
      <c r="AN614" s="25"/>
      <c r="AO614" s="25"/>
      <c r="AP614" s="26">
        <f ca="1">IF(AND(Email_TaskV2[[#This Row],[Status]]="ON PROGRESS"),TODAY()-Email_TaskV2[[#This Row],[Tanggal nodin RFS/RFI]],0)</f>
        <v>0</v>
      </c>
      <c r="AQ614" s="26">
        <f ca="1">IF(AND(Email_TaskV2[[#This Row],[Status]]="ON PROGRESS",Email_TaskV2[[#This Row],[Type]]="RFI"),TODAY()-Email_TaskV2[[#This Row],[Tanggal nodin RFS/RFI]],0)</f>
        <v>0</v>
      </c>
      <c r="AR614" s="26" t="str">
        <f ca="1">IF(Email_TaskV2[[#This Row],[Aging]]&gt;7,"Warning","")</f>
        <v/>
      </c>
      <c r="AV614" s="16" t="str">
        <f>IF(AND(Email_TaskV2[[#This Row],[Status]]="ON PROGRESS",Email_TaskV2[[#This Row],[Type]]="RFS"),"YES","")</f>
        <v/>
      </c>
      <c r="AW614" s="16" t="str">
        <f>IF(AND(Email_TaskV2[[#This Row],[Status]]="ON PROGRESS",Email_TaskV2[[#This Row],[Type]]="RFI"),"YES","")</f>
        <v/>
      </c>
      <c r="AX614" s="16">
        <f>IF(Email_TaskV2[[#This Row],[Nomor Nodin RFS/RFI]]="","",DAY(Email_TaskV2[[#This Row],[Tanggal nodin RFS/RFI]]))</f>
        <v>30</v>
      </c>
      <c r="AY614" s="28" t="str">
        <f>IF(Email_TaskV2[[#This Row],[Nomor Nodin RFS/RFI]]="","",TEXT(Email_TaskV2[[#This Row],[Tanggal nodin RFS/RFI]],"mmm"))</f>
        <v>May</v>
      </c>
      <c r="AZ614" s="28" t="str">
        <f>IF(Email_TaskV2[[#This Row],[Nodin BO]]="","No","Yes")</f>
        <v>Yes</v>
      </c>
      <c r="BA614" s="36">
        <f>IF(Email_TaskV2[[#This Row],[Month]]="",13,MONTH(Email_TaskV2[[#This Row],[Tanggal nodin RFS/RFI]]))</f>
        <v>5</v>
      </c>
    </row>
    <row r="615" spans="1:54" ht="15" hidden="1" customHeight="1" x14ac:dyDescent="0.3">
      <c r="A615" s="17">
        <v>614</v>
      </c>
      <c r="B615" s="31" t="s">
        <v>2636</v>
      </c>
      <c r="C615" s="40">
        <v>44711</v>
      </c>
      <c r="D615" s="34" t="s">
        <v>2637</v>
      </c>
      <c r="E615" s="31" t="s">
        <v>55</v>
      </c>
      <c r="F615" s="41" t="s">
        <v>136</v>
      </c>
      <c r="G615" s="42">
        <v>44714</v>
      </c>
      <c r="H615" s="42">
        <v>44725</v>
      </c>
      <c r="I615" s="31" t="s">
        <v>2638</v>
      </c>
      <c r="J615" s="42">
        <v>44727</v>
      </c>
      <c r="K615" s="42"/>
      <c r="L615" s="31">
        <f t="shared" si="67"/>
        <v>14</v>
      </c>
      <c r="M615" s="31">
        <f t="shared" si="68"/>
        <v>13</v>
      </c>
      <c r="N615" s="34" t="s">
        <v>104</v>
      </c>
      <c r="O615" s="34" t="s">
        <v>105</v>
      </c>
      <c r="P615" s="34" t="str">
        <f>VLOOKUP(Email_TaskV2[[#This Row],[PIC Dev]],[1]Organization!C:D,2,FALSE)</f>
        <v>Digital and VAS</v>
      </c>
      <c r="Q615" s="74" t="s">
        <v>2639</v>
      </c>
      <c r="R615" s="31">
        <v>345</v>
      </c>
      <c r="S615" s="31" t="s">
        <v>61</v>
      </c>
      <c r="T615" s="31" t="s">
        <v>2266</v>
      </c>
      <c r="U615" s="31"/>
      <c r="V615" s="31"/>
      <c r="W615" s="31"/>
      <c r="X615" s="31"/>
      <c r="Y615" s="31"/>
      <c r="Z615" s="31" t="s">
        <v>63</v>
      </c>
      <c r="AA615" s="31" t="s">
        <v>64</v>
      </c>
      <c r="AB615" s="31" t="s">
        <v>108</v>
      </c>
      <c r="AC615" s="31" t="s">
        <v>98</v>
      </c>
      <c r="AD615" s="33" t="s">
        <v>160</v>
      </c>
      <c r="AE615" s="33" t="s">
        <v>126</v>
      </c>
      <c r="AF615" s="33" t="s">
        <v>2640</v>
      </c>
      <c r="AG615" s="31"/>
      <c r="AH615" s="75"/>
      <c r="AI615" s="31" t="s">
        <v>75</v>
      </c>
      <c r="AJ615" s="31"/>
      <c r="AK615" s="25"/>
      <c r="AL615" s="25"/>
      <c r="AM615" s="25"/>
      <c r="AN615" s="25"/>
      <c r="AO615" s="25"/>
      <c r="AP615" s="26">
        <f ca="1">IF(AND(Email_TaskV2[[#This Row],[Status]]="ON PROGRESS"),TODAY()-Email_TaskV2[[#This Row],[Tanggal nodin RFS/RFI]],0)</f>
        <v>0</v>
      </c>
      <c r="AQ615" s="26">
        <f ca="1">IF(AND(Email_TaskV2[[#This Row],[Status]]="ON PROGRESS",Email_TaskV2[[#This Row],[Type]]="RFI"),TODAY()-Email_TaskV2[[#This Row],[Tanggal nodin RFS/RFI]],0)</f>
        <v>0</v>
      </c>
      <c r="AR615" s="26" t="str">
        <f ca="1">IF(Email_TaskV2[[#This Row],[Aging]]&gt;7,"Warning","")</f>
        <v/>
      </c>
      <c r="AS615" s="76" t="s">
        <v>2641</v>
      </c>
      <c r="AT615" s="16" t="s">
        <v>2642</v>
      </c>
      <c r="AU615" s="16" t="s">
        <v>2643</v>
      </c>
      <c r="AV615" s="16" t="str">
        <f>IF(AND(Email_TaskV2[[#This Row],[Status]]="ON PROGRESS",Email_TaskV2[[#This Row],[Type]]="RFS"),"YES","")</f>
        <v/>
      </c>
      <c r="AW615" s="16" t="str">
        <f>IF(AND(Email_TaskV2[[#This Row],[Status]]="ON PROGRESS",Email_TaskV2[[#This Row],[Type]]="RFI"),"YES","")</f>
        <v/>
      </c>
      <c r="AX615" s="16">
        <f>IF(Email_TaskV2[[#This Row],[Nomor Nodin RFS/RFI]]="","",DAY(Email_TaskV2[[#This Row],[Tanggal nodin RFS/RFI]]))</f>
        <v>30</v>
      </c>
      <c r="AY615" s="28" t="str">
        <f>IF(Email_TaskV2[[#This Row],[Nomor Nodin RFS/RFI]]="","",TEXT(Email_TaskV2[[#This Row],[Tanggal nodin RFS/RFI]],"mmm"))</f>
        <v>May</v>
      </c>
      <c r="AZ615" s="28" t="str">
        <f>IF(Email_TaskV2[[#This Row],[Nodin BO]]="","No","Yes")</f>
        <v>Yes</v>
      </c>
      <c r="BA615" s="36">
        <f>IF(Email_TaskV2[[#This Row],[Month]]="",13,MONTH(Email_TaskV2[[#This Row],[Tanggal nodin RFS/RFI]]))</f>
        <v>5</v>
      </c>
    </row>
    <row r="616" spans="1:54" ht="15" hidden="1" customHeight="1" x14ac:dyDescent="0.3">
      <c r="A616" s="17">
        <v>615</v>
      </c>
      <c r="B616" s="31" t="s">
        <v>2644</v>
      </c>
      <c r="C616" s="40">
        <v>44711</v>
      </c>
      <c r="D616" s="34" t="s">
        <v>2645</v>
      </c>
      <c r="E616" s="31" t="s">
        <v>55</v>
      </c>
      <c r="F616" s="31" t="s">
        <v>136</v>
      </c>
      <c r="G616" s="42">
        <v>44711</v>
      </c>
      <c r="H616" s="42">
        <v>44714</v>
      </c>
      <c r="I616" s="31" t="s">
        <v>2646</v>
      </c>
      <c r="J616" s="42">
        <v>44715</v>
      </c>
      <c r="K616" s="42"/>
      <c r="L616" s="31">
        <f t="shared" si="67"/>
        <v>3</v>
      </c>
      <c r="M616" s="31">
        <f t="shared" si="68"/>
        <v>4</v>
      </c>
      <c r="N616" s="34" t="s">
        <v>220</v>
      </c>
      <c r="O616" s="34" t="s">
        <v>221</v>
      </c>
      <c r="P616" s="34" t="str">
        <f>VLOOKUP(Email_TaskV2[[#This Row],[PIC Dev]],[1]Organization!C:D,2,FALSE)</f>
        <v>Digital and VAS</v>
      </c>
      <c r="Q616" s="74" t="s">
        <v>2647</v>
      </c>
      <c r="R616" s="31">
        <v>150</v>
      </c>
      <c r="S616" s="31" t="s">
        <v>61</v>
      </c>
      <c r="T616" s="31" t="s">
        <v>2631</v>
      </c>
      <c r="U616" s="31"/>
      <c r="V616" s="31"/>
      <c r="W616" s="31"/>
      <c r="X616" s="31"/>
      <c r="Y616" s="31"/>
      <c r="Z616" s="31" t="s">
        <v>63</v>
      </c>
      <c r="AA616" s="31" t="s">
        <v>64</v>
      </c>
      <c r="AB616" s="31" t="s">
        <v>97</v>
      </c>
      <c r="AC616" s="31" t="s">
        <v>66</v>
      </c>
      <c r="AD616" s="23" t="s">
        <v>774</v>
      </c>
      <c r="AE616" s="33"/>
      <c r="AF616" s="33"/>
      <c r="AG616" s="31"/>
      <c r="AH616" s="75"/>
      <c r="AI616" s="31" t="s">
        <v>75</v>
      </c>
      <c r="AJ616" s="31"/>
      <c r="AK616" s="25"/>
      <c r="AL616" s="25"/>
      <c r="AM616" s="25"/>
      <c r="AN616" s="25"/>
      <c r="AO616" s="25"/>
      <c r="AP616" s="26">
        <f ca="1">IF(AND(Email_TaskV2[[#This Row],[Status]]="ON PROGRESS"),TODAY()-Email_TaskV2[[#This Row],[Tanggal nodin RFS/RFI]],0)</f>
        <v>0</v>
      </c>
      <c r="AQ616" s="26">
        <f ca="1">IF(AND(Email_TaskV2[[#This Row],[Status]]="ON PROGRESS",Email_TaskV2[[#This Row],[Type]]="RFI"),TODAY()-Email_TaskV2[[#This Row],[Tanggal nodin RFS/RFI]],0)</f>
        <v>0</v>
      </c>
      <c r="AR616" s="26" t="str">
        <f ca="1">IF(Email_TaskV2[[#This Row],[Aging]]&gt;7,"Warning","")</f>
        <v/>
      </c>
      <c r="AV616" s="16" t="str">
        <f>IF(AND(Email_TaskV2[[#This Row],[Status]]="ON PROGRESS",Email_TaskV2[[#This Row],[Type]]="RFS"),"YES","")</f>
        <v/>
      </c>
      <c r="AW616" s="16" t="str">
        <f>IF(AND(Email_TaskV2[[#This Row],[Status]]="ON PROGRESS",Email_TaskV2[[#This Row],[Type]]="RFI"),"YES","")</f>
        <v/>
      </c>
      <c r="AX616" s="16">
        <f>IF(Email_TaskV2[[#This Row],[Nomor Nodin RFS/RFI]]="","",DAY(Email_TaskV2[[#This Row],[Tanggal nodin RFS/RFI]]))</f>
        <v>30</v>
      </c>
      <c r="AY616" s="28" t="str">
        <f>IF(Email_TaskV2[[#This Row],[Nomor Nodin RFS/RFI]]="","",TEXT(Email_TaskV2[[#This Row],[Tanggal nodin RFS/RFI]],"mmm"))</f>
        <v>May</v>
      </c>
      <c r="AZ616" s="28" t="str">
        <f>IF(Email_TaskV2[[#This Row],[Nodin BO]]="","No","Yes")</f>
        <v>Yes</v>
      </c>
      <c r="BA616" s="36">
        <f>IF(Email_TaskV2[[#This Row],[Month]]="",13,MONTH(Email_TaskV2[[#This Row],[Tanggal nodin RFS/RFI]]))</f>
        <v>5</v>
      </c>
    </row>
    <row r="617" spans="1:54" ht="15" hidden="1" customHeight="1" x14ac:dyDescent="0.3">
      <c r="A617" s="17">
        <v>616</v>
      </c>
      <c r="B617" s="31" t="s">
        <v>2648</v>
      </c>
      <c r="C617" s="40">
        <v>44711</v>
      </c>
      <c r="D617" s="34" t="s">
        <v>2649</v>
      </c>
      <c r="E617" s="31" t="s">
        <v>55</v>
      </c>
      <c r="F617" s="41" t="s">
        <v>86</v>
      </c>
      <c r="G617" s="42">
        <v>44715</v>
      </c>
      <c r="H617" s="42">
        <v>44726</v>
      </c>
      <c r="I617" s="31" t="s">
        <v>2650</v>
      </c>
      <c r="J617" s="42">
        <v>44727</v>
      </c>
      <c r="K617" s="85"/>
      <c r="L617" s="78">
        <f t="shared" si="67"/>
        <v>15</v>
      </c>
      <c r="M617" s="78">
        <f t="shared" si="68"/>
        <v>12</v>
      </c>
      <c r="N617" s="34" t="s">
        <v>58</v>
      </c>
      <c r="O617" s="34" t="s">
        <v>59</v>
      </c>
      <c r="P617" s="34" t="str">
        <f>VLOOKUP(Email_TaskV2[[#This Row],[PIC Dev]],[1]Organization!C:D,2,FALSE)</f>
        <v>BSM Prepaid</v>
      </c>
      <c r="Q617" s="74" t="s">
        <v>2651</v>
      </c>
      <c r="R617" s="31">
        <v>159</v>
      </c>
      <c r="S617" s="31" t="s">
        <v>61</v>
      </c>
      <c r="T617" s="31"/>
      <c r="U617" s="31"/>
      <c r="V617" s="31"/>
      <c r="W617" s="31"/>
      <c r="X617" s="31"/>
      <c r="Y617" s="31"/>
      <c r="Z617" s="31" t="s">
        <v>63</v>
      </c>
      <c r="AA617" s="31" t="s">
        <v>64</v>
      </c>
      <c r="AB617" s="31" t="s">
        <v>65</v>
      </c>
      <c r="AC617" s="31" t="s">
        <v>66</v>
      </c>
      <c r="AD617" s="33" t="s">
        <v>82</v>
      </c>
      <c r="AE617" s="33"/>
      <c r="AF617" s="33"/>
      <c r="AG617" s="31"/>
      <c r="AH617" s="75"/>
      <c r="AI617" s="31" t="s">
        <v>68</v>
      </c>
      <c r="AJ617" s="31" t="s">
        <v>83</v>
      </c>
      <c r="AK617" s="25"/>
      <c r="AL617" s="25"/>
      <c r="AM617" s="25"/>
      <c r="AN617" s="25"/>
      <c r="AO617" s="25"/>
      <c r="AP617" s="26">
        <f ca="1">IF(AND(Email_TaskV2[[#This Row],[Status]]="ON PROGRESS"),TODAY()-Email_TaskV2[[#This Row],[Tanggal nodin RFS/RFI]],0)</f>
        <v>0</v>
      </c>
      <c r="AQ617" s="26">
        <f ca="1">IF(AND(Email_TaskV2[[#This Row],[Status]]="ON PROGRESS",Email_TaskV2[[#This Row],[Type]]="RFI"),TODAY()-Email_TaskV2[[#This Row],[Tanggal nodin RFS/RFI]],0)</f>
        <v>0</v>
      </c>
      <c r="AR617" s="26" t="str">
        <f ca="1">IF(Email_TaskV2[[#This Row],[Aging]]&gt;7,"Warning","")</f>
        <v/>
      </c>
      <c r="AS617" s="76" t="s">
        <v>2652</v>
      </c>
      <c r="AT617" s="37" t="s">
        <v>2653</v>
      </c>
      <c r="AU617" s="37" t="s">
        <v>2654</v>
      </c>
      <c r="AV617" s="37" t="str">
        <f>IF(AND(Email_TaskV2[[#This Row],[Status]]="ON PROGRESS",Email_TaskV2[[#This Row],[Type]]="RFS"),"YES","")</f>
        <v/>
      </c>
      <c r="AW617" s="37" t="str">
        <f>IF(AND(Email_TaskV2[[#This Row],[Status]]="ON PROGRESS",Email_TaskV2[[#This Row],[Type]]="RFI"),"YES","")</f>
        <v/>
      </c>
      <c r="AX617" s="37">
        <f>IF(Email_TaskV2[[#This Row],[Nomor Nodin RFS/RFI]]="","",DAY(Email_TaskV2[[#This Row],[Tanggal nodin RFS/RFI]]))</f>
        <v>30</v>
      </c>
      <c r="AY617" s="28" t="str">
        <f>IF(Email_TaskV2[[#This Row],[Nomor Nodin RFS/RFI]]="","",TEXT(Email_TaskV2[[#This Row],[Tanggal nodin RFS/RFI]],"mmm"))</f>
        <v>May</v>
      </c>
      <c r="AZ617" s="28" t="str">
        <f>IF(Email_TaskV2[[#This Row],[Nodin BO]]="","No","Yes")</f>
        <v>No</v>
      </c>
      <c r="BA617" s="93">
        <f>IF(Email_TaskV2[[#This Row],[Month]]="",13,MONTH(Email_TaskV2[[#This Row],[Tanggal nodin RFS/RFI]]))</f>
        <v>5</v>
      </c>
      <c r="BB617" s="37"/>
    </row>
    <row r="618" spans="1:54" ht="15" hidden="1" customHeight="1" x14ac:dyDescent="0.3">
      <c r="A618" s="17">
        <v>617</v>
      </c>
      <c r="B618" s="31" t="s">
        <v>2655</v>
      </c>
      <c r="C618" s="40">
        <v>44712</v>
      </c>
      <c r="D618" s="34" t="s">
        <v>2656</v>
      </c>
      <c r="E618" s="31" t="s">
        <v>55</v>
      </c>
      <c r="F618" s="41" t="s">
        <v>1889</v>
      </c>
      <c r="G618" s="42">
        <v>44714</v>
      </c>
      <c r="H618" s="42">
        <v>44718</v>
      </c>
      <c r="I618" s="31" t="s">
        <v>2657</v>
      </c>
      <c r="J618" s="42">
        <v>44719</v>
      </c>
      <c r="K618" s="42"/>
      <c r="L618" s="31">
        <f t="shared" si="67"/>
        <v>6</v>
      </c>
      <c r="M618" s="31">
        <f t="shared" si="68"/>
        <v>5</v>
      </c>
      <c r="N618" s="34" t="s">
        <v>531</v>
      </c>
      <c r="O618" s="34" t="s">
        <v>532</v>
      </c>
      <c r="P618" s="34" t="str">
        <f>VLOOKUP(Email_TaskV2[[#This Row],[PIC Dev]],[1]Organization!C:D,2,FALSE)</f>
        <v>Business Architecture</v>
      </c>
      <c r="Q618" s="74" t="s">
        <v>2658</v>
      </c>
      <c r="R618" s="31">
        <v>100</v>
      </c>
      <c r="S618" s="31" t="s">
        <v>106</v>
      </c>
      <c r="T618" s="31" t="s">
        <v>2472</v>
      </c>
      <c r="U618" s="31"/>
      <c r="V618" s="31"/>
      <c r="W618" s="31"/>
      <c r="X618" s="31"/>
      <c r="Y618" s="31"/>
      <c r="Z618" s="31" t="s">
        <v>63</v>
      </c>
      <c r="AA618" s="31" t="s">
        <v>64</v>
      </c>
      <c r="AB618" s="31" t="s">
        <v>534</v>
      </c>
      <c r="AC618" s="31" t="s">
        <v>66</v>
      </c>
      <c r="AD618" s="91" t="s">
        <v>109</v>
      </c>
      <c r="AE618" s="33"/>
      <c r="AF618" s="33"/>
      <c r="AG618" s="31"/>
      <c r="AH618" s="75"/>
      <c r="AI618" s="31" t="s">
        <v>75</v>
      </c>
      <c r="AJ618" s="31"/>
      <c r="AK618" s="25"/>
      <c r="AL618" s="25"/>
      <c r="AM618" s="25"/>
      <c r="AN618" s="25"/>
      <c r="AO618" s="25"/>
      <c r="AP618" s="26">
        <f ca="1">IF(AND(Email_TaskV2[[#This Row],[Status]]="ON PROGRESS"),TODAY()-Email_TaskV2[[#This Row],[Tanggal nodin RFS/RFI]],0)</f>
        <v>0</v>
      </c>
      <c r="AQ618" s="26">
        <f ca="1">IF(AND(Email_TaskV2[[#This Row],[Status]]="ON PROGRESS",Email_TaskV2[[#This Row],[Type]]="RFI"),TODAY()-Email_TaskV2[[#This Row],[Tanggal nodin RFS/RFI]],0)</f>
        <v>0</v>
      </c>
      <c r="AR618" s="26" t="str">
        <f ca="1">IF(Email_TaskV2[[#This Row],[Aging]]&gt;7,"Warning","")</f>
        <v/>
      </c>
      <c r="AV618" s="16" t="str">
        <f>IF(AND(Email_TaskV2[[#This Row],[Status]]="ON PROGRESS",Email_TaskV2[[#This Row],[Type]]="RFS"),"YES","")</f>
        <v/>
      </c>
      <c r="AW618" s="16" t="str">
        <f>IF(AND(Email_TaskV2[[#This Row],[Status]]="ON PROGRESS",Email_TaskV2[[#This Row],[Type]]="RFI"),"YES","")</f>
        <v/>
      </c>
      <c r="AX618" s="16">
        <f>IF(Email_TaskV2[[#This Row],[Nomor Nodin RFS/RFI]]="","",DAY(Email_TaskV2[[#This Row],[Tanggal nodin RFS/RFI]]))</f>
        <v>31</v>
      </c>
      <c r="AY618" s="28" t="str">
        <f>IF(Email_TaskV2[[#This Row],[Nomor Nodin RFS/RFI]]="","",TEXT(Email_TaskV2[[#This Row],[Tanggal nodin RFS/RFI]],"mmm"))</f>
        <v>May</v>
      </c>
      <c r="AZ618" s="28" t="str">
        <f>IF(Email_TaskV2[[#This Row],[Nodin BO]]="","No","Yes")</f>
        <v>Yes</v>
      </c>
      <c r="BA618" s="36">
        <f>IF(Email_TaskV2[[#This Row],[Month]]="",13,MONTH(Email_TaskV2[[#This Row],[Tanggal nodin RFS/RFI]]))</f>
        <v>5</v>
      </c>
    </row>
    <row r="619" spans="1:54" ht="15" hidden="1" customHeight="1" x14ac:dyDescent="0.3">
      <c r="A619" s="17">
        <v>618</v>
      </c>
      <c r="B619" s="31" t="s">
        <v>2659</v>
      </c>
      <c r="C619" s="40">
        <v>44712</v>
      </c>
      <c r="D619" s="34" t="s">
        <v>2660</v>
      </c>
      <c r="E619" s="31" t="s">
        <v>55</v>
      </c>
      <c r="F619" s="31" t="s">
        <v>136</v>
      </c>
      <c r="G619" s="42">
        <v>44714</v>
      </c>
      <c r="H619" s="42">
        <v>44714</v>
      </c>
      <c r="I619" s="31" t="s">
        <v>2661</v>
      </c>
      <c r="J619" s="42">
        <v>44715</v>
      </c>
      <c r="K619" s="85"/>
      <c r="L619" s="78">
        <f t="shared" si="67"/>
        <v>2</v>
      </c>
      <c r="M619" s="78">
        <f t="shared" si="68"/>
        <v>1</v>
      </c>
      <c r="N619" s="34" t="s">
        <v>531</v>
      </c>
      <c r="O619" s="34" t="s">
        <v>532</v>
      </c>
      <c r="P619" s="34" t="str">
        <f>VLOOKUP(Email_TaskV2[[#This Row],[PIC Dev]],[1]Organization!C:D,2,FALSE)</f>
        <v>Business Architecture</v>
      </c>
      <c r="Q619" s="74" t="s">
        <v>2662</v>
      </c>
      <c r="R619" s="31">
        <v>176</v>
      </c>
      <c r="S619" s="31" t="s">
        <v>106</v>
      </c>
      <c r="T619" s="31" t="s">
        <v>2663</v>
      </c>
      <c r="U619" s="31"/>
      <c r="V619" s="31"/>
      <c r="W619" s="31"/>
      <c r="X619" s="31"/>
      <c r="Y619" s="31"/>
      <c r="Z619" s="31" t="s">
        <v>63</v>
      </c>
      <c r="AA619" s="31" t="s">
        <v>64</v>
      </c>
      <c r="AB619" s="31" t="s">
        <v>534</v>
      </c>
      <c r="AC619" s="31" t="s">
        <v>98</v>
      </c>
      <c r="AD619" s="91" t="s">
        <v>1719</v>
      </c>
      <c r="AE619" s="33"/>
      <c r="AF619" s="33"/>
      <c r="AG619" s="31"/>
      <c r="AH619" s="75"/>
      <c r="AI619" s="31" t="s">
        <v>276</v>
      </c>
      <c r="AJ619" s="31" t="s">
        <v>277</v>
      </c>
      <c r="AK619" s="25"/>
      <c r="AL619" s="25"/>
      <c r="AM619" s="25"/>
      <c r="AN619" s="25"/>
      <c r="AO619" s="25"/>
      <c r="AP619" s="26">
        <f ca="1">IF(AND(Email_TaskV2[[#This Row],[Status]]="ON PROGRESS"),TODAY()-Email_TaskV2[[#This Row],[Tanggal nodin RFS/RFI]],0)</f>
        <v>0</v>
      </c>
      <c r="AQ619" s="26">
        <f ca="1">IF(AND(Email_TaskV2[[#This Row],[Status]]="ON PROGRESS",Email_TaskV2[[#This Row],[Type]]="RFI"),TODAY()-Email_TaskV2[[#This Row],[Tanggal nodin RFS/RFI]],0)</f>
        <v>0</v>
      </c>
      <c r="AR619" s="26" t="str">
        <f ca="1">IF(Email_TaskV2[[#This Row],[Aging]]&gt;7,"Warning","")</f>
        <v/>
      </c>
      <c r="AV619" s="16" t="str">
        <f>IF(AND(Email_TaskV2[[#This Row],[Status]]="ON PROGRESS",Email_TaskV2[[#This Row],[Type]]="RFS"),"YES","")</f>
        <v/>
      </c>
      <c r="AW619" s="16" t="str">
        <f>IF(AND(Email_TaskV2[[#This Row],[Status]]="ON PROGRESS",Email_TaskV2[[#This Row],[Type]]="RFI"),"YES","")</f>
        <v/>
      </c>
      <c r="AX619" s="16">
        <f>IF(Email_TaskV2[[#This Row],[Nomor Nodin RFS/RFI]]="","",DAY(Email_TaskV2[[#This Row],[Tanggal nodin RFS/RFI]]))</f>
        <v>31</v>
      </c>
      <c r="AY619" s="28" t="str">
        <f>IF(Email_TaskV2[[#This Row],[Nomor Nodin RFS/RFI]]="","",TEXT(Email_TaskV2[[#This Row],[Tanggal nodin RFS/RFI]],"mmm"))</f>
        <v>May</v>
      </c>
      <c r="AZ619" s="28" t="str">
        <f>IF(Email_TaskV2[[#This Row],[Nodin BO]]="","No","Yes")</f>
        <v>Yes</v>
      </c>
      <c r="BA619" s="36">
        <f>IF(Email_TaskV2[[#This Row],[Month]]="",13,MONTH(Email_TaskV2[[#This Row],[Tanggal nodin RFS/RFI]]))</f>
        <v>5</v>
      </c>
    </row>
    <row r="620" spans="1:54" ht="15" hidden="1" customHeight="1" x14ac:dyDescent="0.3">
      <c r="A620" s="17">
        <v>619</v>
      </c>
      <c r="B620" s="31" t="s">
        <v>2664</v>
      </c>
      <c r="C620" s="40">
        <v>44712</v>
      </c>
      <c r="D620" s="34" t="s">
        <v>2665</v>
      </c>
      <c r="E620" s="31" t="s">
        <v>55</v>
      </c>
      <c r="F620" s="41" t="s">
        <v>147</v>
      </c>
      <c r="G620" s="42">
        <v>44714</v>
      </c>
      <c r="H620" s="42">
        <v>44726</v>
      </c>
      <c r="I620" s="31" t="s">
        <v>2666</v>
      </c>
      <c r="J620" s="42">
        <v>44726</v>
      </c>
      <c r="K620" s="85"/>
      <c r="L620" s="78">
        <f t="shared" si="67"/>
        <v>14</v>
      </c>
      <c r="M620" s="78">
        <f t="shared" si="68"/>
        <v>12</v>
      </c>
      <c r="N620" s="34" t="s">
        <v>58</v>
      </c>
      <c r="O620" s="34" t="s">
        <v>59</v>
      </c>
      <c r="P620" s="34" t="str">
        <f>VLOOKUP(Email_TaskV2[[#This Row],[PIC Dev]],[1]Organization!C:D,2,FALSE)</f>
        <v>BSM Prepaid</v>
      </c>
      <c r="Q620" s="34"/>
      <c r="R620" s="31">
        <v>95</v>
      </c>
      <c r="S620" s="31" t="s">
        <v>106</v>
      </c>
      <c r="T620" s="31" t="s">
        <v>2667</v>
      </c>
      <c r="U620" s="31"/>
      <c r="V620" s="31"/>
      <c r="W620" s="31"/>
      <c r="X620" s="31"/>
      <c r="Y620" s="31"/>
      <c r="Z620" s="31" t="s">
        <v>63</v>
      </c>
      <c r="AA620" s="31" t="s">
        <v>64</v>
      </c>
      <c r="AB620" s="31" t="s">
        <v>65</v>
      </c>
      <c r="AC620" s="31" t="s">
        <v>66</v>
      </c>
      <c r="AD620" s="23" t="s">
        <v>490</v>
      </c>
      <c r="AE620" s="33"/>
      <c r="AF620" s="33"/>
      <c r="AG620" s="31"/>
      <c r="AH620" s="75"/>
      <c r="AI620" s="31" t="s">
        <v>75</v>
      </c>
      <c r="AJ620" s="31"/>
      <c r="AK620" s="25"/>
      <c r="AL620" s="25"/>
      <c r="AM620" s="25"/>
      <c r="AN620" s="25"/>
      <c r="AO620" s="25"/>
      <c r="AP620" s="26">
        <f ca="1">IF(AND(Email_TaskV2[[#This Row],[Status]]="ON PROGRESS"),TODAY()-Email_TaskV2[[#This Row],[Tanggal nodin RFS/RFI]],0)</f>
        <v>0</v>
      </c>
      <c r="AQ620" s="26">
        <f ca="1">IF(AND(Email_TaskV2[[#This Row],[Status]]="ON PROGRESS",Email_TaskV2[[#This Row],[Type]]="RFI"),TODAY()-Email_TaskV2[[#This Row],[Tanggal nodin RFS/RFI]],0)</f>
        <v>0</v>
      </c>
      <c r="AR620" s="26" t="str">
        <f ca="1">IF(Email_TaskV2[[#This Row],[Aging]]&gt;7,"Warning","")</f>
        <v/>
      </c>
      <c r="AV620" s="16" t="str">
        <f>IF(AND(Email_TaskV2[[#This Row],[Status]]="ON PROGRESS",Email_TaskV2[[#This Row],[Type]]="RFS"),"YES","")</f>
        <v/>
      </c>
      <c r="AW620" s="16" t="str">
        <f>IF(AND(Email_TaskV2[[#This Row],[Status]]="ON PROGRESS",Email_TaskV2[[#This Row],[Type]]="RFI"),"YES","")</f>
        <v/>
      </c>
      <c r="AX620" s="16">
        <f>IF(Email_TaskV2[[#This Row],[Nomor Nodin RFS/RFI]]="","",DAY(Email_TaskV2[[#This Row],[Tanggal nodin RFS/RFI]]))</f>
        <v>31</v>
      </c>
      <c r="AY620" s="28" t="str">
        <f>IF(Email_TaskV2[[#This Row],[Nomor Nodin RFS/RFI]]="","",TEXT(Email_TaskV2[[#This Row],[Tanggal nodin RFS/RFI]],"mmm"))</f>
        <v>May</v>
      </c>
      <c r="AZ620" s="28" t="str">
        <f>IF(Email_TaskV2[[#This Row],[Nodin BO]]="","No","Yes")</f>
        <v>Yes</v>
      </c>
      <c r="BA620" s="36">
        <f>IF(Email_TaskV2[[#This Row],[Month]]="",13,MONTH(Email_TaskV2[[#This Row],[Tanggal nodin RFS/RFI]]))</f>
        <v>5</v>
      </c>
    </row>
    <row r="621" spans="1:54" ht="15" hidden="1" customHeight="1" x14ac:dyDescent="0.3">
      <c r="A621" s="17">
        <v>620</v>
      </c>
      <c r="B621" s="31" t="s">
        <v>2668</v>
      </c>
      <c r="C621" s="40">
        <v>44712</v>
      </c>
      <c r="D621" s="34" t="s">
        <v>2669</v>
      </c>
      <c r="E621" s="31" t="s">
        <v>55</v>
      </c>
      <c r="F621" s="41" t="s">
        <v>136</v>
      </c>
      <c r="G621" s="42">
        <v>44712</v>
      </c>
      <c r="H621" s="42">
        <v>44726</v>
      </c>
      <c r="I621" s="31" t="s">
        <v>2670</v>
      </c>
      <c r="J621" s="42">
        <v>44727</v>
      </c>
      <c r="K621" s="85"/>
      <c r="L621" s="78">
        <f t="shared" si="67"/>
        <v>14</v>
      </c>
      <c r="M621" s="78">
        <f t="shared" si="68"/>
        <v>15</v>
      </c>
      <c r="N621" s="33" t="s">
        <v>93</v>
      </c>
      <c r="O621" s="34" t="s">
        <v>94</v>
      </c>
      <c r="P621" s="34" t="str">
        <f>VLOOKUP(Email_TaskV2[[#This Row],[PIC Dev]],[1]Organization!C:D,2,FALSE)</f>
        <v>Digital and VAS</v>
      </c>
      <c r="Q621" s="74" t="s">
        <v>2671</v>
      </c>
      <c r="R621" s="31">
        <v>160</v>
      </c>
      <c r="S621" s="31" t="s">
        <v>61</v>
      </c>
      <c r="T621" s="31" t="s">
        <v>2672</v>
      </c>
      <c r="U621" s="31"/>
      <c r="V621" s="31"/>
      <c r="W621" s="31"/>
      <c r="X621" s="31"/>
      <c r="Y621" s="31"/>
      <c r="Z621" s="31" t="s">
        <v>63</v>
      </c>
      <c r="AA621" s="31" t="s">
        <v>64</v>
      </c>
      <c r="AB621" s="31" t="s">
        <v>201</v>
      </c>
      <c r="AC621" s="31" t="s">
        <v>98</v>
      </c>
      <c r="AD621" s="23" t="s">
        <v>255</v>
      </c>
      <c r="AE621" s="33" t="s">
        <v>160</v>
      </c>
      <c r="AF621" s="33"/>
      <c r="AG621" s="31"/>
      <c r="AH621" s="75"/>
      <c r="AI621" s="31" t="s">
        <v>75</v>
      </c>
      <c r="AJ621" s="31"/>
      <c r="AK621" s="25"/>
      <c r="AL621" s="25"/>
      <c r="AM621" s="25"/>
      <c r="AN621" s="25"/>
      <c r="AO621" s="25"/>
      <c r="AP621" s="26">
        <f ca="1">IF(AND(Email_TaskV2[[#This Row],[Status]]="ON PROGRESS"),TODAY()-Email_TaskV2[[#This Row],[Tanggal nodin RFS/RFI]],0)</f>
        <v>0</v>
      </c>
      <c r="AQ621" s="26">
        <f ca="1">IF(AND(Email_TaskV2[[#This Row],[Status]]="ON PROGRESS",Email_TaskV2[[#This Row],[Type]]="RFI"),TODAY()-Email_TaskV2[[#This Row],[Tanggal nodin RFS/RFI]],0)</f>
        <v>0</v>
      </c>
      <c r="AR621" s="26" t="str">
        <f ca="1">IF(Email_TaskV2[[#This Row],[Aging]]&gt;7,"Warning","")</f>
        <v/>
      </c>
      <c r="AS621" s="76" t="s">
        <v>2673</v>
      </c>
      <c r="AT621" s="16" t="s">
        <v>2674</v>
      </c>
      <c r="AU621" s="16" t="s">
        <v>2432</v>
      </c>
      <c r="AV621" s="16" t="str">
        <f>IF(AND(Email_TaskV2[[#This Row],[Status]]="ON PROGRESS",Email_TaskV2[[#This Row],[Type]]="RFS"),"YES","")</f>
        <v/>
      </c>
      <c r="AW621" s="16" t="str">
        <f>IF(AND(Email_TaskV2[[#This Row],[Status]]="ON PROGRESS",Email_TaskV2[[#This Row],[Type]]="RFI"),"YES","")</f>
        <v/>
      </c>
      <c r="AX621" s="16">
        <f>IF(Email_TaskV2[[#This Row],[Nomor Nodin RFS/RFI]]="","",DAY(Email_TaskV2[[#This Row],[Tanggal nodin RFS/RFI]]))</f>
        <v>31</v>
      </c>
      <c r="AY621" s="28" t="str">
        <f>IF(Email_TaskV2[[#This Row],[Nomor Nodin RFS/RFI]]="","",TEXT(Email_TaskV2[[#This Row],[Tanggal nodin RFS/RFI]],"mmm"))</f>
        <v>May</v>
      </c>
      <c r="AZ621" s="28" t="str">
        <f>IF(Email_TaskV2[[#This Row],[Nodin BO]]="","No","Yes")</f>
        <v>Yes</v>
      </c>
      <c r="BA621" s="36">
        <f>IF(Email_TaskV2[[#This Row],[Month]]="",13,MONTH(Email_TaskV2[[#This Row],[Tanggal nodin RFS/RFI]]))</f>
        <v>5</v>
      </c>
    </row>
    <row r="622" spans="1:54" ht="15" hidden="1" customHeight="1" x14ac:dyDescent="0.3">
      <c r="A622" s="17">
        <v>621</v>
      </c>
      <c r="B622" s="31" t="s">
        <v>2675</v>
      </c>
      <c r="C622" s="40">
        <v>44712</v>
      </c>
      <c r="D622" s="34" t="s">
        <v>2676</v>
      </c>
      <c r="E622" s="31" t="s">
        <v>55</v>
      </c>
      <c r="F622" s="41" t="s">
        <v>136</v>
      </c>
      <c r="G622" s="42">
        <v>44714</v>
      </c>
      <c r="H622" s="42">
        <v>44726</v>
      </c>
      <c r="I622" s="31" t="s">
        <v>2677</v>
      </c>
      <c r="J622" s="42">
        <v>44728</v>
      </c>
      <c r="K622" s="85"/>
      <c r="L622" s="78">
        <f t="shared" si="67"/>
        <v>14</v>
      </c>
      <c r="M622" s="78">
        <f t="shared" si="68"/>
        <v>14</v>
      </c>
      <c r="N622" s="34" t="s">
        <v>171</v>
      </c>
      <c r="O622" s="34" t="s">
        <v>172</v>
      </c>
      <c r="P622" s="34" t="str">
        <f>VLOOKUP(Email_TaskV2[[#This Row],[PIC Dev]],[1]Organization!C:D,2,FALSE)</f>
        <v>Postpaid, Roaming, and Interconnect</v>
      </c>
      <c r="Q622" s="74" t="s">
        <v>2678</v>
      </c>
      <c r="R622" s="31">
        <v>124</v>
      </c>
      <c r="S622" s="31" t="s">
        <v>61</v>
      </c>
      <c r="T622" s="31"/>
      <c r="U622" s="31"/>
      <c r="V622" s="31"/>
      <c r="W622" s="31"/>
      <c r="X622" s="31"/>
      <c r="Y622" s="31"/>
      <c r="Z622" s="31" t="s">
        <v>63</v>
      </c>
      <c r="AA622" s="31" t="s">
        <v>64</v>
      </c>
      <c r="AB622" s="31" t="s">
        <v>65</v>
      </c>
      <c r="AC622" s="31" t="s">
        <v>124</v>
      </c>
      <c r="AD622" s="23" t="s">
        <v>99</v>
      </c>
      <c r="AE622" s="33" t="s">
        <v>125</v>
      </c>
      <c r="AF622" s="33"/>
      <c r="AG622" s="31"/>
      <c r="AH622" s="75"/>
      <c r="AI622" s="31" t="s">
        <v>75</v>
      </c>
      <c r="AJ622" s="31"/>
      <c r="AK622" s="25"/>
      <c r="AL622" s="25"/>
      <c r="AM622" s="25"/>
      <c r="AN622" s="25"/>
      <c r="AO622" s="25"/>
      <c r="AP622" s="26">
        <f ca="1">IF(AND(Email_TaskV2[[#This Row],[Status]]="ON PROGRESS"),TODAY()-Email_TaskV2[[#This Row],[Tanggal nodin RFS/RFI]],0)</f>
        <v>0</v>
      </c>
      <c r="AQ622" s="26">
        <f ca="1">IF(AND(Email_TaskV2[[#This Row],[Status]]="ON PROGRESS",Email_TaskV2[[#This Row],[Type]]="RFI"),TODAY()-Email_TaskV2[[#This Row],[Tanggal nodin RFS/RFI]],0)</f>
        <v>0</v>
      </c>
      <c r="AR622" s="26" t="str">
        <f ca="1">IF(Email_TaskV2[[#This Row],[Aging]]&gt;7,"Warning","")</f>
        <v/>
      </c>
      <c r="AS622" s="76" t="s">
        <v>2641</v>
      </c>
      <c r="AT622" s="16" t="s">
        <v>2642</v>
      </c>
      <c r="AU622" s="16" t="s">
        <v>2643</v>
      </c>
      <c r="AV622" s="16" t="str">
        <f>IF(AND(Email_TaskV2[[#This Row],[Status]]="ON PROGRESS",Email_TaskV2[[#This Row],[Type]]="RFS"),"YES","")</f>
        <v/>
      </c>
      <c r="AW622" s="16" t="str">
        <f>IF(AND(Email_TaskV2[[#This Row],[Status]]="ON PROGRESS",Email_TaskV2[[#This Row],[Type]]="RFI"),"YES","")</f>
        <v/>
      </c>
      <c r="AX622" s="16">
        <f>IF(Email_TaskV2[[#This Row],[Nomor Nodin RFS/RFI]]="","",DAY(Email_TaskV2[[#This Row],[Tanggal nodin RFS/RFI]]))</f>
        <v>31</v>
      </c>
      <c r="AY622" s="28" t="str">
        <f>IF(Email_TaskV2[[#This Row],[Nomor Nodin RFS/RFI]]="","",TEXT(Email_TaskV2[[#This Row],[Tanggal nodin RFS/RFI]],"mmm"))</f>
        <v>May</v>
      </c>
      <c r="AZ622" s="28" t="str">
        <f>IF(Email_TaskV2[[#This Row],[Nodin BO]]="","No","Yes")</f>
        <v>No</v>
      </c>
      <c r="BA622" s="36">
        <f>IF(Email_TaskV2[[#This Row],[Month]]="",13,MONTH(Email_TaskV2[[#This Row],[Tanggal nodin RFS/RFI]]))</f>
        <v>5</v>
      </c>
    </row>
    <row r="623" spans="1:54" ht="15" hidden="1" customHeight="1" x14ac:dyDescent="0.3">
      <c r="A623" s="17">
        <v>622</v>
      </c>
      <c r="B623" s="31" t="s">
        <v>2679</v>
      </c>
      <c r="C623" s="40">
        <v>44712</v>
      </c>
      <c r="D623" s="34" t="s">
        <v>2680</v>
      </c>
      <c r="E623" s="31" t="s">
        <v>55</v>
      </c>
      <c r="F623" s="31" t="s">
        <v>136</v>
      </c>
      <c r="G623" s="42">
        <v>44712</v>
      </c>
      <c r="H623" s="42">
        <v>44712</v>
      </c>
      <c r="I623" s="31" t="s">
        <v>2681</v>
      </c>
      <c r="J623" s="42">
        <v>44712</v>
      </c>
      <c r="K623" s="42"/>
      <c r="L623" s="31">
        <f t="shared" si="67"/>
        <v>0</v>
      </c>
      <c r="M623" s="31">
        <f t="shared" si="68"/>
        <v>0</v>
      </c>
      <c r="N623" s="34" t="s">
        <v>171</v>
      </c>
      <c r="O623" s="34" t="s">
        <v>172</v>
      </c>
      <c r="P623" s="34" t="str">
        <f>VLOOKUP(Email_TaskV2[[#This Row],[PIC Dev]],[1]Organization!C:D,2,FALSE)</f>
        <v>Postpaid, Roaming, and Interconnect</v>
      </c>
      <c r="Q623" s="74" t="s">
        <v>2682</v>
      </c>
      <c r="R623" s="31">
        <v>62</v>
      </c>
      <c r="S623" s="31" t="s">
        <v>61</v>
      </c>
      <c r="T623" s="31" t="s">
        <v>2683</v>
      </c>
      <c r="U623" s="31"/>
      <c r="V623" s="31"/>
      <c r="W623" s="31"/>
      <c r="X623" s="31"/>
      <c r="Y623" s="31"/>
      <c r="Z623" s="31" t="s">
        <v>63</v>
      </c>
      <c r="AA623" s="31" t="s">
        <v>64</v>
      </c>
      <c r="AB623" s="31" t="s">
        <v>65</v>
      </c>
      <c r="AC623" s="31" t="s">
        <v>124</v>
      </c>
      <c r="AD623" s="33" t="s">
        <v>125</v>
      </c>
      <c r="AE623" s="33" t="s">
        <v>99</v>
      </c>
      <c r="AF623" s="33"/>
      <c r="AG623" s="31"/>
      <c r="AH623" s="75"/>
      <c r="AI623" s="31" t="s">
        <v>75</v>
      </c>
      <c r="AJ623" s="31"/>
      <c r="AK623" s="25"/>
      <c r="AL623" s="25"/>
      <c r="AM623" s="25"/>
      <c r="AN623" s="25"/>
      <c r="AO623" s="25"/>
      <c r="AP623" s="26">
        <f ca="1">IF(AND(Email_TaskV2[[#This Row],[Status]]="ON PROGRESS"),TODAY()-Email_TaskV2[[#This Row],[Tanggal nodin RFS/RFI]],0)</f>
        <v>0</v>
      </c>
      <c r="AQ623" s="26">
        <f ca="1">IF(AND(Email_TaskV2[[#This Row],[Status]]="ON PROGRESS",Email_TaskV2[[#This Row],[Type]]="RFI"),TODAY()-Email_TaskV2[[#This Row],[Tanggal nodin RFS/RFI]],0)</f>
        <v>0</v>
      </c>
      <c r="AR623" s="26" t="str">
        <f ca="1">IF(Email_TaskV2[[#This Row],[Aging]]&gt;7,"Warning","")</f>
        <v/>
      </c>
      <c r="AV623" s="16" t="str">
        <f>IF(AND(Email_TaskV2[[#This Row],[Status]]="ON PROGRESS",Email_TaskV2[[#This Row],[Type]]="RFS"),"YES","")</f>
        <v/>
      </c>
      <c r="AW623" s="16" t="str">
        <f>IF(AND(Email_TaskV2[[#This Row],[Status]]="ON PROGRESS",Email_TaskV2[[#This Row],[Type]]="RFI"),"YES","")</f>
        <v/>
      </c>
      <c r="AX623" s="16">
        <f>IF(Email_TaskV2[[#This Row],[Nomor Nodin RFS/RFI]]="","",DAY(Email_TaskV2[[#This Row],[Tanggal nodin RFS/RFI]]))</f>
        <v>31</v>
      </c>
      <c r="AY623" s="28" t="str">
        <f>IF(Email_TaskV2[[#This Row],[Nomor Nodin RFS/RFI]]="","",TEXT(Email_TaskV2[[#This Row],[Tanggal nodin RFS/RFI]],"mmm"))</f>
        <v>May</v>
      </c>
      <c r="AZ623" s="28" t="str">
        <f>IF(Email_TaskV2[[#This Row],[Nodin BO]]="","No","Yes")</f>
        <v>Yes</v>
      </c>
      <c r="BA623" s="36">
        <f>IF(Email_TaskV2[[#This Row],[Month]]="",13,MONTH(Email_TaskV2[[#This Row],[Tanggal nodin RFS/RFI]]))</f>
        <v>5</v>
      </c>
    </row>
    <row r="624" spans="1:54" ht="15" hidden="1" customHeight="1" x14ac:dyDescent="0.3">
      <c r="A624" s="17">
        <v>623</v>
      </c>
      <c r="B624" s="31" t="s">
        <v>2684</v>
      </c>
      <c r="C624" s="40">
        <v>44712</v>
      </c>
      <c r="D624" s="34" t="s">
        <v>2685</v>
      </c>
      <c r="E624" s="31" t="s">
        <v>55</v>
      </c>
      <c r="F624" s="41" t="s">
        <v>112</v>
      </c>
      <c r="G624" s="42">
        <v>44718</v>
      </c>
      <c r="H624" s="42">
        <v>44719</v>
      </c>
      <c r="I624" s="31" t="s">
        <v>2686</v>
      </c>
      <c r="J624" s="42">
        <v>44719</v>
      </c>
      <c r="K624" s="42"/>
      <c r="L624" s="31">
        <f t="shared" si="67"/>
        <v>7</v>
      </c>
      <c r="M624" s="31">
        <f t="shared" si="68"/>
        <v>1</v>
      </c>
      <c r="N624" s="34" t="s">
        <v>104</v>
      </c>
      <c r="O624" s="34" t="s">
        <v>105</v>
      </c>
      <c r="P624" s="34" t="str">
        <f>VLOOKUP(Email_TaskV2[[#This Row],[PIC Dev]],[1]Organization!C:D,2,FALSE)</f>
        <v>Digital and VAS</v>
      </c>
      <c r="Q624" s="34"/>
      <c r="R624" s="31">
        <v>69</v>
      </c>
      <c r="S624" s="31" t="s">
        <v>106</v>
      </c>
      <c r="T624" s="31"/>
      <c r="U624" s="31"/>
      <c r="V624" s="31"/>
      <c r="W624" s="31"/>
      <c r="X624" s="31"/>
      <c r="Y624" s="31"/>
      <c r="Z624" s="31" t="s">
        <v>63</v>
      </c>
      <c r="AA624" s="31" t="s">
        <v>64</v>
      </c>
      <c r="AB624" s="31" t="s">
        <v>108</v>
      </c>
      <c r="AC624" s="31" t="s">
        <v>98</v>
      </c>
      <c r="AD624" s="33" t="s">
        <v>186</v>
      </c>
      <c r="AE624" s="33"/>
      <c r="AF624" s="33"/>
      <c r="AG624" s="31"/>
      <c r="AH624" s="75"/>
      <c r="AI624" s="31" t="s">
        <v>75</v>
      </c>
      <c r="AJ624" s="31"/>
      <c r="AK624" s="25"/>
      <c r="AL624" s="25"/>
      <c r="AM624" s="25"/>
      <c r="AN624" s="25"/>
      <c r="AO624" s="25"/>
      <c r="AP624" s="26">
        <f ca="1">IF(AND(Email_TaskV2[[#This Row],[Status]]="ON PROGRESS"),TODAY()-Email_TaskV2[[#This Row],[Tanggal nodin RFS/RFI]],0)</f>
        <v>0</v>
      </c>
      <c r="AQ624" s="26">
        <f ca="1">IF(AND(Email_TaskV2[[#This Row],[Status]]="ON PROGRESS",Email_TaskV2[[#This Row],[Type]]="RFI"),TODAY()-Email_TaskV2[[#This Row],[Tanggal nodin RFS/RFI]],0)</f>
        <v>0</v>
      </c>
      <c r="AR624" s="26" t="str">
        <f ca="1">IF(Email_TaskV2[[#This Row],[Aging]]&gt;7,"Warning","")</f>
        <v/>
      </c>
      <c r="AV624" s="16" t="str">
        <f>IF(AND(Email_TaskV2[[#This Row],[Status]]="ON PROGRESS",Email_TaskV2[[#This Row],[Type]]="RFS"),"YES","")</f>
        <v/>
      </c>
      <c r="AW624" s="16" t="str">
        <f>IF(AND(Email_TaskV2[[#This Row],[Status]]="ON PROGRESS",Email_TaskV2[[#This Row],[Type]]="RFI"),"YES","")</f>
        <v/>
      </c>
      <c r="AX624" s="16">
        <f>IF(Email_TaskV2[[#This Row],[Nomor Nodin RFS/RFI]]="","",DAY(Email_TaskV2[[#This Row],[Tanggal nodin RFS/RFI]]))</f>
        <v>31</v>
      </c>
      <c r="AY624" s="28" t="str">
        <f>IF(Email_TaskV2[[#This Row],[Nomor Nodin RFS/RFI]]="","",TEXT(Email_TaskV2[[#This Row],[Tanggal nodin RFS/RFI]],"mmm"))</f>
        <v>May</v>
      </c>
      <c r="AZ624" s="28" t="str">
        <f>IF(Email_TaskV2[[#This Row],[Nodin BO]]="","No","Yes")</f>
        <v>No</v>
      </c>
      <c r="BA624" s="36">
        <f>IF(Email_TaskV2[[#This Row],[Month]]="",13,MONTH(Email_TaskV2[[#This Row],[Tanggal nodin RFS/RFI]]))</f>
        <v>5</v>
      </c>
    </row>
    <row r="625" spans="1:53" ht="15" hidden="1" customHeight="1" x14ac:dyDescent="0.3">
      <c r="A625" s="17">
        <v>624</v>
      </c>
      <c r="B625" s="31" t="s">
        <v>2687</v>
      </c>
      <c r="C625" s="40">
        <v>44712</v>
      </c>
      <c r="D625" s="34" t="s">
        <v>2688</v>
      </c>
      <c r="E625" s="31" t="s">
        <v>55</v>
      </c>
      <c r="F625" s="41" t="s">
        <v>112</v>
      </c>
      <c r="G625" s="42">
        <v>44718</v>
      </c>
      <c r="H625" s="42">
        <v>44720</v>
      </c>
      <c r="I625" s="31" t="s">
        <v>2689</v>
      </c>
      <c r="J625" s="42">
        <v>44720</v>
      </c>
      <c r="K625" s="42"/>
      <c r="L625" s="31">
        <f t="shared" si="67"/>
        <v>8</v>
      </c>
      <c r="M625" s="31">
        <f t="shared" si="68"/>
        <v>2</v>
      </c>
      <c r="N625" s="34" t="s">
        <v>130</v>
      </c>
      <c r="O625" s="34" t="s">
        <v>131</v>
      </c>
      <c r="P625" s="34" t="str">
        <f>VLOOKUP(Email_TaskV2[[#This Row],[PIC Dev]],[1]Organization!C:D,2,FALSE)</f>
        <v>BSM Prepaid</v>
      </c>
      <c r="Q625" s="34"/>
      <c r="R625" s="31">
        <v>30</v>
      </c>
      <c r="S625" s="31" t="s">
        <v>106</v>
      </c>
      <c r="T625" s="31" t="s">
        <v>2690</v>
      </c>
      <c r="U625" s="31"/>
      <c r="V625" s="31"/>
      <c r="W625" s="31"/>
      <c r="X625" s="31"/>
      <c r="Y625" s="31"/>
      <c r="Z625" s="31" t="s">
        <v>63</v>
      </c>
      <c r="AA625" s="31" t="s">
        <v>64</v>
      </c>
      <c r="AB625" s="31" t="s">
        <v>65</v>
      </c>
      <c r="AC625" s="31" t="s">
        <v>66</v>
      </c>
      <c r="AD625" s="91" t="s">
        <v>816</v>
      </c>
      <c r="AE625" s="33"/>
      <c r="AF625" s="33"/>
      <c r="AG625" s="31"/>
      <c r="AH625" s="75"/>
      <c r="AI625" s="31" t="s">
        <v>75</v>
      </c>
      <c r="AJ625" s="18"/>
      <c r="AK625" s="25"/>
      <c r="AL625" s="25"/>
      <c r="AM625" s="25"/>
      <c r="AN625" s="25"/>
      <c r="AO625" s="25"/>
      <c r="AP625" s="26">
        <f ca="1">IF(AND(Email_TaskV2[[#This Row],[Status]]="ON PROGRESS"),TODAY()-Email_TaskV2[[#This Row],[Tanggal nodin RFS/RFI]],0)</f>
        <v>0</v>
      </c>
      <c r="AQ625" s="26">
        <f ca="1">IF(AND(Email_TaskV2[[#This Row],[Status]]="ON PROGRESS",Email_TaskV2[[#This Row],[Type]]="RFI"),TODAY()-Email_TaskV2[[#This Row],[Tanggal nodin RFS/RFI]],0)</f>
        <v>0</v>
      </c>
      <c r="AR625" s="26" t="str">
        <f ca="1">IF(Email_TaskV2[[#This Row],[Aging]]&gt;7,"Warning","")</f>
        <v/>
      </c>
      <c r="AV625" s="16" t="str">
        <f>IF(AND(Email_TaskV2[[#This Row],[Status]]="ON PROGRESS",Email_TaskV2[[#This Row],[Type]]="RFS"),"YES","")</f>
        <v/>
      </c>
      <c r="AW625" s="16" t="str">
        <f>IF(AND(Email_TaskV2[[#This Row],[Status]]="ON PROGRESS",Email_TaskV2[[#This Row],[Type]]="RFI"),"YES","")</f>
        <v/>
      </c>
      <c r="AX625" s="16">
        <f>IF(Email_TaskV2[[#This Row],[Nomor Nodin RFS/RFI]]="","",DAY(Email_TaskV2[[#This Row],[Tanggal nodin RFS/RFI]]))</f>
        <v>31</v>
      </c>
      <c r="AY625" s="28" t="str">
        <f>IF(Email_TaskV2[[#This Row],[Nomor Nodin RFS/RFI]]="","",TEXT(Email_TaskV2[[#This Row],[Tanggal nodin RFS/RFI]],"mmm"))</f>
        <v>May</v>
      </c>
      <c r="AZ625" s="28" t="str">
        <f>IF(Email_TaskV2[[#This Row],[Nodin BO]]="","No","Yes")</f>
        <v>Yes</v>
      </c>
      <c r="BA625" s="36">
        <f>IF(Email_TaskV2[[#This Row],[Month]]="",13,MONTH(Email_TaskV2[[#This Row],[Tanggal nodin RFS/RFI]]))</f>
        <v>5</v>
      </c>
    </row>
    <row r="626" spans="1:53" ht="15" hidden="1" customHeight="1" x14ac:dyDescent="0.3">
      <c r="A626" s="17">
        <v>625</v>
      </c>
      <c r="B626" s="31" t="s">
        <v>2691</v>
      </c>
      <c r="C626" s="40">
        <v>44714</v>
      </c>
      <c r="D626" s="34" t="s">
        <v>2692</v>
      </c>
      <c r="E626" s="48" t="s">
        <v>118</v>
      </c>
      <c r="F626" s="81" t="s">
        <v>163</v>
      </c>
      <c r="G626" s="31"/>
      <c r="H626" s="42">
        <v>44719</v>
      </c>
      <c r="I626" s="31"/>
      <c r="J626" s="31"/>
      <c r="K626" s="31"/>
      <c r="L626" s="33"/>
      <c r="M626" s="34"/>
      <c r="N626" s="34" t="s">
        <v>745</v>
      </c>
      <c r="O626" s="34" t="s">
        <v>746</v>
      </c>
      <c r="P626" s="34" t="str">
        <f>VLOOKUP(Email_TaskV2[[#This Row],[PIC Dev]],[1]Organization!C:D,2,FALSE)</f>
        <v>BSM Prepaid</v>
      </c>
      <c r="Q626" s="34" t="s">
        <v>2693</v>
      </c>
      <c r="R626" s="31"/>
      <c r="S626" s="31" t="s">
        <v>61</v>
      </c>
      <c r="T626" s="31" t="s">
        <v>2694</v>
      </c>
      <c r="U626" s="31"/>
      <c r="V626" s="31"/>
      <c r="W626" s="31"/>
      <c r="X626" s="31"/>
      <c r="Y626" s="31"/>
      <c r="Z626" s="31" t="s">
        <v>63</v>
      </c>
      <c r="AA626" s="31" t="s">
        <v>64</v>
      </c>
      <c r="AB626" s="31" t="s">
        <v>65</v>
      </c>
      <c r="AC626" s="31" t="s">
        <v>66</v>
      </c>
      <c r="AD626" s="82" t="s">
        <v>67</v>
      </c>
      <c r="AE626" s="33"/>
      <c r="AF626" s="33"/>
      <c r="AG626" s="31"/>
      <c r="AH626" s="75"/>
      <c r="AI626" s="48" t="s">
        <v>75</v>
      </c>
      <c r="AJ626" s="48"/>
      <c r="AK626" s="25"/>
      <c r="AL626" s="25"/>
      <c r="AM626" s="25"/>
      <c r="AN626" s="25"/>
      <c r="AO626" s="25"/>
      <c r="AP626" s="26">
        <f ca="1">IF(AND(Email_TaskV2[[#This Row],[Status]]="ON PROGRESS"),TODAY()-Email_TaskV2[[#This Row],[Tanggal nodin RFS/RFI]],0)</f>
        <v>0</v>
      </c>
      <c r="AQ626" s="26">
        <f ca="1">IF(AND(Email_TaskV2[[#This Row],[Status]]="ON PROGRESS",Email_TaskV2[[#This Row],[Type]]="RFI"),TODAY()-Email_TaskV2[[#This Row],[Tanggal nodin RFS/RFI]],0)</f>
        <v>0</v>
      </c>
      <c r="AR626" s="26" t="str">
        <f ca="1">IF(Email_TaskV2[[#This Row],[Aging]]&gt;7,"Warning","")</f>
        <v/>
      </c>
      <c r="AV626" s="16" t="str">
        <f>IF(AND(Email_TaskV2[[#This Row],[Status]]="ON PROGRESS",Email_TaskV2[[#This Row],[Type]]="RFS"),"YES","")</f>
        <v/>
      </c>
      <c r="AW626" s="16" t="str">
        <f>IF(AND(Email_TaskV2[[#This Row],[Status]]="ON PROGRESS",Email_TaskV2[[#This Row],[Type]]="RFI"),"YES","")</f>
        <v/>
      </c>
      <c r="AX626" s="16">
        <f>IF(Email_TaskV2[[#This Row],[Nomor Nodin RFS/RFI]]="","",DAY(Email_TaskV2[[#This Row],[Tanggal nodin RFS/RFI]]))</f>
        <v>2</v>
      </c>
      <c r="AY626" s="28" t="str">
        <f>IF(Email_TaskV2[[#This Row],[Nomor Nodin RFS/RFI]]="","",TEXT(Email_TaskV2[[#This Row],[Tanggal nodin RFS/RFI]],"mmm"))</f>
        <v>Jun</v>
      </c>
      <c r="AZ626" s="28" t="str">
        <f>IF(Email_TaskV2[[#This Row],[Nodin BO]]="","No","Yes")</f>
        <v>Yes</v>
      </c>
      <c r="BA626" s="36">
        <f>IF(Email_TaskV2[[#This Row],[Month]]="",13,MONTH(Email_TaskV2[[#This Row],[Tanggal nodin RFS/RFI]]))</f>
        <v>6</v>
      </c>
    </row>
    <row r="627" spans="1:53" ht="15" hidden="1" customHeight="1" x14ac:dyDescent="0.3">
      <c r="A627" s="17">
        <v>626</v>
      </c>
      <c r="B627" s="31" t="s">
        <v>2695</v>
      </c>
      <c r="C627" s="40">
        <v>44714</v>
      </c>
      <c r="D627" s="34" t="s">
        <v>2696</v>
      </c>
      <c r="E627" s="48" t="s">
        <v>118</v>
      </c>
      <c r="F627" s="81" t="s">
        <v>119</v>
      </c>
      <c r="G627" s="31"/>
      <c r="H627" s="42">
        <v>44733</v>
      </c>
      <c r="I627" s="31"/>
      <c r="J627" s="31"/>
      <c r="K627" s="31"/>
      <c r="L627" s="33"/>
      <c r="M627" s="34"/>
      <c r="N627" s="20" t="s">
        <v>104</v>
      </c>
      <c r="O627" s="20" t="s">
        <v>105</v>
      </c>
      <c r="P627" s="34" t="str">
        <f>VLOOKUP(Email_TaskV2[[#This Row],[PIC Dev]],[1]Organization!C:D,2,FALSE)</f>
        <v>Digital and VAS</v>
      </c>
      <c r="Q627" s="74" t="s">
        <v>2697</v>
      </c>
      <c r="R627" s="31"/>
      <c r="S627" s="31" t="s">
        <v>61</v>
      </c>
      <c r="T627" s="83" t="s">
        <v>1113</v>
      </c>
      <c r="U627" s="83"/>
      <c r="V627" s="83"/>
      <c r="W627" s="83"/>
      <c r="X627" s="83"/>
      <c r="Y627" s="83"/>
      <c r="Z627" s="31" t="s">
        <v>63</v>
      </c>
      <c r="AA627" s="31" t="s">
        <v>64</v>
      </c>
      <c r="AB627" s="31" t="s">
        <v>108</v>
      </c>
      <c r="AC627" s="31" t="s">
        <v>98</v>
      </c>
      <c r="AD627" s="33" t="s">
        <v>255</v>
      </c>
      <c r="AE627" s="33" t="s">
        <v>160</v>
      </c>
      <c r="AF627" s="33"/>
      <c r="AG627" s="31"/>
      <c r="AH627" s="75"/>
      <c r="AI627" s="48" t="s">
        <v>75</v>
      </c>
      <c r="AJ627" s="48"/>
      <c r="AK627" s="25"/>
      <c r="AL627" s="25"/>
      <c r="AM627" s="25"/>
      <c r="AN627" s="25"/>
      <c r="AO627" s="25"/>
      <c r="AP627" s="26">
        <f ca="1">IF(AND(Email_TaskV2[[#This Row],[Status]]="ON PROGRESS"),TODAY()-Email_TaskV2[[#This Row],[Tanggal nodin RFS/RFI]],0)</f>
        <v>0</v>
      </c>
      <c r="AQ627" s="26">
        <f ca="1">IF(AND(Email_TaskV2[[#This Row],[Status]]="ON PROGRESS",Email_TaskV2[[#This Row],[Type]]="RFI"),TODAY()-Email_TaskV2[[#This Row],[Tanggal nodin RFS/RFI]],0)</f>
        <v>0</v>
      </c>
      <c r="AR627" s="26" t="str">
        <f ca="1">IF(Email_TaskV2[[#This Row],[Aging]]&gt;7,"Warning","")</f>
        <v/>
      </c>
      <c r="AV627" s="16" t="str">
        <f>IF(AND(Email_TaskV2[[#This Row],[Status]]="ON PROGRESS",Email_TaskV2[[#This Row],[Type]]="RFS"),"YES","")</f>
        <v/>
      </c>
      <c r="AW627" s="16" t="str">
        <f>IF(AND(Email_TaskV2[[#This Row],[Status]]="ON PROGRESS",Email_TaskV2[[#This Row],[Type]]="RFI"),"YES","")</f>
        <v/>
      </c>
      <c r="AX627" s="16">
        <f>IF(Email_TaskV2[[#This Row],[Nomor Nodin RFS/RFI]]="","",DAY(Email_TaskV2[[#This Row],[Tanggal nodin RFS/RFI]]))</f>
        <v>2</v>
      </c>
      <c r="AY627" s="28" t="str">
        <f>IF(Email_TaskV2[[#This Row],[Nomor Nodin RFS/RFI]]="","",TEXT(Email_TaskV2[[#This Row],[Tanggal nodin RFS/RFI]],"mmm"))</f>
        <v>Jun</v>
      </c>
      <c r="AZ627" s="28" t="str">
        <f>IF(Email_TaskV2[[#This Row],[Nodin BO]]="","No","Yes")</f>
        <v>Yes</v>
      </c>
      <c r="BA627" s="36">
        <f>IF(Email_TaskV2[[#This Row],[Month]]="",13,MONTH(Email_TaskV2[[#This Row],[Tanggal nodin RFS/RFI]]))</f>
        <v>6</v>
      </c>
    </row>
    <row r="628" spans="1:53" ht="15" hidden="1" customHeight="1" x14ac:dyDescent="0.3">
      <c r="A628" s="17">
        <v>627</v>
      </c>
      <c r="B628" s="31" t="s">
        <v>2698</v>
      </c>
      <c r="C628" s="40">
        <v>44714</v>
      </c>
      <c r="D628" s="34" t="s">
        <v>2699</v>
      </c>
      <c r="E628" s="48" t="s">
        <v>118</v>
      </c>
      <c r="F628" s="81" t="s">
        <v>119</v>
      </c>
      <c r="G628" s="31"/>
      <c r="H628" s="42">
        <v>44733</v>
      </c>
      <c r="I628" s="31"/>
      <c r="J628" s="31"/>
      <c r="K628" s="31"/>
      <c r="L628" s="33"/>
      <c r="M628" s="34"/>
      <c r="N628" s="34" t="s">
        <v>104</v>
      </c>
      <c r="O628" s="34" t="s">
        <v>105</v>
      </c>
      <c r="P628" s="34" t="str">
        <f>VLOOKUP(Email_TaskV2[[#This Row],[PIC Dev]],[1]Organization!C:D,2,FALSE)</f>
        <v>Digital and VAS</v>
      </c>
      <c r="Q628" s="74" t="s">
        <v>2700</v>
      </c>
      <c r="R628" s="31"/>
      <c r="S628" s="31" t="s">
        <v>61</v>
      </c>
      <c r="T628" s="31" t="s">
        <v>2701</v>
      </c>
      <c r="U628" s="31"/>
      <c r="V628" s="31"/>
      <c r="W628" s="31"/>
      <c r="X628" s="31"/>
      <c r="Y628" s="31"/>
      <c r="Z628" s="31" t="s">
        <v>63</v>
      </c>
      <c r="AA628" s="31" t="s">
        <v>64</v>
      </c>
      <c r="AB628" s="31" t="s">
        <v>108</v>
      </c>
      <c r="AC628" s="31" t="s">
        <v>124</v>
      </c>
      <c r="AD628" s="23" t="s">
        <v>126</v>
      </c>
      <c r="AE628" s="33"/>
      <c r="AF628" s="33"/>
      <c r="AG628" s="31"/>
      <c r="AH628" s="75"/>
      <c r="AI628" s="48" t="s">
        <v>75</v>
      </c>
      <c r="AJ628" s="48"/>
      <c r="AK628" s="25"/>
      <c r="AL628" s="25"/>
      <c r="AM628" s="25"/>
      <c r="AN628" s="25"/>
      <c r="AO628" s="25"/>
      <c r="AP628" s="26">
        <f ca="1">IF(AND(Email_TaskV2[[#This Row],[Status]]="ON PROGRESS"),TODAY()-Email_TaskV2[[#This Row],[Tanggal nodin RFS/RFI]],0)</f>
        <v>0</v>
      </c>
      <c r="AQ628" s="26">
        <f ca="1">IF(AND(Email_TaskV2[[#This Row],[Status]]="ON PROGRESS",Email_TaskV2[[#This Row],[Type]]="RFI"),TODAY()-Email_TaskV2[[#This Row],[Tanggal nodin RFS/RFI]],0)</f>
        <v>0</v>
      </c>
      <c r="AR628" s="26" t="str">
        <f ca="1">IF(Email_TaskV2[[#This Row],[Aging]]&gt;7,"Warning","")</f>
        <v/>
      </c>
      <c r="AV628" s="16" t="str">
        <f>IF(AND(Email_TaskV2[[#This Row],[Status]]="ON PROGRESS",Email_TaskV2[[#This Row],[Type]]="RFS"),"YES","")</f>
        <v/>
      </c>
      <c r="AW628" s="16" t="str">
        <f>IF(AND(Email_TaskV2[[#This Row],[Status]]="ON PROGRESS",Email_TaskV2[[#This Row],[Type]]="RFI"),"YES","")</f>
        <v/>
      </c>
      <c r="AX628" s="16">
        <f>IF(Email_TaskV2[[#This Row],[Nomor Nodin RFS/RFI]]="","",DAY(Email_TaskV2[[#This Row],[Tanggal nodin RFS/RFI]]))</f>
        <v>2</v>
      </c>
      <c r="AY628" s="28" t="str">
        <f>IF(Email_TaskV2[[#This Row],[Nomor Nodin RFS/RFI]]="","",TEXT(Email_TaskV2[[#This Row],[Tanggal nodin RFS/RFI]],"mmm"))</f>
        <v>Jun</v>
      </c>
      <c r="AZ628" s="28" t="str">
        <f>IF(Email_TaskV2[[#This Row],[Nodin BO]]="","No","Yes")</f>
        <v>Yes</v>
      </c>
      <c r="BA628" s="36">
        <f>IF(Email_TaskV2[[#This Row],[Month]]="",13,MONTH(Email_TaskV2[[#This Row],[Tanggal nodin RFS/RFI]]))</f>
        <v>6</v>
      </c>
    </row>
    <row r="629" spans="1:53" ht="15" hidden="1" customHeight="1" x14ac:dyDescent="0.3">
      <c r="A629" s="17">
        <v>628</v>
      </c>
      <c r="B629" s="31" t="s">
        <v>2702</v>
      </c>
      <c r="C629" s="40">
        <v>44714</v>
      </c>
      <c r="D629" s="34" t="s">
        <v>2703</v>
      </c>
      <c r="E629" s="31" t="s">
        <v>55</v>
      </c>
      <c r="F629" s="41" t="s">
        <v>112</v>
      </c>
      <c r="G629" s="42">
        <v>44720</v>
      </c>
      <c r="H629" s="42">
        <v>44721</v>
      </c>
      <c r="I629" s="31" t="s">
        <v>2704</v>
      </c>
      <c r="J629" s="42">
        <v>44722</v>
      </c>
      <c r="K629" s="42"/>
      <c r="L629" s="31">
        <f t="shared" ref="L629:L635" si="69">H629-C629</f>
        <v>7</v>
      </c>
      <c r="M629" s="31">
        <f t="shared" ref="M629:M635" si="70">J629-G629</f>
        <v>2</v>
      </c>
      <c r="N629" s="20" t="s">
        <v>353</v>
      </c>
      <c r="O629" s="34" t="s">
        <v>354</v>
      </c>
      <c r="P629" s="34" t="str">
        <f>VLOOKUP(Email_TaskV2[[#This Row],[PIC Dev]],[1]Organization!C:D,2,FALSE)</f>
        <v>BSM Prepaid</v>
      </c>
      <c r="Q629" s="34"/>
      <c r="R629" s="31">
        <v>22</v>
      </c>
      <c r="S629" s="31" t="s">
        <v>106</v>
      </c>
      <c r="T629" s="31" t="s">
        <v>2705</v>
      </c>
      <c r="U629" s="31"/>
      <c r="V629" s="31"/>
      <c r="W629" s="31"/>
      <c r="X629" s="31"/>
      <c r="Y629" s="31"/>
      <c r="Z629" s="31" t="s">
        <v>63</v>
      </c>
      <c r="AA629" s="31" t="s">
        <v>64</v>
      </c>
      <c r="AB629" s="31" t="s">
        <v>65</v>
      </c>
      <c r="AC629" s="31" t="s">
        <v>66</v>
      </c>
      <c r="AD629" s="33" t="s">
        <v>211</v>
      </c>
      <c r="AE629" s="33"/>
      <c r="AF629" s="33"/>
      <c r="AG629" s="31"/>
      <c r="AH629" s="75"/>
      <c r="AI629" s="31" t="s">
        <v>75</v>
      </c>
      <c r="AJ629" s="18"/>
      <c r="AK629" s="25"/>
      <c r="AL629" s="25"/>
      <c r="AM629" s="25"/>
      <c r="AN629" s="25"/>
      <c r="AO629" s="25"/>
      <c r="AP629" s="26">
        <f ca="1">IF(AND(Email_TaskV2[[#This Row],[Status]]="ON PROGRESS"),TODAY()-Email_TaskV2[[#This Row],[Tanggal nodin RFS/RFI]],0)</f>
        <v>0</v>
      </c>
      <c r="AQ629" s="26">
        <f ca="1">IF(AND(Email_TaskV2[[#This Row],[Status]]="ON PROGRESS",Email_TaskV2[[#This Row],[Type]]="RFI"),TODAY()-Email_TaskV2[[#This Row],[Tanggal nodin RFS/RFI]],0)</f>
        <v>0</v>
      </c>
      <c r="AR629" s="26" t="str">
        <f ca="1">IF(Email_TaskV2[[#This Row],[Aging]]&gt;7,"Warning","")</f>
        <v/>
      </c>
      <c r="AV629" s="16" t="str">
        <f>IF(AND(Email_TaskV2[[#This Row],[Status]]="ON PROGRESS",Email_TaskV2[[#This Row],[Type]]="RFS"),"YES","")</f>
        <v/>
      </c>
      <c r="AW629" s="16" t="str">
        <f>IF(AND(Email_TaskV2[[#This Row],[Status]]="ON PROGRESS",Email_TaskV2[[#This Row],[Type]]="RFI"),"YES","")</f>
        <v/>
      </c>
      <c r="AX629" s="16">
        <f>IF(Email_TaskV2[[#This Row],[Nomor Nodin RFS/RFI]]="","",DAY(Email_TaskV2[[#This Row],[Tanggal nodin RFS/RFI]]))</f>
        <v>2</v>
      </c>
      <c r="AY629" s="28" t="str">
        <f>IF(Email_TaskV2[[#This Row],[Nomor Nodin RFS/RFI]]="","",TEXT(Email_TaskV2[[#This Row],[Tanggal nodin RFS/RFI]],"mmm"))</f>
        <v>Jun</v>
      </c>
      <c r="AZ629" s="28" t="str">
        <f>IF(Email_TaskV2[[#This Row],[Nodin BO]]="","No","Yes")</f>
        <v>Yes</v>
      </c>
      <c r="BA629" s="36">
        <f>IF(Email_TaskV2[[#This Row],[Month]]="",13,MONTH(Email_TaskV2[[#This Row],[Tanggal nodin RFS/RFI]]))</f>
        <v>6</v>
      </c>
    </row>
    <row r="630" spans="1:53" ht="15" hidden="1" customHeight="1" x14ac:dyDescent="0.3">
      <c r="A630" s="17">
        <v>629</v>
      </c>
      <c r="B630" s="31" t="s">
        <v>2706</v>
      </c>
      <c r="C630" s="40">
        <v>44714</v>
      </c>
      <c r="D630" s="34" t="s">
        <v>2707</v>
      </c>
      <c r="E630" s="31" t="s">
        <v>55</v>
      </c>
      <c r="F630" s="41" t="s">
        <v>86</v>
      </c>
      <c r="G630" s="42">
        <v>44715</v>
      </c>
      <c r="H630" s="42">
        <v>44718</v>
      </c>
      <c r="I630" s="31" t="s">
        <v>2708</v>
      </c>
      <c r="J630" s="42">
        <v>44719</v>
      </c>
      <c r="K630" s="85"/>
      <c r="L630" s="78">
        <f t="shared" si="69"/>
        <v>4</v>
      </c>
      <c r="M630" s="78">
        <f t="shared" si="70"/>
        <v>4</v>
      </c>
      <c r="N630" s="34" t="s">
        <v>130</v>
      </c>
      <c r="O630" s="34" t="s">
        <v>131</v>
      </c>
      <c r="P630" s="34" t="str">
        <f>VLOOKUP(Email_TaskV2[[#This Row],[PIC Dev]],[1]Organization!C:D,2,FALSE)</f>
        <v>BSM Prepaid</v>
      </c>
      <c r="Q630" s="74" t="s">
        <v>2709</v>
      </c>
      <c r="R630" s="31">
        <v>122</v>
      </c>
      <c r="S630" s="31" t="s">
        <v>61</v>
      </c>
      <c r="T630" s="31" t="s">
        <v>2710</v>
      </c>
      <c r="U630" s="31"/>
      <c r="V630" s="31"/>
      <c r="W630" s="31"/>
      <c r="X630" s="31"/>
      <c r="Y630" s="31"/>
      <c r="Z630" s="31" t="s">
        <v>63</v>
      </c>
      <c r="AA630" s="31" t="s">
        <v>64</v>
      </c>
      <c r="AB630" s="31" t="s">
        <v>65</v>
      </c>
      <c r="AC630" s="31" t="s">
        <v>66</v>
      </c>
      <c r="AD630" s="33" t="s">
        <v>74</v>
      </c>
      <c r="AE630" s="33"/>
      <c r="AF630" s="33"/>
      <c r="AG630" s="31"/>
      <c r="AH630" s="75"/>
      <c r="AI630" s="31" t="s">
        <v>68</v>
      </c>
      <c r="AJ630" s="31" t="s">
        <v>83</v>
      </c>
      <c r="AK630" s="25"/>
      <c r="AL630" s="25"/>
      <c r="AM630" s="25"/>
      <c r="AN630" s="25"/>
      <c r="AO630" s="25"/>
      <c r="AP630" s="26">
        <f ca="1">IF(AND(Email_TaskV2[[#This Row],[Status]]="ON PROGRESS"),TODAY()-Email_TaskV2[[#This Row],[Tanggal nodin RFS/RFI]],0)</f>
        <v>0</v>
      </c>
      <c r="AQ630" s="26">
        <f ca="1">IF(AND(Email_TaskV2[[#This Row],[Status]]="ON PROGRESS",Email_TaskV2[[#This Row],[Type]]="RFI"),TODAY()-Email_TaskV2[[#This Row],[Tanggal nodin RFS/RFI]],0)</f>
        <v>0</v>
      </c>
      <c r="AR630" s="26" t="str">
        <f ca="1">IF(Email_TaskV2[[#This Row],[Aging]]&gt;7,"Warning","")</f>
        <v/>
      </c>
      <c r="AV630" s="16" t="str">
        <f>IF(AND(Email_TaskV2[[#This Row],[Status]]="ON PROGRESS",Email_TaskV2[[#This Row],[Type]]="RFS"),"YES","")</f>
        <v/>
      </c>
      <c r="AW630" s="16" t="str">
        <f>IF(AND(Email_TaskV2[[#This Row],[Status]]="ON PROGRESS",Email_TaskV2[[#This Row],[Type]]="RFI"),"YES","")</f>
        <v/>
      </c>
      <c r="AX630" s="16">
        <f>IF(Email_TaskV2[[#This Row],[Nomor Nodin RFS/RFI]]="","",DAY(Email_TaskV2[[#This Row],[Tanggal nodin RFS/RFI]]))</f>
        <v>2</v>
      </c>
      <c r="AY630" s="28" t="str">
        <f>IF(Email_TaskV2[[#This Row],[Nomor Nodin RFS/RFI]]="","",TEXT(Email_TaskV2[[#This Row],[Tanggal nodin RFS/RFI]],"mmm"))</f>
        <v>Jun</v>
      </c>
      <c r="AZ630" s="28" t="str">
        <f>IF(Email_TaskV2[[#This Row],[Nodin BO]]="","No","Yes")</f>
        <v>Yes</v>
      </c>
      <c r="BA630" s="36">
        <f>IF(Email_TaskV2[[#This Row],[Month]]="",13,MONTH(Email_TaskV2[[#This Row],[Tanggal nodin RFS/RFI]]))</f>
        <v>6</v>
      </c>
    </row>
    <row r="631" spans="1:53" ht="15" hidden="1" customHeight="1" x14ac:dyDescent="0.3">
      <c r="A631" s="17">
        <v>630</v>
      </c>
      <c r="B631" s="31" t="s">
        <v>2711</v>
      </c>
      <c r="C631" s="40">
        <v>44714</v>
      </c>
      <c r="D631" s="34" t="s">
        <v>2712</v>
      </c>
      <c r="E631" s="31" t="s">
        <v>55</v>
      </c>
      <c r="F631" s="41" t="s">
        <v>112</v>
      </c>
      <c r="G631" s="42">
        <v>44719</v>
      </c>
      <c r="H631" s="42">
        <v>44727</v>
      </c>
      <c r="I631" s="31" t="s">
        <v>2713</v>
      </c>
      <c r="J631" s="42">
        <v>44727</v>
      </c>
      <c r="K631" s="85"/>
      <c r="L631" s="78">
        <f t="shared" si="69"/>
        <v>13</v>
      </c>
      <c r="M631" s="78">
        <f t="shared" si="70"/>
        <v>8</v>
      </c>
      <c r="N631" s="20" t="s">
        <v>353</v>
      </c>
      <c r="O631" s="34" t="s">
        <v>354</v>
      </c>
      <c r="P631" s="34" t="str">
        <f>VLOOKUP(Email_TaskV2[[#This Row],[PIC Dev]],[1]Organization!C:D,2,FALSE)</f>
        <v>BSM Prepaid</v>
      </c>
      <c r="Q631" s="34"/>
      <c r="R631" s="31">
        <v>30</v>
      </c>
      <c r="S631" s="31" t="s">
        <v>106</v>
      </c>
      <c r="T631" s="31" t="s">
        <v>2336</v>
      </c>
      <c r="U631" s="31"/>
      <c r="V631" s="31"/>
      <c r="W631" s="31"/>
      <c r="X631" s="31"/>
      <c r="Y631" s="31"/>
      <c r="Z631" s="31" t="s">
        <v>63</v>
      </c>
      <c r="AA631" s="31" t="s">
        <v>64</v>
      </c>
      <c r="AB631" s="31" t="s">
        <v>65</v>
      </c>
      <c r="AC631" s="31" t="s">
        <v>66</v>
      </c>
      <c r="AD631" s="33" t="s">
        <v>816</v>
      </c>
      <c r="AE631" s="33"/>
      <c r="AF631" s="33"/>
      <c r="AG631" s="31"/>
      <c r="AH631" s="75"/>
      <c r="AI631" s="31" t="s">
        <v>75</v>
      </c>
      <c r="AJ631" s="31"/>
      <c r="AK631" s="25"/>
      <c r="AL631" s="25"/>
      <c r="AM631" s="25"/>
      <c r="AN631" s="25"/>
      <c r="AO631" s="25"/>
      <c r="AP631" s="26">
        <f ca="1">IF(AND(Email_TaskV2[[#This Row],[Status]]="ON PROGRESS"),TODAY()-Email_TaskV2[[#This Row],[Tanggal nodin RFS/RFI]],0)</f>
        <v>0</v>
      </c>
      <c r="AQ631" s="26">
        <f ca="1">IF(AND(Email_TaskV2[[#This Row],[Status]]="ON PROGRESS",Email_TaskV2[[#This Row],[Type]]="RFI"),TODAY()-Email_TaskV2[[#This Row],[Tanggal nodin RFS/RFI]],0)</f>
        <v>0</v>
      </c>
      <c r="AR631" s="26" t="str">
        <f ca="1">IF(Email_TaskV2[[#This Row],[Aging]]&gt;7,"Warning","")</f>
        <v/>
      </c>
      <c r="AV631" s="16" t="str">
        <f>IF(AND(Email_TaskV2[[#This Row],[Status]]="ON PROGRESS",Email_TaskV2[[#This Row],[Type]]="RFS"),"YES","")</f>
        <v/>
      </c>
      <c r="AW631" s="16" t="str">
        <f>IF(AND(Email_TaskV2[[#This Row],[Status]]="ON PROGRESS",Email_TaskV2[[#This Row],[Type]]="RFI"),"YES","")</f>
        <v/>
      </c>
      <c r="AX631" s="16">
        <f>IF(Email_TaskV2[[#This Row],[Nomor Nodin RFS/RFI]]="","",DAY(Email_TaskV2[[#This Row],[Tanggal nodin RFS/RFI]]))</f>
        <v>2</v>
      </c>
      <c r="AY631" s="28" t="str">
        <f>IF(Email_TaskV2[[#This Row],[Nomor Nodin RFS/RFI]]="","",TEXT(Email_TaskV2[[#This Row],[Tanggal nodin RFS/RFI]],"mmm"))</f>
        <v>Jun</v>
      </c>
      <c r="AZ631" s="28" t="str">
        <f>IF(Email_TaskV2[[#This Row],[Nodin BO]]="","No","Yes")</f>
        <v>Yes</v>
      </c>
      <c r="BA631" s="36">
        <f>IF(Email_TaskV2[[#This Row],[Month]]="",13,MONTH(Email_TaskV2[[#This Row],[Tanggal nodin RFS/RFI]]))</f>
        <v>6</v>
      </c>
    </row>
    <row r="632" spans="1:53" ht="15" hidden="1" customHeight="1" x14ac:dyDescent="0.3">
      <c r="A632" s="17">
        <v>631</v>
      </c>
      <c r="B632" s="31" t="s">
        <v>2714</v>
      </c>
      <c r="C632" s="40">
        <v>44714</v>
      </c>
      <c r="D632" s="34" t="s">
        <v>2715</v>
      </c>
      <c r="E632" s="31" t="s">
        <v>55</v>
      </c>
      <c r="F632" s="41" t="s">
        <v>112</v>
      </c>
      <c r="G632" s="42">
        <v>44716</v>
      </c>
      <c r="H632" s="42">
        <v>44717</v>
      </c>
      <c r="I632" s="31" t="s">
        <v>2716</v>
      </c>
      <c r="J632" s="42">
        <v>44719</v>
      </c>
      <c r="K632" s="85"/>
      <c r="L632" s="78">
        <f t="shared" si="69"/>
        <v>3</v>
      </c>
      <c r="M632" s="78">
        <f t="shared" si="70"/>
        <v>3</v>
      </c>
      <c r="N632" s="34" t="s">
        <v>130</v>
      </c>
      <c r="O632" s="34" t="s">
        <v>131</v>
      </c>
      <c r="P632" s="34" t="str">
        <f>VLOOKUP(Email_TaskV2[[#This Row],[PIC Dev]],[1]Organization!C:D,2,FALSE)</f>
        <v>BSM Prepaid</v>
      </c>
      <c r="Q632" s="34"/>
      <c r="R632" s="31">
        <v>196</v>
      </c>
      <c r="S632" s="31" t="s">
        <v>106</v>
      </c>
      <c r="T632" s="31" t="s">
        <v>2683</v>
      </c>
      <c r="U632" s="31"/>
      <c r="V632" s="31"/>
      <c r="W632" s="31"/>
      <c r="X632" s="31"/>
      <c r="Y632" s="31"/>
      <c r="Z632" s="31" t="s">
        <v>63</v>
      </c>
      <c r="AA632" s="31" t="s">
        <v>64</v>
      </c>
      <c r="AB632" s="31" t="s">
        <v>65</v>
      </c>
      <c r="AC632" s="31" t="s">
        <v>66</v>
      </c>
      <c r="AD632" s="33" t="s">
        <v>816</v>
      </c>
      <c r="AE632" s="33"/>
      <c r="AF632" s="33"/>
      <c r="AG632" s="31"/>
      <c r="AH632" s="75"/>
      <c r="AI632" s="31" t="s">
        <v>75</v>
      </c>
      <c r="AJ632" s="31"/>
      <c r="AK632" s="25"/>
      <c r="AL632" s="25"/>
      <c r="AM632" s="25"/>
      <c r="AN632" s="25"/>
      <c r="AO632" s="25"/>
      <c r="AP632" s="26">
        <f ca="1">IF(AND(Email_TaskV2[[#This Row],[Status]]="ON PROGRESS"),TODAY()-Email_TaskV2[[#This Row],[Tanggal nodin RFS/RFI]],0)</f>
        <v>0</v>
      </c>
      <c r="AQ632" s="26">
        <f ca="1">IF(AND(Email_TaskV2[[#This Row],[Status]]="ON PROGRESS",Email_TaskV2[[#This Row],[Type]]="RFI"),TODAY()-Email_TaskV2[[#This Row],[Tanggal nodin RFS/RFI]],0)</f>
        <v>0</v>
      </c>
      <c r="AR632" s="26" t="str">
        <f ca="1">IF(Email_TaskV2[[#This Row],[Aging]]&gt;7,"Warning","")</f>
        <v/>
      </c>
      <c r="AV632" s="16" t="str">
        <f>IF(AND(Email_TaskV2[[#This Row],[Status]]="ON PROGRESS",Email_TaskV2[[#This Row],[Type]]="RFS"),"YES","")</f>
        <v/>
      </c>
      <c r="AW632" s="16" t="str">
        <f>IF(AND(Email_TaskV2[[#This Row],[Status]]="ON PROGRESS",Email_TaskV2[[#This Row],[Type]]="RFI"),"YES","")</f>
        <v/>
      </c>
      <c r="AX632" s="16">
        <f>IF(Email_TaskV2[[#This Row],[Nomor Nodin RFS/RFI]]="","",DAY(Email_TaskV2[[#This Row],[Tanggal nodin RFS/RFI]]))</f>
        <v>2</v>
      </c>
      <c r="AY632" s="28" t="str">
        <f>IF(Email_TaskV2[[#This Row],[Nomor Nodin RFS/RFI]]="","",TEXT(Email_TaskV2[[#This Row],[Tanggal nodin RFS/RFI]],"mmm"))</f>
        <v>Jun</v>
      </c>
      <c r="AZ632" s="28" t="str">
        <f>IF(Email_TaskV2[[#This Row],[Nodin BO]]="","No","Yes")</f>
        <v>Yes</v>
      </c>
      <c r="BA632" s="36">
        <f>IF(Email_TaskV2[[#This Row],[Month]]="",13,MONTH(Email_TaskV2[[#This Row],[Tanggal nodin RFS/RFI]]))</f>
        <v>6</v>
      </c>
    </row>
    <row r="633" spans="1:53" ht="15" hidden="1" customHeight="1" x14ac:dyDescent="0.3">
      <c r="A633" s="17">
        <v>632</v>
      </c>
      <c r="B633" s="31" t="s">
        <v>2717</v>
      </c>
      <c r="C633" s="40">
        <v>44714</v>
      </c>
      <c r="D633" s="34" t="s">
        <v>2718</v>
      </c>
      <c r="E633" s="31" t="s">
        <v>55</v>
      </c>
      <c r="F633" s="41" t="s">
        <v>136</v>
      </c>
      <c r="G633" s="42">
        <v>44715</v>
      </c>
      <c r="H633" s="42">
        <v>44721</v>
      </c>
      <c r="I633" s="31" t="s">
        <v>2719</v>
      </c>
      <c r="J633" s="42">
        <v>44721</v>
      </c>
      <c r="K633" s="85"/>
      <c r="L633" s="78">
        <f t="shared" si="69"/>
        <v>7</v>
      </c>
      <c r="M633" s="78">
        <f t="shared" si="70"/>
        <v>6</v>
      </c>
      <c r="N633" s="34" t="s">
        <v>104</v>
      </c>
      <c r="O633" s="34" t="s">
        <v>105</v>
      </c>
      <c r="P633" s="34" t="str">
        <f>VLOOKUP(Email_TaskV2[[#This Row],[PIC Dev]],[1]Organization!C:D,2,FALSE)</f>
        <v>Digital and VAS</v>
      </c>
      <c r="Q633" s="74" t="s">
        <v>2720</v>
      </c>
      <c r="R633" s="31">
        <v>40</v>
      </c>
      <c r="S633" s="31" t="s">
        <v>61</v>
      </c>
      <c r="T633" s="31" t="s">
        <v>2721</v>
      </c>
      <c r="U633" s="31"/>
      <c r="V633" s="31"/>
      <c r="W633" s="31"/>
      <c r="X633" s="31"/>
      <c r="Y633" s="31"/>
      <c r="Z633" s="31" t="s">
        <v>63</v>
      </c>
      <c r="AA633" s="31" t="s">
        <v>64</v>
      </c>
      <c r="AB633" s="31" t="s">
        <v>108</v>
      </c>
      <c r="AC633" s="31" t="s">
        <v>98</v>
      </c>
      <c r="AD633" s="33" t="s">
        <v>2421</v>
      </c>
      <c r="AE633" s="33"/>
      <c r="AF633" s="33"/>
      <c r="AG633" s="31"/>
      <c r="AH633" s="75"/>
      <c r="AI633" s="31" t="s">
        <v>75</v>
      </c>
      <c r="AJ633" s="31"/>
      <c r="AK633" s="25"/>
      <c r="AL633" s="25"/>
      <c r="AM633" s="25"/>
      <c r="AN633" s="25"/>
      <c r="AO633" s="25"/>
      <c r="AP633" s="26">
        <f ca="1">IF(AND(Email_TaskV2[[#This Row],[Status]]="ON PROGRESS"),TODAY()-Email_TaskV2[[#This Row],[Tanggal nodin RFS/RFI]],0)</f>
        <v>0</v>
      </c>
      <c r="AQ633" s="26">
        <f ca="1">IF(AND(Email_TaskV2[[#This Row],[Status]]="ON PROGRESS",Email_TaskV2[[#This Row],[Type]]="RFI"),TODAY()-Email_TaskV2[[#This Row],[Tanggal nodin RFS/RFI]],0)</f>
        <v>0</v>
      </c>
      <c r="AR633" s="26" t="str">
        <f ca="1">IF(Email_TaskV2[[#This Row],[Aging]]&gt;7,"Warning","")</f>
        <v/>
      </c>
      <c r="AV633" s="16" t="str">
        <f>IF(AND(Email_TaskV2[[#This Row],[Status]]="ON PROGRESS",Email_TaskV2[[#This Row],[Type]]="RFS"),"YES","")</f>
        <v/>
      </c>
      <c r="AW633" s="16" t="str">
        <f>IF(AND(Email_TaskV2[[#This Row],[Status]]="ON PROGRESS",Email_TaskV2[[#This Row],[Type]]="RFI"),"YES","")</f>
        <v/>
      </c>
      <c r="AX633" s="16">
        <f>IF(Email_TaskV2[[#This Row],[Nomor Nodin RFS/RFI]]="","",DAY(Email_TaskV2[[#This Row],[Tanggal nodin RFS/RFI]]))</f>
        <v>2</v>
      </c>
      <c r="AY633" s="28" t="str">
        <f>IF(Email_TaskV2[[#This Row],[Nomor Nodin RFS/RFI]]="","",TEXT(Email_TaskV2[[#This Row],[Tanggal nodin RFS/RFI]],"mmm"))</f>
        <v>Jun</v>
      </c>
      <c r="AZ633" s="28" t="str">
        <f>IF(Email_TaskV2[[#This Row],[Nodin BO]]="","No","Yes")</f>
        <v>Yes</v>
      </c>
      <c r="BA633" s="36">
        <f>IF(Email_TaskV2[[#This Row],[Month]]="",13,MONTH(Email_TaskV2[[#This Row],[Tanggal nodin RFS/RFI]]))</f>
        <v>6</v>
      </c>
    </row>
    <row r="634" spans="1:53" ht="15" hidden="1" customHeight="1" x14ac:dyDescent="0.3">
      <c r="A634" s="17">
        <v>633</v>
      </c>
      <c r="B634" s="31" t="s">
        <v>2722</v>
      </c>
      <c r="C634" s="40">
        <v>44714</v>
      </c>
      <c r="D634" s="34" t="s">
        <v>2723</v>
      </c>
      <c r="E634" s="31" t="s">
        <v>55</v>
      </c>
      <c r="F634" s="31" t="s">
        <v>136</v>
      </c>
      <c r="G634" s="42">
        <v>44719</v>
      </c>
      <c r="H634" s="42">
        <v>44719</v>
      </c>
      <c r="I634" s="31" t="s">
        <v>2724</v>
      </c>
      <c r="J634" s="42">
        <v>44720</v>
      </c>
      <c r="K634" s="85"/>
      <c r="L634" s="78">
        <f t="shared" si="69"/>
        <v>5</v>
      </c>
      <c r="M634" s="78">
        <f t="shared" si="70"/>
        <v>1</v>
      </c>
      <c r="N634" s="33" t="s">
        <v>93</v>
      </c>
      <c r="O634" s="34" t="s">
        <v>94</v>
      </c>
      <c r="P634" s="34" t="str">
        <f>VLOOKUP(Email_TaskV2[[#This Row],[PIC Dev]],[1]Organization!C:D,2,FALSE)</f>
        <v>Digital and VAS</v>
      </c>
      <c r="Q634" s="74" t="s">
        <v>2725</v>
      </c>
      <c r="R634" s="31">
        <v>86</v>
      </c>
      <c r="S634" s="31" t="s">
        <v>61</v>
      </c>
      <c r="T634" s="31" t="s">
        <v>2726</v>
      </c>
      <c r="U634" s="31"/>
      <c r="V634" s="31"/>
      <c r="W634" s="31"/>
      <c r="X634" s="31"/>
      <c r="Y634" s="31"/>
      <c r="Z634" s="31" t="s">
        <v>63</v>
      </c>
      <c r="AA634" s="31" t="s">
        <v>64</v>
      </c>
      <c r="AB634" s="31" t="s">
        <v>201</v>
      </c>
      <c r="AC634" s="31" t="s">
        <v>98</v>
      </c>
      <c r="AD634" s="82" t="s">
        <v>99</v>
      </c>
      <c r="AE634" s="33" t="s">
        <v>125</v>
      </c>
      <c r="AF634" s="33"/>
      <c r="AG634" s="31"/>
      <c r="AH634" s="75"/>
      <c r="AI634" s="31" t="s">
        <v>75</v>
      </c>
      <c r="AJ634" s="31"/>
      <c r="AK634" s="25"/>
      <c r="AL634" s="25"/>
      <c r="AM634" s="25"/>
      <c r="AN634" s="25"/>
      <c r="AO634" s="25"/>
      <c r="AP634" s="26">
        <f ca="1">IF(AND(Email_TaskV2[[#This Row],[Status]]="ON PROGRESS"),TODAY()-Email_TaskV2[[#This Row],[Tanggal nodin RFS/RFI]],0)</f>
        <v>0</v>
      </c>
      <c r="AQ634" s="26">
        <f ca="1">IF(AND(Email_TaskV2[[#This Row],[Status]]="ON PROGRESS",Email_TaskV2[[#This Row],[Type]]="RFI"),TODAY()-Email_TaskV2[[#This Row],[Tanggal nodin RFS/RFI]],0)</f>
        <v>0</v>
      </c>
      <c r="AR634" s="26" t="str">
        <f ca="1">IF(Email_TaskV2[[#This Row],[Aging]]&gt;7,"Warning","")</f>
        <v/>
      </c>
      <c r="AV634" s="16" t="str">
        <f>IF(AND(Email_TaskV2[[#This Row],[Status]]="ON PROGRESS",Email_TaskV2[[#This Row],[Type]]="RFS"),"YES","")</f>
        <v/>
      </c>
      <c r="AW634" s="16" t="str">
        <f>IF(AND(Email_TaskV2[[#This Row],[Status]]="ON PROGRESS",Email_TaskV2[[#This Row],[Type]]="RFI"),"YES","")</f>
        <v/>
      </c>
      <c r="AX634" s="16">
        <f>IF(Email_TaskV2[[#This Row],[Nomor Nodin RFS/RFI]]="","",DAY(Email_TaskV2[[#This Row],[Tanggal nodin RFS/RFI]]))</f>
        <v>2</v>
      </c>
      <c r="AY634" s="28" t="str">
        <f>IF(Email_TaskV2[[#This Row],[Nomor Nodin RFS/RFI]]="","",TEXT(Email_TaskV2[[#This Row],[Tanggal nodin RFS/RFI]],"mmm"))</f>
        <v>Jun</v>
      </c>
      <c r="AZ634" s="28" t="str">
        <f>IF(Email_TaskV2[[#This Row],[Nodin BO]]="","No","Yes")</f>
        <v>Yes</v>
      </c>
      <c r="BA634" s="36">
        <f>IF(Email_TaskV2[[#This Row],[Month]]="",13,MONTH(Email_TaskV2[[#This Row],[Tanggal nodin RFS/RFI]]))</f>
        <v>6</v>
      </c>
    </row>
    <row r="635" spans="1:53" ht="15" hidden="1" customHeight="1" x14ac:dyDescent="0.3">
      <c r="A635" s="17">
        <v>634</v>
      </c>
      <c r="B635" s="31" t="s">
        <v>2727</v>
      </c>
      <c r="C635" s="40">
        <v>44714</v>
      </c>
      <c r="D635" s="34" t="s">
        <v>2728</v>
      </c>
      <c r="E635" s="31" t="s">
        <v>55</v>
      </c>
      <c r="F635" s="41" t="s">
        <v>136</v>
      </c>
      <c r="G635" s="42">
        <v>44720</v>
      </c>
      <c r="H635" s="42">
        <v>44728</v>
      </c>
      <c r="I635" s="31" t="s">
        <v>2729</v>
      </c>
      <c r="J635" s="42">
        <v>44729</v>
      </c>
      <c r="K635" s="85"/>
      <c r="L635" s="78">
        <f t="shared" si="69"/>
        <v>14</v>
      </c>
      <c r="M635" s="78">
        <f t="shared" si="70"/>
        <v>9</v>
      </c>
      <c r="N635" s="34" t="s">
        <v>120</v>
      </c>
      <c r="O635" s="34" t="s">
        <v>121</v>
      </c>
      <c r="P635" s="34" t="str">
        <f>VLOOKUP(Email_TaskV2[[#This Row],[PIC Dev]],[1]Organization!C:D,2,FALSE)</f>
        <v>Business Architecture</v>
      </c>
      <c r="Q635" s="74" t="s">
        <v>2730</v>
      </c>
      <c r="R635" s="31">
        <v>208</v>
      </c>
      <c r="S635" s="31" t="s">
        <v>61</v>
      </c>
      <c r="T635" s="31" t="s">
        <v>2731</v>
      </c>
      <c r="U635" s="31"/>
      <c r="V635" s="31"/>
      <c r="W635" s="31"/>
      <c r="X635" s="31"/>
      <c r="Y635" s="31"/>
      <c r="Z635" s="31" t="s">
        <v>63</v>
      </c>
      <c r="AA635" s="31" t="s">
        <v>64</v>
      </c>
      <c r="AB635" s="31" t="s">
        <v>123</v>
      </c>
      <c r="AC635" s="31" t="s">
        <v>66</v>
      </c>
      <c r="AD635" s="33" t="s">
        <v>139</v>
      </c>
      <c r="AE635" s="33" t="s">
        <v>74</v>
      </c>
      <c r="AF635" s="33"/>
      <c r="AG635" s="31"/>
      <c r="AH635" s="75"/>
      <c r="AI635" s="31" t="s">
        <v>75</v>
      </c>
      <c r="AJ635" s="31"/>
      <c r="AK635" s="25"/>
      <c r="AL635" s="25"/>
      <c r="AM635" s="25"/>
      <c r="AN635" s="25"/>
      <c r="AO635" s="25"/>
      <c r="AP635" s="26">
        <f ca="1">IF(AND(Email_TaskV2[[#This Row],[Status]]="ON PROGRESS"),TODAY()-Email_TaskV2[[#This Row],[Tanggal nodin RFS/RFI]],0)</f>
        <v>0</v>
      </c>
      <c r="AQ635" s="26">
        <f ca="1">IF(AND(Email_TaskV2[[#This Row],[Status]]="ON PROGRESS",Email_TaskV2[[#This Row],[Type]]="RFI"),TODAY()-Email_TaskV2[[#This Row],[Tanggal nodin RFS/RFI]],0)</f>
        <v>0</v>
      </c>
      <c r="AR635" s="26" t="str">
        <f ca="1">IF(Email_TaskV2[[#This Row],[Aging]]&gt;7,"Warning","")</f>
        <v/>
      </c>
      <c r="AS635" s="76" t="s">
        <v>2732</v>
      </c>
      <c r="AT635" s="76" t="s">
        <v>2733</v>
      </c>
      <c r="AU635" s="37" t="s">
        <v>2734</v>
      </c>
      <c r="AV635" s="37" t="str">
        <f>IF(AND(Email_TaskV2[[#This Row],[Status]]="ON PROGRESS",Email_TaskV2[[#This Row],[Type]]="RFS"),"YES","")</f>
        <v/>
      </c>
      <c r="AW635" s="37" t="str">
        <f>IF(AND(Email_TaskV2[[#This Row],[Status]]="ON PROGRESS",Email_TaskV2[[#This Row],[Type]]="RFI"),"YES","")</f>
        <v/>
      </c>
      <c r="AX635" s="37">
        <f>IF(Email_TaskV2[[#This Row],[Nomor Nodin RFS/RFI]]="","",DAY(Email_TaskV2[[#This Row],[Tanggal nodin RFS/RFI]]))</f>
        <v>2</v>
      </c>
      <c r="AY635" s="28" t="str">
        <f>IF(Email_TaskV2[[#This Row],[Nomor Nodin RFS/RFI]]="","",TEXT(Email_TaskV2[[#This Row],[Tanggal nodin RFS/RFI]],"mmm"))</f>
        <v>Jun</v>
      </c>
      <c r="AZ635" s="28" t="str">
        <f>IF(Email_TaskV2[[#This Row],[Nodin BO]]="","No","Yes")</f>
        <v>Yes</v>
      </c>
      <c r="BA635" s="93">
        <f>IF(Email_TaskV2[[#This Row],[Month]]="",13,MONTH(Email_TaskV2[[#This Row],[Tanggal nodin RFS/RFI]]))</f>
        <v>6</v>
      </c>
    </row>
    <row r="636" spans="1:53" ht="15" hidden="1" customHeight="1" x14ac:dyDescent="0.3">
      <c r="A636" s="17">
        <v>635</v>
      </c>
      <c r="B636" s="31" t="s">
        <v>2735</v>
      </c>
      <c r="C636" s="40">
        <v>44715</v>
      </c>
      <c r="D636" s="34" t="s">
        <v>2736</v>
      </c>
      <c r="E636" s="48" t="s">
        <v>118</v>
      </c>
      <c r="F636" s="81" t="s">
        <v>163</v>
      </c>
      <c r="G636" s="31"/>
      <c r="H636" s="42">
        <v>44720</v>
      </c>
      <c r="I636" s="31"/>
      <c r="J636" s="31"/>
      <c r="K636" s="78"/>
      <c r="L636" s="78"/>
      <c r="M636" s="78"/>
      <c r="N636" s="34" t="s">
        <v>220</v>
      </c>
      <c r="O636" s="34" t="s">
        <v>221</v>
      </c>
      <c r="P636" s="34" t="str">
        <f>VLOOKUP(Email_TaskV2[[#This Row],[PIC Dev]],[1]Organization!C:D,2,FALSE)</f>
        <v>Digital and VAS</v>
      </c>
      <c r="Q636" s="34" t="s">
        <v>2737</v>
      </c>
      <c r="R636" s="31"/>
      <c r="S636" s="31" t="s">
        <v>61</v>
      </c>
      <c r="T636" s="31" t="s">
        <v>2515</v>
      </c>
      <c r="U636" s="31"/>
      <c r="V636" s="31"/>
      <c r="W636" s="31"/>
      <c r="X636" s="31"/>
      <c r="Y636" s="31"/>
      <c r="Z636" s="31" t="s">
        <v>63</v>
      </c>
      <c r="AA636" s="31" t="s">
        <v>64</v>
      </c>
      <c r="AB636" s="31" t="s">
        <v>97</v>
      </c>
      <c r="AC636" s="31" t="s">
        <v>98</v>
      </c>
      <c r="AD636" s="33" t="s">
        <v>774</v>
      </c>
      <c r="AE636" s="33"/>
      <c r="AF636" s="33"/>
      <c r="AG636" s="31"/>
      <c r="AH636" s="75"/>
      <c r="AI636" s="48" t="s">
        <v>75</v>
      </c>
      <c r="AJ636" s="48"/>
      <c r="AK636" s="25"/>
      <c r="AL636" s="25"/>
      <c r="AM636" s="25"/>
      <c r="AN636" s="25"/>
      <c r="AO636" s="25"/>
      <c r="AP636" s="26">
        <f ca="1">IF(AND(Email_TaskV2[[#This Row],[Status]]="ON PROGRESS"),TODAY()-Email_TaskV2[[#This Row],[Tanggal nodin RFS/RFI]],0)</f>
        <v>0</v>
      </c>
      <c r="AQ636" s="26">
        <f ca="1">IF(AND(Email_TaskV2[[#This Row],[Status]]="ON PROGRESS",Email_TaskV2[[#This Row],[Type]]="RFI"),TODAY()-Email_TaskV2[[#This Row],[Tanggal nodin RFS/RFI]],0)</f>
        <v>0</v>
      </c>
      <c r="AR636" s="26" t="str">
        <f ca="1">IF(Email_TaskV2[[#This Row],[Aging]]&gt;7,"Warning","")</f>
        <v/>
      </c>
      <c r="AV636" s="16" t="str">
        <f>IF(AND(Email_TaskV2[[#This Row],[Status]]="ON PROGRESS",Email_TaskV2[[#This Row],[Type]]="RFS"),"YES","")</f>
        <v/>
      </c>
      <c r="AW636" s="16" t="str">
        <f>IF(AND(Email_TaskV2[[#This Row],[Status]]="ON PROGRESS",Email_TaskV2[[#This Row],[Type]]="RFI"),"YES","")</f>
        <v/>
      </c>
      <c r="AX636" s="16">
        <f>IF(Email_TaskV2[[#This Row],[Nomor Nodin RFS/RFI]]="","",DAY(Email_TaskV2[[#This Row],[Tanggal nodin RFS/RFI]]))</f>
        <v>3</v>
      </c>
      <c r="AY636" s="28" t="str">
        <f>IF(Email_TaskV2[[#This Row],[Nomor Nodin RFS/RFI]]="","",TEXT(Email_TaskV2[[#This Row],[Tanggal nodin RFS/RFI]],"mmm"))</f>
        <v>Jun</v>
      </c>
      <c r="AZ636" s="28" t="str">
        <f>IF(Email_TaskV2[[#This Row],[Nodin BO]]="","No","Yes")</f>
        <v>Yes</v>
      </c>
      <c r="BA636" s="36">
        <f>IF(Email_TaskV2[[#This Row],[Month]]="",13,MONTH(Email_TaskV2[[#This Row],[Tanggal nodin RFS/RFI]]))</f>
        <v>6</v>
      </c>
    </row>
    <row r="637" spans="1:53" ht="15" hidden="1" customHeight="1" x14ac:dyDescent="0.3">
      <c r="A637" s="17">
        <v>636</v>
      </c>
      <c r="B637" s="31" t="s">
        <v>2738</v>
      </c>
      <c r="C637" s="40">
        <v>44715</v>
      </c>
      <c r="D637" s="34" t="s">
        <v>2739</v>
      </c>
      <c r="E637" s="48" t="s">
        <v>118</v>
      </c>
      <c r="F637" s="81" t="s">
        <v>119</v>
      </c>
      <c r="G637" s="31"/>
      <c r="H637" s="42">
        <v>44733</v>
      </c>
      <c r="I637" s="31"/>
      <c r="J637" s="31"/>
      <c r="K637" s="78"/>
      <c r="L637" s="77"/>
      <c r="M637" s="87"/>
      <c r="N637" s="34" t="s">
        <v>104</v>
      </c>
      <c r="O637" s="34" t="s">
        <v>105</v>
      </c>
      <c r="P637" s="34" t="str">
        <f>VLOOKUP(Email_TaskV2[[#This Row],[PIC Dev]],[1]Organization!C:D,2,FALSE)</f>
        <v>Digital and VAS</v>
      </c>
      <c r="Q637" s="74" t="s">
        <v>2740</v>
      </c>
      <c r="R637" s="31"/>
      <c r="S637" s="31" t="s">
        <v>61</v>
      </c>
      <c r="T637" s="31" t="s">
        <v>2274</v>
      </c>
      <c r="U637" s="31"/>
      <c r="V637" s="31"/>
      <c r="W637" s="31"/>
      <c r="X637" s="31"/>
      <c r="Y637" s="31"/>
      <c r="Z637" s="31" t="s">
        <v>63</v>
      </c>
      <c r="AA637" s="31" t="s">
        <v>64</v>
      </c>
      <c r="AB637" s="31" t="s">
        <v>108</v>
      </c>
      <c r="AC637" s="31" t="s">
        <v>66</v>
      </c>
      <c r="AD637" s="33" t="s">
        <v>126</v>
      </c>
      <c r="AE637" s="33"/>
      <c r="AF637" s="33"/>
      <c r="AG637" s="31"/>
      <c r="AH637" s="75"/>
      <c r="AI637" s="48" t="s">
        <v>75</v>
      </c>
      <c r="AJ637" s="48"/>
      <c r="AK637" s="25"/>
      <c r="AL637" s="25"/>
      <c r="AM637" s="25"/>
      <c r="AN637" s="25"/>
      <c r="AO637" s="25"/>
      <c r="AP637" s="26">
        <f ca="1">IF(AND(Email_TaskV2[[#This Row],[Status]]="ON PROGRESS"),TODAY()-Email_TaskV2[[#This Row],[Tanggal nodin RFS/RFI]],0)</f>
        <v>0</v>
      </c>
      <c r="AQ637" s="26">
        <f ca="1">IF(AND(Email_TaskV2[[#This Row],[Status]]="ON PROGRESS",Email_TaskV2[[#This Row],[Type]]="RFI"),TODAY()-Email_TaskV2[[#This Row],[Tanggal nodin RFS/RFI]],0)</f>
        <v>0</v>
      </c>
      <c r="AR637" s="26" t="str">
        <f ca="1">IF(Email_TaskV2[[#This Row],[Aging]]&gt;7,"Warning","")</f>
        <v/>
      </c>
      <c r="AS637" s="76" t="s">
        <v>2741</v>
      </c>
      <c r="AT637" s="16" t="s">
        <v>2742</v>
      </c>
      <c r="AU637" s="37" t="s">
        <v>2743</v>
      </c>
      <c r="AV637" s="37" t="str">
        <f>IF(AND(Email_TaskV2[[#This Row],[Status]]="ON PROGRESS",Email_TaskV2[[#This Row],[Type]]="RFS"),"YES","")</f>
        <v/>
      </c>
      <c r="AW637" s="37" t="str">
        <f>IF(AND(Email_TaskV2[[#This Row],[Status]]="ON PROGRESS",Email_TaskV2[[#This Row],[Type]]="RFI"),"YES","")</f>
        <v/>
      </c>
      <c r="AX637" s="37">
        <f>IF(Email_TaskV2[[#This Row],[Nomor Nodin RFS/RFI]]="","",DAY(Email_TaskV2[[#This Row],[Tanggal nodin RFS/RFI]]))</f>
        <v>3</v>
      </c>
      <c r="AY637" s="28" t="str">
        <f>IF(Email_TaskV2[[#This Row],[Nomor Nodin RFS/RFI]]="","",TEXT(Email_TaskV2[[#This Row],[Tanggal nodin RFS/RFI]],"mmm"))</f>
        <v>Jun</v>
      </c>
      <c r="AZ637" s="28" t="str">
        <f>IF(Email_TaskV2[[#This Row],[Nodin BO]]="","No","Yes")</f>
        <v>Yes</v>
      </c>
      <c r="BA637" s="36">
        <f>IF(Email_TaskV2[[#This Row],[Month]]="",13,MONTH(Email_TaskV2[[#This Row],[Tanggal nodin RFS/RFI]]))</f>
        <v>6</v>
      </c>
    </row>
    <row r="638" spans="1:53" ht="15" hidden="1" customHeight="1" x14ac:dyDescent="0.3">
      <c r="A638" s="17">
        <v>637</v>
      </c>
      <c r="B638" s="31" t="s">
        <v>2744</v>
      </c>
      <c r="C638" s="40">
        <v>44715</v>
      </c>
      <c r="D638" s="34" t="s">
        <v>2736</v>
      </c>
      <c r="E638" s="31" t="s">
        <v>55</v>
      </c>
      <c r="F638" s="31" t="s">
        <v>136</v>
      </c>
      <c r="G638" s="42">
        <v>44715</v>
      </c>
      <c r="H638" s="42">
        <v>44720</v>
      </c>
      <c r="I638" s="31" t="s">
        <v>2745</v>
      </c>
      <c r="J638" s="42">
        <v>44721</v>
      </c>
      <c r="K638" s="85"/>
      <c r="L638" s="78">
        <f t="shared" ref="L638:L657" si="71">H638-C638</f>
        <v>5</v>
      </c>
      <c r="M638" s="78">
        <f t="shared" ref="M638:M657" si="72">J638-G638</f>
        <v>6</v>
      </c>
      <c r="N638" s="34" t="s">
        <v>220</v>
      </c>
      <c r="O638" s="34" t="s">
        <v>221</v>
      </c>
      <c r="P638" s="34" t="str">
        <f>VLOOKUP(Email_TaskV2[[#This Row],[PIC Dev]],[1]Organization!C:D,2,FALSE)</f>
        <v>Digital and VAS</v>
      </c>
      <c r="Q638" s="74" t="s">
        <v>2746</v>
      </c>
      <c r="R638" s="31">
        <v>150</v>
      </c>
      <c r="S638" s="31" t="s">
        <v>61</v>
      </c>
      <c r="T638" s="31" t="s">
        <v>2515</v>
      </c>
      <c r="U638" s="31"/>
      <c r="V638" s="31"/>
      <c r="W638" s="31"/>
      <c r="X638" s="31"/>
      <c r="Y638" s="31"/>
      <c r="Z638" s="31" t="s">
        <v>63</v>
      </c>
      <c r="AA638" s="31" t="s">
        <v>64</v>
      </c>
      <c r="AB638" s="31" t="s">
        <v>97</v>
      </c>
      <c r="AC638" s="31" t="s">
        <v>98</v>
      </c>
      <c r="AD638" s="33" t="s">
        <v>126</v>
      </c>
      <c r="AE638" s="33"/>
      <c r="AF638" s="33"/>
      <c r="AG638" s="31"/>
      <c r="AH638" s="75"/>
      <c r="AI638" s="31" t="s">
        <v>68</v>
      </c>
      <c r="AJ638" s="31" t="s">
        <v>277</v>
      </c>
      <c r="AK638" s="25"/>
      <c r="AL638" s="25"/>
      <c r="AM638" s="25"/>
      <c r="AN638" s="25"/>
      <c r="AO638" s="25"/>
      <c r="AP638" s="26">
        <f ca="1">IF(AND(Email_TaskV2[[#This Row],[Status]]="ON PROGRESS"),TODAY()-Email_TaskV2[[#This Row],[Tanggal nodin RFS/RFI]],0)</f>
        <v>0</v>
      </c>
      <c r="AQ638" s="26">
        <f ca="1">IF(AND(Email_TaskV2[[#This Row],[Status]]="ON PROGRESS",Email_TaskV2[[#This Row],[Type]]="RFI"),TODAY()-Email_TaskV2[[#This Row],[Tanggal nodin RFS/RFI]],0)</f>
        <v>0</v>
      </c>
      <c r="AR638" s="26" t="str">
        <f ca="1">IF(Email_TaskV2[[#This Row],[Aging]]&gt;7,"Warning","")</f>
        <v/>
      </c>
      <c r="AV638" s="16" t="str">
        <f>IF(AND(Email_TaskV2[[#This Row],[Status]]="ON PROGRESS",Email_TaskV2[[#This Row],[Type]]="RFS"),"YES","")</f>
        <v/>
      </c>
      <c r="AW638" s="16" t="str">
        <f>IF(AND(Email_TaskV2[[#This Row],[Status]]="ON PROGRESS",Email_TaskV2[[#This Row],[Type]]="RFI"),"YES","")</f>
        <v/>
      </c>
      <c r="AX638" s="16">
        <f>IF(Email_TaskV2[[#This Row],[Nomor Nodin RFS/RFI]]="","",DAY(Email_TaskV2[[#This Row],[Tanggal nodin RFS/RFI]]))</f>
        <v>3</v>
      </c>
      <c r="AY638" s="28" t="str">
        <f>IF(Email_TaskV2[[#This Row],[Nomor Nodin RFS/RFI]]="","",TEXT(Email_TaskV2[[#This Row],[Tanggal nodin RFS/RFI]],"mmm"))</f>
        <v>Jun</v>
      </c>
      <c r="AZ638" s="28" t="str">
        <f>IF(Email_TaskV2[[#This Row],[Nodin BO]]="","No","Yes")</f>
        <v>Yes</v>
      </c>
      <c r="BA638" s="36">
        <f>IF(Email_TaskV2[[#This Row],[Month]]="",13,MONTH(Email_TaskV2[[#This Row],[Tanggal nodin RFS/RFI]]))</f>
        <v>6</v>
      </c>
    </row>
    <row r="639" spans="1:53" ht="15" hidden="1" customHeight="1" x14ac:dyDescent="0.3">
      <c r="A639" s="17">
        <v>638</v>
      </c>
      <c r="B639" s="31" t="s">
        <v>2747</v>
      </c>
      <c r="C639" s="40">
        <v>44715</v>
      </c>
      <c r="D639" s="34" t="s">
        <v>2748</v>
      </c>
      <c r="E639" s="31" t="s">
        <v>55</v>
      </c>
      <c r="F639" s="94" t="s">
        <v>136</v>
      </c>
      <c r="G639" s="42">
        <v>44715</v>
      </c>
      <c r="H639" s="42">
        <v>44720</v>
      </c>
      <c r="I639" s="31" t="s">
        <v>2749</v>
      </c>
      <c r="J639" s="42">
        <v>44721</v>
      </c>
      <c r="K639" s="85"/>
      <c r="L639" s="78">
        <f t="shared" si="71"/>
        <v>5</v>
      </c>
      <c r="M639" s="78">
        <f t="shared" si="72"/>
        <v>6</v>
      </c>
      <c r="N639" s="34" t="s">
        <v>220</v>
      </c>
      <c r="O639" s="34" t="s">
        <v>221</v>
      </c>
      <c r="P639" s="34" t="str">
        <f>VLOOKUP(Email_TaskV2[[#This Row],[PIC Dev]],[1]Organization!C:D,2,FALSE)</f>
        <v>Digital and VAS</v>
      </c>
      <c r="Q639" s="74" t="s">
        <v>2750</v>
      </c>
      <c r="R639" s="31">
        <v>150</v>
      </c>
      <c r="S639" s="31" t="s">
        <v>61</v>
      </c>
      <c r="T639" s="31" t="s">
        <v>2515</v>
      </c>
      <c r="U639" s="31"/>
      <c r="V639" s="31"/>
      <c r="W639" s="31"/>
      <c r="X639" s="31"/>
      <c r="Y639" s="31"/>
      <c r="Z639" s="31" t="s">
        <v>63</v>
      </c>
      <c r="AA639" s="31" t="s">
        <v>64</v>
      </c>
      <c r="AB639" s="31" t="s">
        <v>97</v>
      </c>
      <c r="AC639" s="31" t="s">
        <v>98</v>
      </c>
      <c r="AD639" s="23" t="s">
        <v>255</v>
      </c>
      <c r="AE639" s="33"/>
      <c r="AF639" s="33"/>
      <c r="AG639" s="31"/>
      <c r="AH639" s="75"/>
      <c r="AI639" s="31" t="s">
        <v>68</v>
      </c>
      <c r="AJ639" s="31" t="s">
        <v>277</v>
      </c>
      <c r="AK639" s="25"/>
      <c r="AL639" s="25"/>
      <c r="AM639" s="25"/>
      <c r="AN639" s="25"/>
      <c r="AO639" s="25"/>
      <c r="AP639" s="26">
        <f ca="1">IF(AND(Email_TaskV2[[#This Row],[Status]]="ON PROGRESS"),TODAY()-Email_TaskV2[[#This Row],[Tanggal nodin RFS/RFI]],0)</f>
        <v>0</v>
      </c>
      <c r="AQ639" s="26">
        <f ca="1">IF(AND(Email_TaskV2[[#This Row],[Status]]="ON PROGRESS",Email_TaskV2[[#This Row],[Type]]="RFI"),TODAY()-Email_TaskV2[[#This Row],[Tanggal nodin RFS/RFI]],0)</f>
        <v>0</v>
      </c>
      <c r="AR639" s="26" t="str">
        <f ca="1">IF(Email_TaskV2[[#This Row],[Aging]]&gt;7,"Warning","")</f>
        <v/>
      </c>
      <c r="AV639" s="16" t="str">
        <f>IF(AND(Email_TaskV2[[#This Row],[Status]]="ON PROGRESS",Email_TaskV2[[#This Row],[Type]]="RFS"),"YES","")</f>
        <v/>
      </c>
      <c r="AW639" s="16" t="str">
        <f>IF(AND(Email_TaskV2[[#This Row],[Status]]="ON PROGRESS",Email_TaskV2[[#This Row],[Type]]="RFI"),"YES","")</f>
        <v/>
      </c>
      <c r="AX639" s="16">
        <f>IF(Email_TaskV2[[#This Row],[Nomor Nodin RFS/RFI]]="","",DAY(Email_TaskV2[[#This Row],[Tanggal nodin RFS/RFI]]))</f>
        <v>3</v>
      </c>
      <c r="AY639" s="28" t="str">
        <f>IF(Email_TaskV2[[#This Row],[Nomor Nodin RFS/RFI]]="","",TEXT(Email_TaskV2[[#This Row],[Tanggal nodin RFS/RFI]],"mmm"))</f>
        <v>Jun</v>
      </c>
      <c r="AZ639" s="28" t="str">
        <f>IF(Email_TaskV2[[#This Row],[Nodin BO]]="","No","Yes")</f>
        <v>Yes</v>
      </c>
      <c r="BA639" s="36">
        <f>IF(Email_TaskV2[[#This Row],[Month]]="",13,MONTH(Email_TaskV2[[#This Row],[Tanggal nodin RFS/RFI]]))</f>
        <v>6</v>
      </c>
    </row>
    <row r="640" spans="1:53" ht="15" hidden="1" customHeight="1" x14ac:dyDescent="0.3">
      <c r="A640" s="17">
        <v>639</v>
      </c>
      <c r="B640" s="31" t="s">
        <v>2751</v>
      </c>
      <c r="C640" s="40">
        <v>44715</v>
      </c>
      <c r="D640" s="34" t="s">
        <v>2752</v>
      </c>
      <c r="E640" s="31" t="s">
        <v>55</v>
      </c>
      <c r="F640" s="94" t="s">
        <v>136</v>
      </c>
      <c r="G640" s="42">
        <v>44720</v>
      </c>
      <c r="H640" s="42">
        <v>44725</v>
      </c>
      <c r="I640" s="31" t="s">
        <v>2753</v>
      </c>
      <c r="J640" s="42">
        <v>44725</v>
      </c>
      <c r="K640" s="42"/>
      <c r="L640" s="31">
        <f t="shared" si="71"/>
        <v>10</v>
      </c>
      <c r="M640" s="31">
        <f t="shared" si="72"/>
        <v>5</v>
      </c>
      <c r="N640" s="34" t="s">
        <v>130</v>
      </c>
      <c r="O640" s="34" t="s">
        <v>131</v>
      </c>
      <c r="P640" s="34" t="str">
        <f>VLOOKUP(Email_TaskV2[[#This Row],[PIC Dev]],[1]Organization!C:D,2,FALSE)</f>
        <v>BSM Prepaid</v>
      </c>
      <c r="Q640" s="74" t="s">
        <v>2754</v>
      </c>
      <c r="R640" s="31">
        <v>510</v>
      </c>
      <c r="S640" s="31" t="s">
        <v>61</v>
      </c>
      <c r="T640" s="31" t="s">
        <v>2755</v>
      </c>
      <c r="U640" s="31"/>
      <c r="V640" s="31"/>
      <c r="W640" s="31"/>
      <c r="X640" s="31"/>
      <c r="Y640" s="31"/>
      <c r="Z640" s="31" t="s">
        <v>63</v>
      </c>
      <c r="AA640" s="31" t="s">
        <v>64</v>
      </c>
      <c r="AB640" s="31" t="s">
        <v>65</v>
      </c>
      <c r="AC640" s="31" t="s">
        <v>66</v>
      </c>
      <c r="AD640" s="33" t="s">
        <v>67</v>
      </c>
      <c r="AE640" s="33" t="s">
        <v>82</v>
      </c>
      <c r="AF640" s="33" t="s">
        <v>89</v>
      </c>
      <c r="AG640" s="31"/>
      <c r="AH640" s="75"/>
      <c r="AI640" s="31" t="s">
        <v>75</v>
      </c>
      <c r="AJ640" s="31"/>
      <c r="AK640" s="25"/>
      <c r="AL640" s="25"/>
      <c r="AM640" s="25"/>
      <c r="AN640" s="25"/>
      <c r="AO640" s="25"/>
      <c r="AP640" s="26">
        <f ca="1">IF(AND(Email_TaskV2[[#This Row],[Status]]="ON PROGRESS"),TODAY()-Email_TaskV2[[#This Row],[Tanggal nodin RFS/RFI]],0)</f>
        <v>0</v>
      </c>
      <c r="AQ640" s="26">
        <f ca="1">IF(AND(Email_TaskV2[[#This Row],[Status]]="ON PROGRESS",Email_TaskV2[[#This Row],[Type]]="RFI"),TODAY()-Email_TaskV2[[#This Row],[Tanggal nodin RFS/RFI]],0)</f>
        <v>0</v>
      </c>
      <c r="AR640" s="26" t="str">
        <f ca="1">IF(Email_TaskV2[[#This Row],[Aging]]&gt;7,"Warning","")</f>
        <v/>
      </c>
      <c r="AV640" s="16" t="str">
        <f>IF(AND(Email_TaskV2[[#This Row],[Status]]="ON PROGRESS",Email_TaskV2[[#This Row],[Type]]="RFS"),"YES","")</f>
        <v/>
      </c>
      <c r="AW640" s="16" t="str">
        <f>IF(AND(Email_TaskV2[[#This Row],[Status]]="ON PROGRESS",Email_TaskV2[[#This Row],[Type]]="RFI"),"YES","")</f>
        <v/>
      </c>
      <c r="AX640" s="16">
        <f>IF(Email_TaskV2[[#This Row],[Nomor Nodin RFS/RFI]]="","",DAY(Email_TaskV2[[#This Row],[Tanggal nodin RFS/RFI]]))</f>
        <v>3</v>
      </c>
      <c r="AY640" s="28" t="str">
        <f>IF(Email_TaskV2[[#This Row],[Nomor Nodin RFS/RFI]]="","",TEXT(Email_TaskV2[[#This Row],[Tanggal nodin RFS/RFI]],"mmm"))</f>
        <v>Jun</v>
      </c>
      <c r="AZ640" s="28" t="str">
        <f>IF(Email_TaskV2[[#This Row],[Nodin BO]]="","No","Yes")</f>
        <v>Yes</v>
      </c>
      <c r="BA640" s="36">
        <f>IF(Email_TaskV2[[#This Row],[Month]]="",13,MONTH(Email_TaskV2[[#This Row],[Tanggal nodin RFS/RFI]]))</f>
        <v>6</v>
      </c>
    </row>
    <row r="641" spans="1:53" ht="15" hidden="1" customHeight="1" x14ac:dyDescent="0.3">
      <c r="A641" s="17">
        <v>640</v>
      </c>
      <c r="B641" s="31" t="s">
        <v>2756</v>
      </c>
      <c r="C641" s="40">
        <v>44715</v>
      </c>
      <c r="D641" s="34" t="s">
        <v>2757</v>
      </c>
      <c r="E641" s="31" t="s">
        <v>55</v>
      </c>
      <c r="F641" s="41" t="s">
        <v>86</v>
      </c>
      <c r="G641" s="42">
        <v>44715</v>
      </c>
      <c r="H641" s="42">
        <v>44722</v>
      </c>
      <c r="I641" s="31" t="s">
        <v>2758</v>
      </c>
      <c r="J641" s="42">
        <v>44722</v>
      </c>
      <c r="K641" s="42"/>
      <c r="L641" s="31">
        <f t="shared" si="71"/>
        <v>7</v>
      </c>
      <c r="M641" s="31">
        <f t="shared" si="72"/>
        <v>7</v>
      </c>
      <c r="N641" s="34" t="s">
        <v>531</v>
      </c>
      <c r="O641" s="34" t="s">
        <v>532</v>
      </c>
      <c r="P641" s="34" t="str">
        <f>VLOOKUP(Email_TaskV2[[#This Row],[PIC Dev]],[1]Organization!C:D,2,FALSE)</f>
        <v>Business Architecture</v>
      </c>
      <c r="Q641" s="74" t="s">
        <v>2759</v>
      </c>
      <c r="R641" s="31">
        <v>70</v>
      </c>
      <c r="S641" s="31" t="s">
        <v>61</v>
      </c>
      <c r="T641" s="31" t="s">
        <v>2760</v>
      </c>
      <c r="U641" s="31"/>
      <c r="V641" s="31"/>
      <c r="W641" s="31"/>
      <c r="X641" s="31"/>
      <c r="Y641" s="31"/>
      <c r="Z641" s="31" t="s">
        <v>63</v>
      </c>
      <c r="AA641" s="31" t="s">
        <v>64</v>
      </c>
      <c r="AB641" s="31" t="s">
        <v>938</v>
      </c>
      <c r="AC641" s="31" t="s">
        <v>98</v>
      </c>
      <c r="AD641" s="33" t="s">
        <v>774</v>
      </c>
      <c r="AE641" s="33"/>
      <c r="AF641" s="33"/>
      <c r="AG641" s="31"/>
      <c r="AH641" s="75"/>
      <c r="AI641" s="31" t="s">
        <v>75</v>
      </c>
      <c r="AJ641" s="18"/>
      <c r="AK641" s="25"/>
      <c r="AL641" s="25"/>
      <c r="AM641" s="25"/>
      <c r="AN641" s="25"/>
      <c r="AO641" s="25"/>
      <c r="AP641" s="26">
        <f ca="1">IF(AND(Email_TaskV2[[#This Row],[Status]]="ON PROGRESS"),TODAY()-Email_TaskV2[[#This Row],[Tanggal nodin RFS/RFI]],0)</f>
        <v>0</v>
      </c>
      <c r="AQ641" s="26">
        <f ca="1">IF(AND(Email_TaskV2[[#This Row],[Status]]="ON PROGRESS",Email_TaskV2[[#This Row],[Type]]="RFI"),TODAY()-Email_TaskV2[[#This Row],[Tanggal nodin RFS/RFI]],0)</f>
        <v>0</v>
      </c>
      <c r="AR641" s="26" t="str">
        <f ca="1">IF(Email_TaskV2[[#This Row],[Aging]]&gt;7,"Warning","")</f>
        <v/>
      </c>
      <c r="AV641" s="16" t="str">
        <f>IF(AND(Email_TaskV2[[#This Row],[Status]]="ON PROGRESS",Email_TaskV2[[#This Row],[Type]]="RFS"),"YES","")</f>
        <v/>
      </c>
      <c r="AW641" s="16" t="str">
        <f>IF(AND(Email_TaskV2[[#This Row],[Status]]="ON PROGRESS",Email_TaskV2[[#This Row],[Type]]="RFI"),"YES","")</f>
        <v/>
      </c>
      <c r="AX641" s="16">
        <f>IF(Email_TaskV2[[#This Row],[Nomor Nodin RFS/RFI]]="","",DAY(Email_TaskV2[[#This Row],[Tanggal nodin RFS/RFI]]))</f>
        <v>3</v>
      </c>
      <c r="AY641" s="28" t="str">
        <f>IF(Email_TaskV2[[#This Row],[Nomor Nodin RFS/RFI]]="","",TEXT(Email_TaskV2[[#This Row],[Tanggal nodin RFS/RFI]],"mmm"))</f>
        <v>Jun</v>
      </c>
      <c r="AZ641" s="28" t="str">
        <f>IF(Email_TaskV2[[#This Row],[Nodin BO]]="","No","Yes")</f>
        <v>Yes</v>
      </c>
      <c r="BA641" s="36">
        <f>IF(Email_TaskV2[[#This Row],[Month]]="",13,MONTH(Email_TaskV2[[#This Row],[Tanggal nodin RFS/RFI]]))</f>
        <v>6</v>
      </c>
    </row>
    <row r="642" spans="1:53" ht="15" hidden="1" customHeight="1" x14ac:dyDescent="0.3">
      <c r="A642" s="17">
        <v>641</v>
      </c>
      <c r="B642" s="31" t="s">
        <v>2761</v>
      </c>
      <c r="C642" s="40">
        <v>44715</v>
      </c>
      <c r="D642" s="34" t="s">
        <v>2762</v>
      </c>
      <c r="E642" s="31" t="s">
        <v>55</v>
      </c>
      <c r="F642" s="41" t="s">
        <v>112</v>
      </c>
      <c r="G642" s="42">
        <v>44719</v>
      </c>
      <c r="H642" s="42">
        <v>44719</v>
      </c>
      <c r="I642" s="31" t="s">
        <v>2763</v>
      </c>
      <c r="J642" s="42">
        <v>44720</v>
      </c>
      <c r="K642" s="85"/>
      <c r="L642" s="78">
        <f t="shared" si="71"/>
        <v>4</v>
      </c>
      <c r="M642" s="78">
        <f t="shared" si="72"/>
        <v>1</v>
      </c>
      <c r="N642" s="34" t="s">
        <v>171</v>
      </c>
      <c r="O642" s="34" t="s">
        <v>172</v>
      </c>
      <c r="P642" s="34" t="str">
        <f>VLOOKUP(Email_TaskV2[[#This Row],[PIC Dev]],[1]Organization!C:D,2,FALSE)</f>
        <v>Postpaid, Roaming, and Interconnect</v>
      </c>
      <c r="Q642" s="34"/>
      <c r="R642" s="31">
        <v>50</v>
      </c>
      <c r="S642" s="31" t="s">
        <v>106</v>
      </c>
      <c r="T642" s="31" t="s">
        <v>2764</v>
      </c>
      <c r="U642" s="31"/>
      <c r="V642" s="31"/>
      <c r="W642" s="31"/>
      <c r="X642" s="31"/>
      <c r="Y642" s="31"/>
      <c r="Z642" s="31" t="s">
        <v>63</v>
      </c>
      <c r="AA642" s="31" t="s">
        <v>64</v>
      </c>
      <c r="AB642" s="31" t="s">
        <v>65</v>
      </c>
      <c r="AC642" s="31" t="s">
        <v>124</v>
      </c>
      <c r="AD642" s="33" t="s">
        <v>211</v>
      </c>
      <c r="AE642" s="33"/>
      <c r="AF642" s="33"/>
      <c r="AG642" s="31"/>
      <c r="AH642" s="75"/>
      <c r="AI642" s="31" t="s">
        <v>75</v>
      </c>
      <c r="AJ642" s="18"/>
      <c r="AK642" s="25"/>
      <c r="AL642" s="25"/>
      <c r="AM642" s="25"/>
      <c r="AN642" s="25"/>
      <c r="AO642" s="25"/>
      <c r="AP642" s="26">
        <f ca="1">IF(AND(Email_TaskV2[[#This Row],[Status]]="ON PROGRESS"),TODAY()-Email_TaskV2[[#This Row],[Tanggal nodin RFS/RFI]],0)</f>
        <v>0</v>
      </c>
      <c r="AQ642" s="26">
        <f ca="1">IF(AND(Email_TaskV2[[#This Row],[Status]]="ON PROGRESS",Email_TaskV2[[#This Row],[Type]]="RFI"),TODAY()-Email_TaskV2[[#This Row],[Tanggal nodin RFS/RFI]],0)</f>
        <v>0</v>
      </c>
      <c r="AR642" s="26" t="str">
        <f ca="1">IF(Email_TaskV2[[#This Row],[Aging]]&gt;7,"Warning","")</f>
        <v/>
      </c>
      <c r="AV642" s="16" t="str">
        <f>IF(AND(Email_TaskV2[[#This Row],[Status]]="ON PROGRESS",Email_TaskV2[[#This Row],[Type]]="RFS"),"YES","")</f>
        <v/>
      </c>
      <c r="AW642" s="16" t="str">
        <f>IF(AND(Email_TaskV2[[#This Row],[Status]]="ON PROGRESS",Email_TaskV2[[#This Row],[Type]]="RFI"),"YES","")</f>
        <v/>
      </c>
      <c r="AX642" s="16">
        <f>IF(Email_TaskV2[[#This Row],[Nomor Nodin RFS/RFI]]="","",DAY(Email_TaskV2[[#This Row],[Tanggal nodin RFS/RFI]]))</f>
        <v>3</v>
      </c>
      <c r="AY642" s="28" t="str">
        <f>IF(Email_TaskV2[[#This Row],[Nomor Nodin RFS/RFI]]="","",TEXT(Email_TaskV2[[#This Row],[Tanggal nodin RFS/RFI]],"mmm"))</f>
        <v>Jun</v>
      </c>
      <c r="AZ642" s="28" t="str">
        <f>IF(Email_TaskV2[[#This Row],[Nodin BO]]="","No","Yes")</f>
        <v>Yes</v>
      </c>
      <c r="BA642" s="36">
        <f>IF(Email_TaskV2[[#This Row],[Month]]="",13,MONTH(Email_TaskV2[[#This Row],[Tanggal nodin RFS/RFI]]))</f>
        <v>6</v>
      </c>
    </row>
    <row r="643" spans="1:53" ht="15" hidden="1" customHeight="1" x14ac:dyDescent="0.3">
      <c r="A643" s="17">
        <v>642</v>
      </c>
      <c r="B643" s="31" t="s">
        <v>2765</v>
      </c>
      <c r="C643" s="40">
        <v>44715</v>
      </c>
      <c r="D643" s="34" t="s">
        <v>2766</v>
      </c>
      <c r="E643" s="31" t="s">
        <v>55</v>
      </c>
      <c r="F643" s="41" t="s">
        <v>86</v>
      </c>
      <c r="G643" s="42">
        <v>44719</v>
      </c>
      <c r="H643" s="42">
        <v>44720</v>
      </c>
      <c r="I643" s="31" t="s">
        <v>2767</v>
      </c>
      <c r="J643" s="42">
        <v>44720</v>
      </c>
      <c r="K643" s="42"/>
      <c r="L643" s="31">
        <f t="shared" si="71"/>
        <v>5</v>
      </c>
      <c r="M643" s="31">
        <f t="shared" si="72"/>
        <v>1</v>
      </c>
      <c r="N643" s="34" t="s">
        <v>171</v>
      </c>
      <c r="O643" s="34" t="s">
        <v>172</v>
      </c>
      <c r="P643" s="34" t="str">
        <f>VLOOKUP(Email_TaskV2[[#This Row],[PIC Dev]],[1]Organization!C:D,2,FALSE)</f>
        <v>Postpaid, Roaming, and Interconnect</v>
      </c>
      <c r="Q643" s="74" t="s">
        <v>2768</v>
      </c>
      <c r="R643" s="31">
        <v>22</v>
      </c>
      <c r="S643" s="31" t="s">
        <v>61</v>
      </c>
      <c r="T643" s="31" t="s">
        <v>2769</v>
      </c>
      <c r="U643" s="31"/>
      <c r="V643" s="31"/>
      <c r="W643" s="31"/>
      <c r="X643" s="31"/>
      <c r="Y643" s="31"/>
      <c r="Z643" s="31" t="s">
        <v>63</v>
      </c>
      <c r="AA643" s="31" t="s">
        <v>64</v>
      </c>
      <c r="AB643" s="31" t="s">
        <v>65</v>
      </c>
      <c r="AC643" s="31" t="s">
        <v>124</v>
      </c>
      <c r="AD643" s="82" t="s">
        <v>99</v>
      </c>
      <c r="AE643" s="33"/>
      <c r="AF643" s="33"/>
      <c r="AG643" s="31"/>
      <c r="AH643" s="75"/>
      <c r="AI643" s="31" t="s">
        <v>75</v>
      </c>
      <c r="AJ643" s="31"/>
      <c r="AK643" s="25"/>
      <c r="AL643" s="25"/>
      <c r="AM643" s="25"/>
      <c r="AN643" s="25"/>
      <c r="AO643" s="25"/>
      <c r="AP643" s="26">
        <f ca="1">IF(AND(Email_TaskV2[[#This Row],[Status]]="ON PROGRESS"),TODAY()-Email_TaskV2[[#This Row],[Tanggal nodin RFS/RFI]],0)</f>
        <v>0</v>
      </c>
      <c r="AQ643" s="26">
        <f ca="1">IF(AND(Email_TaskV2[[#This Row],[Status]]="ON PROGRESS",Email_TaskV2[[#This Row],[Type]]="RFI"),TODAY()-Email_TaskV2[[#This Row],[Tanggal nodin RFS/RFI]],0)</f>
        <v>0</v>
      </c>
      <c r="AR643" s="26" t="str">
        <f ca="1">IF(Email_TaskV2[[#This Row],[Aging]]&gt;7,"Warning","")</f>
        <v/>
      </c>
      <c r="AV643" s="16" t="str">
        <f>IF(AND(Email_TaskV2[[#This Row],[Status]]="ON PROGRESS",Email_TaskV2[[#This Row],[Type]]="RFS"),"YES","")</f>
        <v/>
      </c>
      <c r="AW643" s="16" t="str">
        <f>IF(AND(Email_TaskV2[[#This Row],[Status]]="ON PROGRESS",Email_TaskV2[[#This Row],[Type]]="RFI"),"YES","")</f>
        <v/>
      </c>
      <c r="AX643" s="16">
        <f>IF(Email_TaskV2[[#This Row],[Nomor Nodin RFS/RFI]]="","",DAY(Email_TaskV2[[#This Row],[Tanggal nodin RFS/RFI]]))</f>
        <v>3</v>
      </c>
      <c r="AY643" s="28" t="str">
        <f>IF(Email_TaskV2[[#This Row],[Nomor Nodin RFS/RFI]]="","",TEXT(Email_TaskV2[[#This Row],[Tanggal nodin RFS/RFI]],"mmm"))</f>
        <v>Jun</v>
      </c>
      <c r="AZ643" s="28" t="str">
        <f>IF(Email_TaskV2[[#This Row],[Nodin BO]]="","No","Yes")</f>
        <v>Yes</v>
      </c>
      <c r="BA643" s="36">
        <f>IF(Email_TaskV2[[#This Row],[Month]]="",13,MONTH(Email_TaskV2[[#This Row],[Tanggal nodin RFS/RFI]]))</f>
        <v>6</v>
      </c>
    </row>
    <row r="644" spans="1:53" ht="15" hidden="1" customHeight="1" x14ac:dyDescent="0.3">
      <c r="A644" s="17">
        <v>643</v>
      </c>
      <c r="B644" s="31" t="s">
        <v>2770</v>
      </c>
      <c r="C644" s="40">
        <v>44715</v>
      </c>
      <c r="D644" s="34" t="s">
        <v>2771</v>
      </c>
      <c r="E644" s="31" t="s">
        <v>55</v>
      </c>
      <c r="F644" s="94" t="s">
        <v>1889</v>
      </c>
      <c r="G644" s="42">
        <v>44718</v>
      </c>
      <c r="H644" s="42">
        <v>44741</v>
      </c>
      <c r="I644" s="31" t="s">
        <v>2772</v>
      </c>
      <c r="J644" s="42">
        <v>44743</v>
      </c>
      <c r="K644" s="42"/>
      <c r="L644" s="31">
        <f t="shared" si="71"/>
        <v>26</v>
      </c>
      <c r="M644" s="31">
        <f t="shared" si="72"/>
        <v>25</v>
      </c>
      <c r="N644" s="34" t="s">
        <v>193</v>
      </c>
      <c r="O644" s="34" t="s">
        <v>194</v>
      </c>
      <c r="P644" s="34" t="str">
        <f>VLOOKUP(Email_TaskV2[[#This Row],[PIC Dev]],[1]Organization!C:D,2,FALSE)</f>
        <v>Postpaid, Roaming, and Interconnect</v>
      </c>
      <c r="Q644" s="74" t="s">
        <v>2773</v>
      </c>
      <c r="R644" s="31">
        <v>51</v>
      </c>
      <c r="S644" s="31" t="s">
        <v>106</v>
      </c>
      <c r="T644" s="31" t="s">
        <v>2774</v>
      </c>
      <c r="U644" s="31"/>
      <c r="V644" s="31"/>
      <c r="W644" s="31"/>
      <c r="X644" s="31"/>
      <c r="Y644" s="31"/>
      <c r="Z644" s="31" t="s">
        <v>63</v>
      </c>
      <c r="AA644" s="31" t="s">
        <v>64</v>
      </c>
      <c r="AB644" s="31" t="s">
        <v>65</v>
      </c>
      <c r="AC644" s="31" t="s">
        <v>98</v>
      </c>
      <c r="AD644" s="33" t="s">
        <v>490</v>
      </c>
      <c r="AE644" s="33"/>
      <c r="AF644" s="33"/>
      <c r="AG644" s="31"/>
      <c r="AH644" s="75"/>
      <c r="AI644" s="31" t="s">
        <v>75</v>
      </c>
      <c r="AJ644" s="31"/>
      <c r="AK644" s="25"/>
      <c r="AL644" s="25"/>
      <c r="AM644" s="25"/>
      <c r="AN644" s="25"/>
      <c r="AO644" s="25"/>
      <c r="AP644" s="26">
        <f ca="1">IF(AND(Email_TaskV2[[#This Row],[Status]]="ON PROGRESS"),TODAY()-Email_TaskV2[[#This Row],[Tanggal nodin RFS/RFI]],0)</f>
        <v>0</v>
      </c>
      <c r="AQ644" s="26">
        <f ca="1">IF(AND(Email_TaskV2[[#This Row],[Status]]="ON PROGRESS",Email_TaskV2[[#This Row],[Type]]="RFI"),TODAY()-Email_TaskV2[[#This Row],[Tanggal nodin RFS/RFI]],0)</f>
        <v>0</v>
      </c>
      <c r="AR644" s="26" t="str">
        <f ca="1">IF(Email_TaskV2[[#This Row],[Aging]]&gt;7,"Warning","")</f>
        <v/>
      </c>
      <c r="AV644" s="16" t="str">
        <f>IF(AND(Email_TaskV2[[#This Row],[Status]]="ON PROGRESS",Email_TaskV2[[#This Row],[Type]]="RFS"),"YES","")</f>
        <v/>
      </c>
      <c r="AW644" s="16" t="str">
        <f>IF(AND(Email_TaskV2[[#This Row],[Status]]="ON PROGRESS",Email_TaskV2[[#This Row],[Type]]="RFI"),"YES","")</f>
        <v/>
      </c>
      <c r="AX644" s="16">
        <f>IF(Email_TaskV2[[#This Row],[Nomor Nodin RFS/RFI]]="","",DAY(Email_TaskV2[[#This Row],[Tanggal nodin RFS/RFI]]))</f>
        <v>3</v>
      </c>
      <c r="AY644" s="28" t="str">
        <f>IF(Email_TaskV2[[#This Row],[Nomor Nodin RFS/RFI]]="","",TEXT(Email_TaskV2[[#This Row],[Tanggal nodin RFS/RFI]],"mmm"))</f>
        <v>Jun</v>
      </c>
      <c r="AZ644" s="28" t="str">
        <f>IF(Email_TaskV2[[#This Row],[Nodin BO]]="","No","Yes")</f>
        <v>Yes</v>
      </c>
      <c r="BA644" s="36">
        <f>IF(Email_TaskV2[[#This Row],[Month]]="",13,MONTH(Email_TaskV2[[#This Row],[Tanggal nodin RFS/RFI]]))</f>
        <v>6</v>
      </c>
    </row>
    <row r="645" spans="1:53" ht="15" hidden="1" customHeight="1" x14ac:dyDescent="0.3">
      <c r="A645" s="17">
        <v>644</v>
      </c>
      <c r="B645" s="31" t="s">
        <v>2775</v>
      </c>
      <c r="C645" s="40">
        <v>44715</v>
      </c>
      <c r="D645" s="34" t="s">
        <v>2776</v>
      </c>
      <c r="E645" s="31" t="s">
        <v>55</v>
      </c>
      <c r="F645" s="41" t="s">
        <v>136</v>
      </c>
      <c r="G645" s="42">
        <v>44719</v>
      </c>
      <c r="H645" s="42">
        <v>44720</v>
      </c>
      <c r="I645" s="31" t="s">
        <v>2777</v>
      </c>
      <c r="J645" s="42">
        <v>44720</v>
      </c>
      <c r="K645" s="85"/>
      <c r="L645" s="78">
        <f t="shared" si="71"/>
        <v>5</v>
      </c>
      <c r="M645" s="78">
        <f t="shared" si="72"/>
        <v>1</v>
      </c>
      <c r="N645" s="34" t="s">
        <v>193</v>
      </c>
      <c r="O645" s="34" t="s">
        <v>194</v>
      </c>
      <c r="P645" s="34" t="str">
        <f>VLOOKUP(Email_TaskV2[[#This Row],[PIC Dev]],[1]Organization!C:D,2,FALSE)</f>
        <v>Postpaid, Roaming, and Interconnect</v>
      </c>
      <c r="Q645" s="74" t="s">
        <v>2778</v>
      </c>
      <c r="R645" s="31">
        <v>34</v>
      </c>
      <c r="S645" s="31" t="s">
        <v>61</v>
      </c>
      <c r="T645" s="31" t="s">
        <v>2779</v>
      </c>
      <c r="U645" s="31"/>
      <c r="V645" s="31"/>
      <c r="W645" s="31"/>
      <c r="X645" s="31"/>
      <c r="Y645" s="31"/>
      <c r="Z645" s="31" t="s">
        <v>63</v>
      </c>
      <c r="AA645" s="31" t="s">
        <v>64</v>
      </c>
      <c r="AB645" s="31" t="s">
        <v>65</v>
      </c>
      <c r="AC645" s="31" t="s">
        <v>98</v>
      </c>
      <c r="AD645" s="82" t="s">
        <v>99</v>
      </c>
      <c r="AE645" s="33" t="s">
        <v>126</v>
      </c>
      <c r="AF645" s="33"/>
      <c r="AG645" s="31"/>
      <c r="AH645" s="75"/>
      <c r="AI645" s="31" t="s">
        <v>75</v>
      </c>
      <c r="AJ645" s="31"/>
      <c r="AK645" s="25"/>
      <c r="AL645" s="25"/>
      <c r="AM645" s="25"/>
      <c r="AN645" s="25"/>
      <c r="AO645" s="25"/>
      <c r="AP645" s="26">
        <f ca="1">IF(AND(Email_TaskV2[[#This Row],[Status]]="ON PROGRESS"),TODAY()-Email_TaskV2[[#This Row],[Tanggal nodin RFS/RFI]],0)</f>
        <v>0</v>
      </c>
      <c r="AQ645" s="26">
        <f ca="1">IF(AND(Email_TaskV2[[#This Row],[Status]]="ON PROGRESS",Email_TaskV2[[#This Row],[Type]]="RFI"),TODAY()-Email_TaskV2[[#This Row],[Tanggal nodin RFS/RFI]],0)</f>
        <v>0</v>
      </c>
      <c r="AR645" s="26" t="str">
        <f ca="1">IF(Email_TaskV2[[#This Row],[Aging]]&gt;7,"Warning","")</f>
        <v/>
      </c>
      <c r="AV645" s="16" t="str">
        <f>IF(AND(Email_TaskV2[[#This Row],[Status]]="ON PROGRESS",Email_TaskV2[[#This Row],[Type]]="RFS"),"YES","")</f>
        <v/>
      </c>
      <c r="AW645" s="16" t="str">
        <f>IF(AND(Email_TaskV2[[#This Row],[Status]]="ON PROGRESS",Email_TaskV2[[#This Row],[Type]]="RFI"),"YES","")</f>
        <v/>
      </c>
      <c r="AX645" s="16">
        <f>IF(Email_TaskV2[[#This Row],[Nomor Nodin RFS/RFI]]="","",DAY(Email_TaskV2[[#This Row],[Tanggal nodin RFS/RFI]]))</f>
        <v>3</v>
      </c>
      <c r="AY645" s="28" t="str">
        <f>IF(Email_TaskV2[[#This Row],[Nomor Nodin RFS/RFI]]="","",TEXT(Email_TaskV2[[#This Row],[Tanggal nodin RFS/RFI]],"mmm"))</f>
        <v>Jun</v>
      </c>
      <c r="AZ645" s="28" t="str">
        <f>IF(Email_TaskV2[[#This Row],[Nodin BO]]="","No","Yes")</f>
        <v>Yes</v>
      </c>
      <c r="BA645" s="36">
        <f>IF(Email_TaskV2[[#This Row],[Month]]="",13,MONTH(Email_TaskV2[[#This Row],[Tanggal nodin RFS/RFI]]))</f>
        <v>6</v>
      </c>
    </row>
    <row r="646" spans="1:53" ht="15" hidden="1" customHeight="1" x14ac:dyDescent="0.3">
      <c r="A646" s="17">
        <v>645</v>
      </c>
      <c r="B646" s="31" t="s">
        <v>2780</v>
      </c>
      <c r="C646" s="40">
        <v>44715</v>
      </c>
      <c r="D646" s="34" t="s">
        <v>2781</v>
      </c>
      <c r="E646" s="31" t="s">
        <v>55</v>
      </c>
      <c r="F646" s="41" t="s">
        <v>112</v>
      </c>
      <c r="G646" s="42">
        <v>44720</v>
      </c>
      <c r="H646" s="42">
        <v>44722</v>
      </c>
      <c r="I646" s="31" t="s">
        <v>2782</v>
      </c>
      <c r="J646" s="42">
        <v>44722</v>
      </c>
      <c r="K646" s="85"/>
      <c r="L646" s="78">
        <f t="shared" si="71"/>
        <v>7</v>
      </c>
      <c r="M646" s="78">
        <f t="shared" si="72"/>
        <v>2</v>
      </c>
      <c r="N646" s="20" t="s">
        <v>353</v>
      </c>
      <c r="O646" s="34" t="s">
        <v>354</v>
      </c>
      <c r="P646" s="34" t="str">
        <f>VLOOKUP(Email_TaskV2[[#This Row],[PIC Dev]],[1]Organization!C:D,2,FALSE)</f>
        <v>BSM Prepaid</v>
      </c>
      <c r="Q646" s="34"/>
      <c r="R646" s="31">
        <v>30</v>
      </c>
      <c r="S646" s="31" t="s">
        <v>106</v>
      </c>
      <c r="T646" s="31" t="s">
        <v>2783</v>
      </c>
      <c r="U646" s="31"/>
      <c r="V646" s="31"/>
      <c r="W646" s="31"/>
      <c r="X646" s="31"/>
      <c r="Y646" s="31"/>
      <c r="Z646" s="31" t="s">
        <v>63</v>
      </c>
      <c r="AA646" s="31" t="s">
        <v>64</v>
      </c>
      <c r="AB646" s="31" t="s">
        <v>65</v>
      </c>
      <c r="AC646" s="31" t="s">
        <v>98</v>
      </c>
      <c r="AD646" s="33" t="s">
        <v>816</v>
      </c>
      <c r="AE646" s="33"/>
      <c r="AF646" s="33"/>
      <c r="AG646" s="31"/>
      <c r="AH646" s="75"/>
      <c r="AI646" s="31" t="s">
        <v>75</v>
      </c>
      <c r="AJ646" s="31"/>
      <c r="AK646" s="25"/>
      <c r="AL646" s="25"/>
      <c r="AM646" s="25"/>
      <c r="AN646" s="25"/>
      <c r="AO646" s="25"/>
      <c r="AP646" s="26">
        <f ca="1">IF(AND(Email_TaskV2[[#This Row],[Status]]="ON PROGRESS"),TODAY()-Email_TaskV2[[#This Row],[Tanggal nodin RFS/RFI]],0)</f>
        <v>0</v>
      </c>
      <c r="AQ646" s="26">
        <f ca="1">IF(AND(Email_TaskV2[[#This Row],[Status]]="ON PROGRESS",Email_TaskV2[[#This Row],[Type]]="RFI"),TODAY()-Email_TaskV2[[#This Row],[Tanggal nodin RFS/RFI]],0)</f>
        <v>0</v>
      </c>
      <c r="AR646" s="26" t="str">
        <f ca="1">IF(Email_TaskV2[[#This Row],[Aging]]&gt;7,"Warning","")</f>
        <v/>
      </c>
      <c r="AV646" s="16" t="str">
        <f>IF(AND(Email_TaskV2[[#This Row],[Status]]="ON PROGRESS",Email_TaskV2[[#This Row],[Type]]="RFS"),"YES","")</f>
        <v/>
      </c>
      <c r="AW646" s="16" t="str">
        <f>IF(AND(Email_TaskV2[[#This Row],[Status]]="ON PROGRESS",Email_TaskV2[[#This Row],[Type]]="RFI"),"YES","")</f>
        <v/>
      </c>
      <c r="AX646" s="16">
        <f>IF(Email_TaskV2[[#This Row],[Nomor Nodin RFS/RFI]]="","",DAY(Email_TaskV2[[#This Row],[Tanggal nodin RFS/RFI]]))</f>
        <v>3</v>
      </c>
      <c r="AY646" s="28" t="str">
        <f>IF(Email_TaskV2[[#This Row],[Nomor Nodin RFS/RFI]]="","",TEXT(Email_TaskV2[[#This Row],[Tanggal nodin RFS/RFI]],"mmm"))</f>
        <v>Jun</v>
      </c>
      <c r="AZ646" s="28" t="str">
        <f>IF(Email_TaskV2[[#This Row],[Nodin BO]]="","No","Yes")</f>
        <v>Yes</v>
      </c>
      <c r="BA646" s="36">
        <f>IF(Email_TaskV2[[#This Row],[Month]]="",13,MONTH(Email_TaskV2[[#This Row],[Tanggal nodin RFS/RFI]]))</f>
        <v>6</v>
      </c>
    </row>
    <row r="647" spans="1:53" ht="15" hidden="1" customHeight="1" x14ac:dyDescent="0.3">
      <c r="A647" s="17">
        <v>646</v>
      </c>
      <c r="B647" s="31" t="s">
        <v>2784</v>
      </c>
      <c r="C647" s="40">
        <v>44715</v>
      </c>
      <c r="D647" s="34" t="s">
        <v>2785</v>
      </c>
      <c r="E647" s="31" t="s">
        <v>55</v>
      </c>
      <c r="F647" s="41" t="s">
        <v>86</v>
      </c>
      <c r="G647" s="42">
        <v>44718</v>
      </c>
      <c r="H647" s="42">
        <v>44719</v>
      </c>
      <c r="I647" s="31" t="s">
        <v>2786</v>
      </c>
      <c r="J647" s="42">
        <v>44719</v>
      </c>
      <c r="K647" s="85"/>
      <c r="L647" s="78">
        <f t="shared" si="71"/>
        <v>4</v>
      </c>
      <c r="M647" s="78">
        <f t="shared" si="72"/>
        <v>1</v>
      </c>
      <c r="N647" s="34" t="s">
        <v>58</v>
      </c>
      <c r="O647" s="34" t="s">
        <v>59</v>
      </c>
      <c r="P647" s="34" t="str">
        <f>VLOOKUP(Email_TaskV2[[#This Row],[PIC Dev]],[1]Organization!C:D,2,FALSE)</f>
        <v>BSM Prepaid</v>
      </c>
      <c r="Q647" s="74" t="s">
        <v>2787</v>
      </c>
      <c r="R647" s="31">
        <v>72</v>
      </c>
      <c r="S647" s="31" t="s">
        <v>61</v>
      </c>
      <c r="T647" s="31" t="s">
        <v>2112</v>
      </c>
      <c r="U647" s="31"/>
      <c r="V647" s="31"/>
      <c r="W647" s="31"/>
      <c r="X647" s="31"/>
      <c r="Y647" s="31"/>
      <c r="Z647" s="31" t="s">
        <v>63</v>
      </c>
      <c r="AA647" s="31" t="s">
        <v>64</v>
      </c>
      <c r="AB647" s="31" t="s">
        <v>65</v>
      </c>
      <c r="AC647" s="31" t="s">
        <v>66</v>
      </c>
      <c r="AD647" s="33" t="s">
        <v>74</v>
      </c>
      <c r="AE647" s="33"/>
      <c r="AF647" s="33"/>
      <c r="AG647" s="31"/>
      <c r="AH647" s="75"/>
      <c r="AI647" s="31" t="s">
        <v>68</v>
      </c>
      <c r="AJ647" s="31" t="s">
        <v>83</v>
      </c>
      <c r="AK647" s="25"/>
      <c r="AL647" s="25"/>
      <c r="AM647" s="25"/>
      <c r="AN647" s="25"/>
      <c r="AO647" s="25"/>
      <c r="AP647" s="26">
        <f ca="1">IF(AND(Email_TaskV2[[#This Row],[Status]]="ON PROGRESS"),TODAY()-Email_TaskV2[[#This Row],[Tanggal nodin RFS/RFI]],0)</f>
        <v>0</v>
      </c>
      <c r="AQ647" s="26">
        <f ca="1">IF(AND(Email_TaskV2[[#This Row],[Status]]="ON PROGRESS",Email_TaskV2[[#This Row],[Type]]="RFI"),TODAY()-Email_TaskV2[[#This Row],[Tanggal nodin RFS/RFI]],0)</f>
        <v>0</v>
      </c>
      <c r="AR647" s="26" t="str">
        <f ca="1">IF(Email_TaskV2[[#This Row],[Aging]]&gt;7,"Warning","")</f>
        <v/>
      </c>
      <c r="AV647" s="16" t="str">
        <f>IF(AND(Email_TaskV2[[#This Row],[Status]]="ON PROGRESS",Email_TaskV2[[#This Row],[Type]]="RFS"),"YES","")</f>
        <v/>
      </c>
      <c r="AW647" s="16" t="str">
        <f>IF(AND(Email_TaskV2[[#This Row],[Status]]="ON PROGRESS",Email_TaskV2[[#This Row],[Type]]="RFI"),"YES","")</f>
        <v/>
      </c>
      <c r="AX647" s="16">
        <f>IF(Email_TaskV2[[#This Row],[Nomor Nodin RFS/RFI]]="","",DAY(Email_TaskV2[[#This Row],[Tanggal nodin RFS/RFI]]))</f>
        <v>3</v>
      </c>
      <c r="AY647" s="28" t="str">
        <f>IF(Email_TaskV2[[#This Row],[Nomor Nodin RFS/RFI]]="","",TEXT(Email_TaskV2[[#This Row],[Tanggal nodin RFS/RFI]],"mmm"))</f>
        <v>Jun</v>
      </c>
      <c r="AZ647" s="28" t="str">
        <f>IF(Email_TaskV2[[#This Row],[Nodin BO]]="","No","Yes")</f>
        <v>Yes</v>
      </c>
      <c r="BA647" s="36">
        <f>IF(Email_TaskV2[[#This Row],[Month]]="",13,MONTH(Email_TaskV2[[#This Row],[Tanggal nodin RFS/RFI]]))</f>
        <v>6</v>
      </c>
    </row>
    <row r="648" spans="1:53" ht="15" hidden="1" customHeight="1" x14ac:dyDescent="0.3">
      <c r="A648" s="17">
        <v>647</v>
      </c>
      <c r="B648" s="31" t="s">
        <v>2788</v>
      </c>
      <c r="C648" s="40">
        <v>44715</v>
      </c>
      <c r="D648" s="34" t="s">
        <v>2789</v>
      </c>
      <c r="E648" s="31" t="s">
        <v>55</v>
      </c>
      <c r="F648" s="41" t="s">
        <v>112</v>
      </c>
      <c r="G648" s="42">
        <v>44739</v>
      </c>
      <c r="H648" s="42">
        <v>44739</v>
      </c>
      <c r="I648" s="31" t="s">
        <v>2790</v>
      </c>
      <c r="J648" s="42">
        <v>44739</v>
      </c>
      <c r="K648" s="85"/>
      <c r="L648" s="78">
        <f t="shared" si="71"/>
        <v>24</v>
      </c>
      <c r="M648" s="78">
        <f t="shared" si="72"/>
        <v>0</v>
      </c>
      <c r="N648" s="20" t="s">
        <v>130</v>
      </c>
      <c r="O648" s="20" t="s">
        <v>131</v>
      </c>
      <c r="P648" s="34" t="str">
        <f>VLOOKUP(Email_TaskV2[[#This Row],[PIC Dev]],[1]Organization!C:D,2,FALSE)</f>
        <v>BSM Prepaid</v>
      </c>
      <c r="Q648" s="34"/>
      <c r="R648" s="31">
        <v>85</v>
      </c>
      <c r="S648" s="31" t="s">
        <v>106</v>
      </c>
      <c r="T648" s="31" t="s">
        <v>2791</v>
      </c>
      <c r="U648" s="31"/>
      <c r="V648" s="31"/>
      <c r="W648" s="31"/>
      <c r="X648" s="31"/>
      <c r="Y648" s="31"/>
      <c r="Z648" s="31" t="s">
        <v>63</v>
      </c>
      <c r="AA648" s="31" t="s">
        <v>64</v>
      </c>
      <c r="AB648" s="31" t="s">
        <v>938</v>
      </c>
      <c r="AC648" s="31" t="s">
        <v>66</v>
      </c>
      <c r="AD648" s="23" t="s">
        <v>2792</v>
      </c>
      <c r="AE648" s="33"/>
      <c r="AF648" s="33"/>
      <c r="AG648" s="31"/>
      <c r="AH648" s="75"/>
      <c r="AI648" s="31" t="s">
        <v>75</v>
      </c>
      <c r="AJ648" s="31"/>
      <c r="AK648" s="25"/>
      <c r="AL648" s="25"/>
      <c r="AM648" s="25"/>
      <c r="AN648" s="25"/>
      <c r="AO648" s="25"/>
      <c r="AP648" s="26">
        <f ca="1">IF(AND(Email_TaskV2[[#This Row],[Status]]="ON PROGRESS"),TODAY()-Email_TaskV2[[#This Row],[Tanggal nodin RFS/RFI]],0)</f>
        <v>0</v>
      </c>
      <c r="AQ648" s="26">
        <f ca="1">IF(AND(Email_TaskV2[[#This Row],[Status]]="ON PROGRESS",Email_TaskV2[[#This Row],[Type]]="RFI"),TODAY()-Email_TaskV2[[#This Row],[Tanggal nodin RFS/RFI]],0)</f>
        <v>0</v>
      </c>
      <c r="AR648" s="26" t="str">
        <f ca="1">IF(Email_TaskV2[[#This Row],[Aging]]&gt;7,"Warning","")</f>
        <v/>
      </c>
      <c r="AV648" s="16" t="str">
        <f>IF(AND(Email_TaskV2[[#This Row],[Status]]="ON PROGRESS",Email_TaskV2[[#This Row],[Type]]="RFS"),"YES","")</f>
        <v/>
      </c>
      <c r="AW648" s="16" t="str">
        <f>IF(AND(Email_TaskV2[[#This Row],[Status]]="ON PROGRESS",Email_TaskV2[[#This Row],[Type]]="RFI"),"YES","")</f>
        <v/>
      </c>
      <c r="AX648" s="16">
        <f>IF(Email_TaskV2[[#This Row],[Nomor Nodin RFS/RFI]]="","",DAY(Email_TaskV2[[#This Row],[Tanggal nodin RFS/RFI]]))</f>
        <v>3</v>
      </c>
      <c r="AY648" s="28" t="str">
        <f>IF(Email_TaskV2[[#This Row],[Nomor Nodin RFS/RFI]]="","",TEXT(Email_TaskV2[[#This Row],[Tanggal nodin RFS/RFI]],"mmm"))</f>
        <v>Jun</v>
      </c>
      <c r="AZ648" s="28" t="str">
        <f>IF(Email_TaskV2[[#This Row],[Nodin BO]]="","No","Yes")</f>
        <v>Yes</v>
      </c>
      <c r="BA648" s="36">
        <f>IF(Email_TaskV2[[#This Row],[Month]]="",13,MONTH(Email_TaskV2[[#This Row],[Tanggal nodin RFS/RFI]]))</f>
        <v>6</v>
      </c>
    </row>
    <row r="649" spans="1:53" ht="15" hidden="1" customHeight="1" x14ac:dyDescent="0.3">
      <c r="A649" s="17">
        <v>648</v>
      </c>
      <c r="B649" s="31" t="s">
        <v>2793</v>
      </c>
      <c r="C649" s="40">
        <v>44718</v>
      </c>
      <c r="D649" s="34" t="s">
        <v>2794</v>
      </c>
      <c r="E649" s="31" t="s">
        <v>55</v>
      </c>
      <c r="F649" s="41" t="s">
        <v>112</v>
      </c>
      <c r="G649" s="42">
        <v>44726</v>
      </c>
      <c r="H649" s="42">
        <v>44727</v>
      </c>
      <c r="I649" s="31" t="s">
        <v>2795</v>
      </c>
      <c r="J649" s="42">
        <v>44727</v>
      </c>
      <c r="K649" s="85"/>
      <c r="L649" s="78">
        <f t="shared" si="71"/>
        <v>9</v>
      </c>
      <c r="M649" s="78">
        <f t="shared" si="72"/>
        <v>1</v>
      </c>
      <c r="N649" s="20" t="s">
        <v>405</v>
      </c>
      <c r="O649" s="20" t="s">
        <v>406</v>
      </c>
      <c r="P649" s="34" t="str">
        <f>VLOOKUP(Email_TaskV2[[#This Row],[PIC Dev]],[1]Organization!C:D,2,FALSE)</f>
        <v>Business Architecture</v>
      </c>
      <c r="Q649" s="34"/>
      <c r="R649" s="31">
        <v>141</v>
      </c>
      <c r="S649" s="31" t="s">
        <v>106</v>
      </c>
      <c r="T649" s="31" t="s">
        <v>2796</v>
      </c>
      <c r="U649" s="31"/>
      <c r="V649" s="31"/>
      <c r="W649" s="31"/>
      <c r="X649" s="31"/>
      <c r="Y649" s="31"/>
      <c r="Z649" s="31" t="s">
        <v>63</v>
      </c>
      <c r="AA649" s="31" t="s">
        <v>64</v>
      </c>
      <c r="AB649" s="31" t="s">
        <v>97</v>
      </c>
      <c r="AC649" s="31" t="s">
        <v>66</v>
      </c>
      <c r="AD649" s="33" t="s">
        <v>186</v>
      </c>
      <c r="AE649" s="33"/>
      <c r="AF649" s="33"/>
      <c r="AG649" s="31"/>
      <c r="AH649" s="75"/>
      <c r="AI649" s="31" t="s">
        <v>75</v>
      </c>
      <c r="AJ649" s="31"/>
      <c r="AK649" s="25"/>
      <c r="AL649" s="25"/>
      <c r="AM649" s="25"/>
      <c r="AN649" s="25"/>
      <c r="AO649" s="25"/>
      <c r="AP649" s="26">
        <f ca="1">IF(AND(Email_TaskV2[[#This Row],[Status]]="ON PROGRESS"),TODAY()-Email_TaskV2[[#This Row],[Tanggal nodin RFS/RFI]],0)</f>
        <v>0</v>
      </c>
      <c r="AQ649" s="26">
        <f ca="1">IF(AND(Email_TaskV2[[#This Row],[Status]]="ON PROGRESS",Email_TaskV2[[#This Row],[Type]]="RFI"),TODAY()-Email_TaskV2[[#This Row],[Tanggal nodin RFS/RFI]],0)</f>
        <v>0</v>
      </c>
      <c r="AR649" s="26" t="str">
        <f ca="1">IF(Email_TaskV2[[#This Row],[Aging]]&gt;7,"Warning","")</f>
        <v/>
      </c>
      <c r="AV649" s="16" t="str">
        <f>IF(AND(Email_TaskV2[[#This Row],[Status]]="ON PROGRESS",Email_TaskV2[[#This Row],[Type]]="RFS"),"YES","")</f>
        <v/>
      </c>
      <c r="AW649" s="16" t="str">
        <f>IF(AND(Email_TaskV2[[#This Row],[Status]]="ON PROGRESS",Email_TaskV2[[#This Row],[Type]]="RFI"),"YES","")</f>
        <v/>
      </c>
      <c r="AX649" s="16">
        <f>IF(Email_TaskV2[[#This Row],[Nomor Nodin RFS/RFI]]="","",DAY(Email_TaskV2[[#This Row],[Tanggal nodin RFS/RFI]]))</f>
        <v>6</v>
      </c>
      <c r="AY649" s="28" t="str">
        <f>IF(Email_TaskV2[[#This Row],[Nomor Nodin RFS/RFI]]="","",TEXT(Email_TaskV2[[#This Row],[Tanggal nodin RFS/RFI]],"mmm"))</f>
        <v>Jun</v>
      </c>
      <c r="AZ649" s="28" t="str">
        <f>IF(Email_TaskV2[[#This Row],[Nodin BO]]="","No","Yes")</f>
        <v>Yes</v>
      </c>
      <c r="BA649" s="36">
        <f>IF(Email_TaskV2[[#This Row],[Month]]="",13,MONTH(Email_TaskV2[[#This Row],[Tanggal nodin RFS/RFI]]))</f>
        <v>6</v>
      </c>
    </row>
    <row r="650" spans="1:53" ht="15" hidden="1" customHeight="1" x14ac:dyDescent="0.3">
      <c r="A650" s="17">
        <v>649</v>
      </c>
      <c r="B650" s="31" t="s">
        <v>2797</v>
      </c>
      <c r="C650" s="40">
        <v>44718</v>
      </c>
      <c r="D650" s="34" t="s">
        <v>2798</v>
      </c>
      <c r="E650" s="31" t="s">
        <v>55</v>
      </c>
      <c r="F650" s="41" t="s">
        <v>136</v>
      </c>
      <c r="G650" s="42">
        <v>44720</v>
      </c>
      <c r="H650" s="42">
        <v>44720</v>
      </c>
      <c r="I650" s="31" t="s">
        <v>2799</v>
      </c>
      <c r="J650" s="42">
        <v>44720</v>
      </c>
      <c r="K650" s="85"/>
      <c r="L650" s="78">
        <f t="shared" si="71"/>
        <v>2</v>
      </c>
      <c r="M650" s="78">
        <f t="shared" si="72"/>
        <v>0</v>
      </c>
      <c r="N650" s="20" t="s">
        <v>171</v>
      </c>
      <c r="O650" s="20" t="s">
        <v>172</v>
      </c>
      <c r="P650" s="34" t="str">
        <f>VLOOKUP(Email_TaskV2[[#This Row],[PIC Dev]],[1]Organization!C:D,2,FALSE)</f>
        <v>Postpaid, Roaming, and Interconnect</v>
      </c>
      <c r="Q650" s="74" t="s">
        <v>2800</v>
      </c>
      <c r="R650" s="31">
        <v>92</v>
      </c>
      <c r="S650" s="31" t="s">
        <v>106</v>
      </c>
      <c r="T650" s="31" t="s">
        <v>2801</v>
      </c>
      <c r="U650" s="31"/>
      <c r="V650" s="31"/>
      <c r="W650" s="31"/>
      <c r="X650" s="31"/>
      <c r="Y650" s="31"/>
      <c r="Z650" s="31" t="s">
        <v>63</v>
      </c>
      <c r="AA650" s="31" t="s">
        <v>64</v>
      </c>
      <c r="AB650" s="31" t="s">
        <v>65</v>
      </c>
      <c r="AC650" s="31" t="s">
        <v>124</v>
      </c>
      <c r="AD650" s="23" t="s">
        <v>211</v>
      </c>
      <c r="AE650" s="33"/>
      <c r="AF650" s="33"/>
      <c r="AG650" s="31"/>
      <c r="AH650" s="75"/>
      <c r="AI650" s="31" t="s">
        <v>68</v>
      </c>
      <c r="AJ650" s="31" t="s">
        <v>83</v>
      </c>
      <c r="AK650" s="25"/>
      <c r="AL650" s="25"/>
      <c r="AM650" s="25"/>
      <c r="AN650" s="25"/>
      <c r="AO650" s="25"/>
      <c r="AP650" s="26">
        <f ca="1">IF(AND(Email_TaskV2[[#This Row],[Status]]="ON PROGRESS"),TODAY()-Email_TaskV2[[#This Row],[Tanggal nodin RFS/RFI]],0)</f>
        <v>0</v>
      </c>
      <c r="AQ650" s="26">
        <f ca="1">IF(AND(Email_TaskV2[[#This Row],[Status]]="ON PROGRESS",Email_TaskV2[[#This Row],[Type]]="RFI"),TODAY()-Email_TaskV2[[#This Row],[Tanggal nodin RFS/RFI]],0)</f>
        <v>0</v>
      </c>
      <c r="AR650" s="26" t="str">
        <f ca="1">IF(Email_TaskV2[[#This Row],[Aging]]&gt;7,"Warning","")</f>
        <v/>
      </c>
      <c r="AV650" s="16" t="str">
        <f>IF(AND(Email_TaskV2[[#This Row],[Status]]="ON PROGRESS",Email_TaskV2[[#This Row],[Type]]="RFS"),"YES","")</f>
        <v/>
      </c>
      <c r="AW650" s="16" t="str">
        <f>IF(AND(Email_TaskV2[[#This Row],[Status]]="ON PROGRESS",Email_TaskV2[[#This Row],[Type]]="RFI"),"YES","")</f>
        <v/>
      </c>
      <c r="AX650" s="16">
        <f>IF(Email_TaskV2[[#This Row],[Nomor Nodin RFS/RFI]]="","",DAY(Email_TaskV2[[#This Row],[Tanggal nodin RFS/RFI]]))</f>
        <v>6</v>
      </c>
      <c r="AY650" s="28" t="str">
        <f>IF(Email_TaskV2[[#This Row],[Nomor Nodin RFS/RFI]]="","",TEXT(Email_TaskV2[[#This Row],[Tanggal nodin RFS/RFI]],"mmm"))</f>
        <v>Jun</v>
      </c>
      <c r="AZ650" s="28" t="str">
        <f>IF(Email_TaskV2[[#This Row],[Nodin BO]]="","No","Yes")</f>
        <v>Yes</v>
      </c>
      <c r="BA650" s="36">
        <f>IF(Email_TaskV2[[#This Row],[Month]]="",13,MONTH(Email_TaskV2[[#This Row],[Tanggal nodin RFS/RFI]]))</f>
        <v>6</v>
      </c>
    </row>
    <row r="651" spans="1:53" ht="15" hidden="1" customHeight="1" x14ac:dyDescent="0.3">
      <c r="A651" s="17">
        <v>650</v>
      </c>
      <c r="B651" s="31" t="s">
        <v>2802</v>
      </c>
      <c r="C651" s="40">
        <v>44718</v>
      </c>
      <c r="D651" s="34" t="s">
        <v>2803</v>
      </c>
      <c r="E651" s="31" t="s">
        <v>55</v>
      </c>
      <c r="F651" s="41" t="s">
        <v>112</v>
      </c>
      <c r="G651" s="42">
        <v>44721</v>
      </c>
      <c r="H651" s="42">
        <v>44725</v>
      </c>
      <c r="I651" s="31" t="s">
        <v>2804</v>
      </c>
      <c r="J651" s="42">
        <v>44726</v>
      </c>
      <c r="K651" s="85"/>
      <c r="L651" s="78">
        <f t="shared" si="71"/>
        <v>7</v>
      </c>
      <c r="M651" s="78">
        <f t="shared" si="72"/>
        <v>5</v>
      </c>
      <c r="N651" s="20" t="s">
        <v>58</v>
      </c>
      <c r="O651" s="20" t="s">
        <v>59</v>
      </c>
      <c r="P651" s="34" t="str">
        <f>VLOOKUP(Email_TaskV2[[#This Row],[PIC Dev]],[1]Organization!C:D,2,FALSE)</f>
        <v>BSM Prepaid</v>
      </c>
      <c r="Q651" s="34"/>
      <c r="R651" s="31">
        <v>165</v>
      </c>
      <c r="S651" s="31" t="s">
        <v>106</v>
      </c>
      <c r="T651" s="31" t="s">
        <v>2805</v>
      </c>
      <c r="U651" s="31"/>
      <c r="V651" s="31"/>
      <c r="W651" s="31"/>
      <c r="X651" s="31"/>
      <c r="Y651" s="31"/>
      <c r="Z651" s="31" t="s">
        <v>63</v>
      </c>
      <c r="AA651" s="31" t="s">
        <v>64</v>
      </c>
      <c r="AB651" s="31" t="s">
        <v>65</v>
      </c>
      <c r="AC651" s="31" t="s">
        <v>66</v>
      </c>
      <c r="AD651" s="23" t="s">
        <v>211</v>
      </c>
      <c r="AE651" s="33"/>
      <c r="AF651" s="33"/>
      <c r="AG651" s="31"/>
      <c r="AH651" s="75"/>
      <c r="AI651" s="31" t="s">
        <v>68</v>
      </c>
      <c r="AJ651" s="31" t="s">
        <v>83</v>
      </c>
      <c r="AK651" s="25"/>
      <c r="AL651" s="25"/>
      <c r="AM651" s="25"/>
      <c r="AN651" s="25"/>
      <c r="AO651" s="25"/>
      <c r="AP651" s="26">
        <f ca="1">IF(AND(Email_TaskV2[[#This Row],[Status]]="ON PROGRESS"),TODAY()-Email_TaskV2[[#This Row],[Tanggal nodin RFS/RFI]],0)</f>
        <v>0</v>
      </c>
      <c r="AQ651" s="26">
        <f ca="1">IF(AND(Email_TaskV2[[#This Row],[Status]]="ON PROGRESS",Email_TaskV2[[#This Row],[Type]]="RFI"),TODAY()-Email_TaskV2[[#This Row],[Tanggal nodin RFS/RFI]],0)</f>
        <v>0</v>
      </c>
      <c r="AR651" s="26" t="str">
        <f ca="1">IF(Email_TaskV2[[#This Row],[Aging]]&gt;7,"Warning","")</f>
        <v/>
      </c>
      <c r="AV651" s="16" t="str">
        <f>IF(AND(Email_TaskV2[[#This Row],[Status]]="ON PROGRESS",Email_TaskV2[[#This Row],[Type]]="RFS"),"YES","")</f>
        <v/>
      </c>
      <c r="AW651" s="16" t="str">
        <f>IF(AND(Email_TaskV2[[#This Row],[Status]]="ON PROGRESS",Email_TaskV2[[#This Row],[Type]]="RFI"),"YES","")</f>
        <v/>
      </c>
      <c r="AX651" s="16">
        <f>IF(Email_TaskV2[[#This Row],[Nomor Nodin RFS/RFI]]="","",DAY(Email_TaskV2[[#This Row],[Tanggal nodin RFS/RFI]]))</f>
        <v>6</v>
      </c>
      <c r="AY651" s="28" t="str">
        <f>IF(Email_TaskV2[[#This Row],[Nomor Nodin RFS/RFI]]="","",TEXT(Email_TaskV2[[#This Row],[Tanggal nodin RFS/RFI]],"mmm"))</f>
        <v>Jun</v>
      </c>
      <c r="AZ651" s="28" t="str">
        <f>IF(Email_TaskV2[[#This Row],[Nodin BO]]="","No","Yes")</f>
        <v>Yes</v>
      </c>
      <c r="BA651" s="36">
        <f>IF(Email_TaskV2[[#This Row],[Month]]="",13,MONTH(Email_TaskV2[[#This Row],[Tanggal nodin RFS/RFI]]))</f>
        <v>6</v>
      </c>
    </row>
    <row r="652" spans="1:53" ht="15" hidden="1" customHeight="1" x14ac:dyDescent="0.3">
      <c r="A652" s="17">
        <v>651</v>
      </c>
      <c r="B652" s="31" t="s">
        <v>2806</v>
      </c>
      <c r="C652" s="40">
        <v>44718</v>
      </c>
      <c r="D652" s="34" t="s">
        <v>2807</v>
      </c>
      <c r="E652" s="31" t="s">
        <v>55</v>
      </c>
      <c r="F652" s="41" t="s">
        <v>136</v>
      </c>
      <c r="G652" s="42">
        <v>44722</v>
      </c>
      <c r="H652" s="42">
        <v>44725</v>
      </c>
      <c r="I652" s="31" t="s">
        <v>2808</v>
      </c>
      <c r="J652" s="42">
        <v>44725</v>
      </c>
      <c r="K652" s="85"/>
      <c r="L652" s="78">
        <f t="shared" si="71"/>
        <v>7</v>
      </c>
      <c r="M652" s="78">
        <f t="shared" si="72"/>
        <v>3</v>
      </c>
      <c r="N652" s="34" t="s">
        <v>58</v>
      </c>
      <c r="O652" s="34" t="s">
        <v>59</v>
      </c>
      <c r="P652" s="34" t="str">
        <f>VLOOKUP(Email_TaskV2[[#This Row],[PIC Dev]],[1]Organization!C:D,2,FALSE)</f>
        <v>BSM Prepaid</v>
      </c>
      <c r="Q652" s="74" t="s">
        <v>2809</v>
      </c>
      <c r="R652" s="31">
        <v>95</v>
      </c>
      <c r="S652" s="31" t="s">
        <v>106</v>
      </c>
      <c r="T652" s="31" t="s">
        <v>2810</v>
      </c>
      <c r="U652" s="31"/>
      <c r="V652" s="31"/>
      <c r="W652" s="31"/>
      <c r="X652" s="31"/>
      <c r="Y652" s="31"/>
      <c r="Z652" s="31" t="s">
        <v>63</v>
      </c>
      <c r="AA652" s="31" t="s">
        <v>64</v>
      </c>
      <c r="AB652" s="31" t="s">
        <v>65</v>
      </c>
      <c r="AC652" s="31" t="s">
        <v>66</v>
      </c>
      <c r="AD652" s="23" t="s">
        <v>186</v>
      </c>
      <c r="AE652" s="33"/>
      <c r="AF652" s="33"/>
      <c r="AG652" s="31"/>
      <c r="AH652" s="75"/>
      <c r="AI652" s="31" t="s">
        <v>75</v>
      </c>
      <c r="AJ652" s="31"/>
      <c r="AK652" s="25"/>
      <c r="AL652" s="25"/>
      <c r="AM652" s="25"/>
      <c r="AN652" s="25"/>
      <c r="AO652" s="25"/>
      <c r="AP652" s="26">
        <f ca="1">IF(AND(Email_TaskV2[[#This Row],[Status]]="ON PROGRESS"),TODAY()-Email_TaskV2[[#This Row],[Tanggal nodin RFS/RFI]],0)</f>
        <v>0</v>
      </c>
      <c r="AQ652" s="26">
        <f ca="1">IF(AND(Email_TaskV2[[#This Row],[Status]]="ON PROGRESS",Email_TaskV2[[#This Row],[Type]]="RFI"),TODAY()-Email_TaskV2[[#This Row],[Tanggal nodin RFS/RFI]],0)</f>
        <v>0</v>
      </c>
      <c r="AR652" s="26" t="str">
        <f ca="1">IF(Email_TaskV2[[#This Row],[Aging]]&gt;7,"Warning","")</f>
        <v/>
      </c>
      <c r="AV652" s="16" t="str">
        <f>IF(AND(Email_TaskV2[[#This Row],[Status]]="ON PROGRESS",Email_TaskV2[[#This Row],[Type]]="RFS"),"YES","")</f>
        <v/>
      </c>
      <c r="AW652" s="16" t="str">
        <f>IF(AND(Email_TaskV2[[#This Row],[Status]]="ON PROGRESS",Email_TaskV2[[#This Row],[Type]]="RFI"),"YES","")</f>
        <v/>
      </c>
      <c r="AX652" s="16">
        <f>IF(Email_TaskV2[[#This Row],[Nomor Nodin RFS/RFI]]="","",DAY(Email_TaskV2[[#This Row],[Tanggal nodin RFS/RFI]]))</f>
        <v>6</v>
      </c>
      <c r="AY652" s="28" t="str">
        <f>IF(Email_TaskV2[[#This Row],[Nomor Nodin RFS/RFI]]="","",TEXT(Email_TaskV2[[#This Row],[Tanggal nodin RFS/RFI]],"mmm"))</f>
        <v>Jun</v>
      </c>
      <c r="AZ652" s="28" t="str">
        <f>IF(Email_TaskV2[[#This Row],[Nodin BO]]="","No","Yes")</f>
        <v>Yes</v>
      </c>
      <c r="BA652" s="36">
        <f>IF(Email_TaskV2[[#This Row],[Month]]="",13,MONTH(Email_TaskV2[[#This Row],[Tanggal nodin RFS/RFI]]))</f>
        <v>6</v>
      </c>
    </row>
    <row r="653" spans="1:53" ht="15" hidden="1" customHeight="1" x14ac:dyDescent="0.3">
      <c r="A653" s="17">
        <v>652</v>
      </c>
      <c r="B653" s="31" t="s">
        <v>2811</v>
      </c>
      <c r="C653" s="40">
        <v>44718</v>
      </c>
      <c r="D653" s="34" t="s">
        <v>2812</v>
      </c>
      <c r="E653" s="31" t="s">
        <v>55</v>
      </c>
      <c r="F653" s="41" t="s">
        <v>112</v>
      </c>
      <c r="G653" s="42">
        <v>44725</v>
      </c>
      <c r="H653" s="42">
        <v>44733</v>
      </c>
      <c r="I653" s="31" t="s">
        <v>2813</v>
      </c>
      <c r="J653" s="42">
        <v>44733</v>
      </c>
      <c r="K653" s="42"/>
      <c r="L653" s="31">
        <f t="shared" si="71"/>
        <v>15</v>
      </c>
      <c r="M653" s="31">
        <f t="shared" si="72"/>
        <v>8</v>
      </c>
      <c r="N653" s="34" t="s">
        <v>130</v>
      </c>
      <c r="O653" s="34" t="s">
        <v>131</v>
      </c>
      <c r="P653" s="34" t="str">
        <f>VLOOKUP(Email_TaskV2[[#This Row],[PIC Dev]],[1]Organization!C:D,2,FALSE)</f>
        <v>BSM Prepaid</v>
      </c>
      <c r="Q653" s="34"/>
      <c r="R653" s="31">
        <v>70</v>
      </c>
      <c r="S653" s="31" t="s">
        <v>106</v>
      </c>
      <c r="T653" s="31" t="s">
        <v>2814</v>
      </c>
      <c r="U653" s="31"/>
      <c r="V653" s="31"/>
      <c r="W653" s="31"/>
      <c r="X653" s="31"/>
      <c r="Y653" s="31"/>
      <c r="Z653" s="31" t="s">
        <v>63</v>
      </c>
      <c r="AA653" s="31" t="s">
        <v>64</v>
      </c>
      <c r="AB653" s="31" t="s">
        <v>65</v>
      </c>
      <c r="AC653" s="31" t="s">
        <v>66</v>
      </c>
      <c r="AD653" s="33" t="s">
        <v>211</v>
      </c>
      <c r="AE653" s="33"/>
      <c r="AF653" s="33"/>
      <c r="AG653" s="31"/>
      <c r="AH653" s="75"/>
      <c r="AI653" s="31" t="s">
        <v>68</v>
      </c>
      <c r="AJ653" s="31" t="s">
        <v>83</v>
      </c>
      <c r="AK653" s="25"/>
      <c r="AL653" s="25"/>
      <c r="AM653" s="25"/>
      <c r="AN653" s="25"/>
      <c r="AO653" s="25"/>
      <c r="AP653" s="26">
        <f ca="1">IF(AND(Email_TaskV2[[#This Row],[Status]]="ON PROGRESS"),TODAY()-Email_TaskV2[[#This Row],[Tanggal nodin RFS/RFI]],0)</f>
        <v>0</v>
      </c>
      <c r="AQ653" s="26">
        <f ca="1">IF(AND(Email_TaskV2[[#This Row],[Status]]="ON PROGRESS",Email_TaskV2[[#This Row],[Type]]="RFI"),TODAY()-Email_TaskV2[[#This Row],[Tanggal nodin RFS/RFI]],0)</f>
        <v>0</v>
      </c>
      <c r="AR653" s="26" t="str">
        <f ca="1">IF(Email_TaskV2[[#This Row],[Aging]]&gt;7,"Warning","")</f>
        <v/>
      </c>
      <c r="AV653" s="16" t="str">
        <f>IF(AND(Email_TaskV2[[#This Row],[Status]]="ON PROGRESS",Email_TaskV2[[#This Row],[Type]]="RFS"),"YES","")</f>
        <v/>
      </c>
      <c r="AW653" s="16" t="str">
        <f>IF(AND(Email_TaskV2[[#This Row],[Status]]="ON PROGRESS",Email_TaskV2[[#This Row],[Type]]="RFI"),"YES","")</f>
        <v/>
      </c>
      <c r="AX653" s="16">
        <f>IF(Email_TaskV2[[#This Row],[Nomor Nodin RFS/RFI]]="","",DAY(Email_TaskV2[[#This Row],[Tanggal nodin RFS/RFI]]))</f>
        <v>6</v>
      </c>
      <c r="AY653" s="28" t="str">
        <f>IF(Email_TaskV2[[#This Row],[Nomor Nodin RFS/RFI]]="","",TEXT(Email_TaskV2[[#This Row],[Tanggal nodin RFS/RFI]],"mmm"))</f>
        <v>Jun</v>
      </c>
      <c r="AZ653" s="28" t="str">
        <f>IF(Email_TaskV2[[#This Row],[Nodin BO]]="","No","Yes")</f>
        <v>Yes</v>
      </c>
      <c r="BA653" s="36">
        <f>IF(Email_TaskV2[[#This Row],[Month]]="",13,MONTH(Email_TaskV2[[#This Row],[Tanggal nodin RFS/RFI]]))</f>
        <v>6</v>
      </c>
    </row>
    <row r="654" spans="1:53" ht="15" hidden="1" customHeight="1" x14ac:dyDescent="0.3">
      <c r="A654" s="17">
        <v>653</v>
      </c>
      <c r="B654" s="78" t="s">
        <v>2815</v>
      </c>
      <c r="C654" s="86">
        <v>44718</v>
      </c>
      <c r="D654" s="87" t="s">
        <v>2816</v>
      </c>
      <c r="E654" s="31" t="s">
        <v>55</v>
      </c>
      <c r="F654" s="21" t="s">
        <v>112</v>
      </c>
      <c r="G654" s="85">
        <v>44724</v>
      </c>
      <c r="H654" s="42">
        <v>44726</v>
      </c>
      <c r="I654" s="78" t="s">
        <v>2817</v>
      </c>
      <c r="J654" s="85">
        <v>44726</v>
      </c>
      <c r="K654" s="85"/>
      <c r="L654" s="78">
        <f t="shared" si="71"/>
        <v>8</v>
      </c>
      <c r="M654" s="78">
        <f t="shared" si="72"/>
        <v>2</v>
      </c>
      <c r="N654" s="87" t="s">
        <v>130</v>
      </c>
      <c r="O654" s="87" t="s">
        <v>131</v>
      </c>
      <c r="P654" s="87" t="str">
        <f>VLOOKUP(Email_TaskV2[[#This Row],[PIC Dev]],[1]Organization!C:D,2,FALSE)</f>
        <v>BSM Prepaid</v>
      </c>
      <c r="Q654" s="87"/>
      <c r="R654" s="78">
        <v>103</v>
      </c>
      <c r="S654" s="78" t="s">
        <v>106</v>
      </c>
      <c r="T654" s="78" t="s">
        <v>2818</v>
      </c>
      <c r="U654" s="78"/>
      <c r="V654" s="78"/>
      <c r="W654" s="78"/>
      <c r="X654" s="78"/>
      <c r="Y654" s="78"/>
      <c r="Z654" s="78" t="s">
        <v>63</v>
      </c>
      <c r="AA654" s="78" t="s">
        <v>64</v>
      </c>
      <c r="AB654" s="78" t="s">
        <v>447</v>
      </c>
      <c r="AC654" s="78" t="s">
        <v>66</v>
      </c>
      <c r="AD654" s="23" t="s">
        <v>1719</v>
      </c>
      <c r="AE654" s="77"/>
      <c r="AF654" s="77"/>
      <c r="AG654" s="78"/>
      <c r="AH654" s="79"/>
      <c r="AI654" s="31" t="s">
        <v>68</v>
      </c>
      <c r="AJ654" s="31" t="s">
        <v>1254</v>
      </c>
      <c r="AK654" s="25"/>
      <c r="AL654" s="25"/>
      <c r="AM654" s="25"/>
      <c r="AN654" s="25"/>
      <c r="AO654" s="25"/>
      <c r="AP654" s="26">
        <f ca="1">IF(AND(Email_TaskV2[[#This Row],[Status]]="ON PROGRESS"),TODAY()-Email_TaskV2[[#This Row],[Tanggal nodin RFS/RFI]],0)</f>
        <v>0</v>
      </c>
      <c r="AQ654" s="26">
        <f ca="1">IF(AND(Email_TaskV2[[#This Row],[Status]]="ON PROGRESS",Email_TaskV2[[#This Row],[Type]]="RFI"),TODAY()-Email_TaskV2[[#This Row],[Tanggal nodin RFS/RFI]],0)</f>
        <v>0</v>
      </c>
      <c r="AR654" s="26" t="str">
        <f ca="1">IF(Email_TaskV2[[#This Row],[Aging]]&gt;7,"Warning","")</f>
        <v/>
      </c>
      <c r="AV654" s="16" t="str">
        <f>IF(AND(Email_TaskV2[[#This Row],[Status]]="ON PROGRESS",Email_TaskV2[[#This Row],[Type]]="RFS"),"YES","")</f>
        <v/>
      </c>
      <c r="AW654" s="16" t="str">
        <f>IF(AND(Email_TaskV2[[#This Row],[Status]]="ON PROGRESS",Email_TaskV2[[#This Row],[Type]]="RFI"),"YES","")</f>
        <v/>
      </c>
      <c r="AX654" s="16">
        <f>IF(Email_TaskV2[[#This Row],[Nomor Nodin RFS/RFI]]="","",DAY(Email_TaskV2[[#This Row],[Tanggal nodin RFS/RFI]]))</f>
        <v>6</v>
      </c>
      <c r="AY654" s="28" t="str">
        <f>IF(Email_TaskV2[[#This Row],[Nomor Nodin RFS/RFI]]="","",TEXT(Email_TaskV2[[#This Row],[Tanggal nodin RFS/RFI]],"mmm"))</f>
        <v>Jun</v>
      </c>
      <c r="AZ654" s="28" t="str">
        <f>IF(Email_TaskV2[[#This Row],[Nodin BO]]="","No","Yes")</f>
        <v>Yes</v>
      </c>
      <c r="BA654" s="36">
        <f>IF(Email_TaskV2[[#This Row],[Month]]="",13,MONTH(Email_TaskV2[[#This Row],[Tanggal nodin RFS/RFI]]))</f>
        <v>6</v>
      </c>
    </row>
    <row r="655" spans="1:53" ht="15" hidden="1" customHeight="1" x14ac:dyDescent="0.3">
      <c r="A655" s="17">
        <v>654</v>
      </c>
      <c r="B655" s="18" t="s">
        <v>2819</v>
      </c>
      <c r="C655" s="19">
        <v>44718</v>
      </c>
      <c r="D655" s="20" t="s">
        <v>2820</v>
      </c>
      <c r="E655" s="18" t="s">
        <v>55</v>
      </c>
      <c r="F655" s="21" t="s">
        <v>112</v>
      </c>
      <c r="G655" s="22">
        <v>44722</v>
      </c>
      <c r="H655" s="22">
        <v>44725</v>
      </c>
      <c r="I655" s="18" t="s">
        <v>2821</v>
      </c>
      <c r="J655" s="22">
        <v>44726</v>
      </c>
      <c r="K655" s="73"/>
      <c r="L655" s="78">
        <f t="shared" si="71"/>
        <v>7</v>
      </c>
      <c r="M655" s="78">
        <f t="shared" si="72"/>
        <v>4</v>
      </c>
      <c r="N655" s="20" t="s">
        <v>130</v>
      </c>
      <c r="O655" s="20" t="s">
        <v>131</v>
      </c>
      <c r="P655" s="20" t="str">
        <f>VLOOKUP(Email_TaskV2[[#This Row],[PIC Dev]],[1]Organization!C:D,2,FALSE)</f>
        <v>BSM Prepaid</v>
      </c>
      <c r="Q655" s="20"/>
      <c r="R655" s="18">
        <v>68</v>
      </c>
      <c r="S655" s="18" t="s">
        <v>106</v>
      </c>
      <c r="T655" s="18" t="s">
        <v>2822</v>
      </c>
      <c r="U655" s="18"/>
      <c r="V655" s="18"/>
      <c r="W655" s="18"/>
      <c r="X655" s="18"/>
      <c r="Y655" s="18"/>
      <c r="Z655" s="18" t="s">
        <v>63</v>
      </c>
      <c r="AA655" s="18" t="s">
        <v>64</v>
      </c>
      <c r="AB655" s="18" t="s">
        <v>447</v>
      </c>
      <c r="AC655" s="18" t="s">
        <v>66</v>
      </c>
      <c r="AD655" s="23" t="s">
        <v>211</v>
      </c>
      <c r="AE655" s="23"/>
      <c r="AF655" s="23"/>
      <c r="AG655" s="18"/>
      <c r="AH655" s="49"/>
      <c r="AI655" s="31" t="s">
        <v>68</v>
      </c>
      <c r="AJ655" s="31" t="s">
        <v>152</v>
      </c>
      <c r="AK655" s="25"/>
      <c r="AL655" s="25"/>
      <c r="AM655" s="25"/>
      <c r="AN655" s="25"/>
      <c r="AO655" s="25"/>
      <c r="AP655" s="23">
        <f ca="1">IF(AND(Email_TaskV2[[#This Row],[Status]]="ON PROGRESS"),TODAY()-Email_TaskV2[[#This Row],[Tanggal nodin RFS/RFI]],0)</f>
        <v>0</v>
      </c>
      <c r="AQ655" s="26">
        <f ca="1">IF(AND(Email_TaskV2[[#This Row],[Status]]="ON PROGRESS",Email_TaskV2[[#This Row],[Type]]="RFI"),TODAY()-Email_TaskV2[[#This Row],[Tanggal nodin RFS/RFI]],0)</f>
        <v>0</v>
      </c>
      <c r="AR655" s="26" t="str">
        <f ca="1">IF(Email_TaskV2[[#This Row],[Aging]]&gt;7,"Warning","")</f>
        <v/>
      </c>
      <c r="AV655" s="16" t="str">
        <f>IF(AND(Email_TaskV2[[#This Row],[Status]]="ON PROGRESS",Email_TaskV2[[#This Row],[Type]]="RFS"),"YES","")</f>
        <v/>
      </c>
      <c r="AW655" s="16" t="str">
        <f>IF(AND(Email_TaskV2[[#This Row],[Status]]="ON PROGRESS",Email_TaskV2[[#This Row],[Type]]="RFI"),"YES","")</f>
        <v/>
      </c>
      <c r="AX655" s="16">
        <f>IF(Email_TaskV2[[#This Row],[Nomor Nodin RFS/RFI]]="","",DAY(Email_TaskV2[[#This Row],[Tanggal nodin RFS/RFI]]))</f>
        <v>6</v>
      </c>
      <c r="AY655" s="28" t="str">
        <f>IF(Email_TaskV2[[#This Row],[Nomor Nodin RFS/RFI]]="","",TEXT(Email_TaskV2[[#This Row],[Tanggal nodin RFS/RFI]],"mmm"))</f>
        <v>Jun</v>
      </c>
      <c r="AZ655" s="28" t="str">
        <f>IF(Email_TaskV2[[#This Row],[Nodin BO]]="","No","Yes")</f>
        <v>Yes</v>
      </c>
      <c r="BA655" s="36">
        <f>IF(Email_TaskV2[[#This Row],[Month]]="",13,MONTH(Email_TaskV2[[#This Row],[Tanggal nodin RFS/RFI]]))</f>
        <v>6</v>
      </c>
    </row>
    <row r="656" spans="1:53" ht="15" hidden="1" customHeight="1" x14ac:dyDescent="0.3">
      <c r="A656" s="17">
        <v>655</v>
      </c>
      <c r="B656" s="18" t="s">
        <v>2823</v>
      </c>
      <c r="C656" s="19">
        <v>44718</v>
      </c>
      <c r="D656" s="20" t="s">
        <v>2824</v>
      </c>
      <c r="E656" s="18" t="s">
        <v>55</v>
      </c>
      <c r="F656" s="21" t="s">
        <v>86</v>
      </c>
      <c r="G656" s="22">
        <v>44721</v>
      </c>
      <c r="H656" s="22">
        <v>44729</v>
      </c>
      <c r="I656" s="18" t="s">
        <v>2825</v>
      </c>
      <c r="J656" s="42">
        <v>44729</v>
      </c>
      <c r="K656" s="85"/>
      <c r="L656" s="78">
        <f t="shared" si="71"/>
        <v>11</v>
      </c>
      <c r="M656" s="78">
        <f t="shared" si="72"/>
        <v>8</v>
      </c>
      <c r="N656" s="20" t="s">
        <v>58</v>
      </c>
      <c r="O656" s="20" t="s">
        <v>59</v>
      </c>
      <c r="P656" s="20" t="str">
        <f>VLOOKUP(Email_TaskV2[[#This Row],[PIC Dev]],[1]Organization!C:D,2,FALSE)</f>
        <v>BSM Prepaid</v>
      </c>
      <c r="Q656" s="20" t="s">
        <v>2826</v>
      </c>
      <c r="R656" s="18">
        <v>45</v>
      </c>
      <c r="S656" s="18" t="s">
        <v>61</v>
      </c>
      <c r="T656" s="18" t="s">
        <v>2769</v>
      </c>
      <c r="U656" s="18"/>
      <c r="V656" s="18"/>
      <c r="W656" s="18"/>
      <c r="X656" s="18"/>
      <c r="Y656" s="18"/>
      <c r="Z656" s="18" t="s">
        <v>63</v>
      </c>
      <c r="AA656" s="18" t="s">
        <v>64</v>
      </c>
      <c r="AB656" s="18" t="s">
        <v>65</v>
      </c>
      <c r="AC656" s="18" t="s">
        <v>66</v>
      </c>
      <c r="AD656" s="23" t="s">
        <v>89</v>
      </c>
      <c r="AE656" s="23"/>
      <c r="AF656" s="23"/>
      <c r="AG656" s="18"/>
      <c r="AH656" s="49"/>
      <c r="AI656" s="31" t="s">
        <v>68</v>
      </c>
      <c r="AJ656" s="31" t="s">
        <v>83</v>
      </c>
      <c r="AK656" s="25"/>
      <c r="AL656" s="25"/>
      <c r="AM656" s="25"/>
      <c r="AN656" s="25"/>
      <c r="AO656" s="25"/>
      <c r="AP656" s="23">
        <f ca="1">IF(AND(Email_TaskV2[[#This Row],[Status]]="ON PROGRESS"),TODAY()-Email_TaskV2[[#This Row],[Tanggal nodin RFS/RFI]],0)</f>
        <v>0</v>
      </c>
      <c r="AQ656" s="26">
        <f ca="1">IF(AND(Email_TaskV2[[#This Row],[Status]]="ON PROGRESS",Email_TaskV2[[#This Row],[Type]]="RFI"),TODAY()-Email_TaskV2[[#This Row],[Tanggal nodin RFS/RFI]],0)</f>
        <v>0</v>
      </c>
      <c r="AR656" s="26" t="str">
        <f ca="1">IF(Email_TaskV2[[#This Row],[Aging]]&gt;7,"Warning","")</f>
        <v/>
      </c>
      <c r="AS656" s="76" t="s">
        <v>2827</v>
      </c>
      <c r="AT656" s="16" t="s">
        <v>2828</v>
      </c>
      <c r="AU656" s="16" t="s">
        <v>2432</v>
      </c>
      <c r="AV656" s="16" t="str">
        <f>IF(AND(Email_TaskV2[[#This Row],[Status]]="ON PROGRESS",Email_TaskV2[[#This Row],[Type]]="RFS"),"YES","")</f>
        <v/>
      </c>
      <c r="AW656" s="16" t="str">
        <f>IF(AND(Email_TaskV2[[#This Row],[Status]]="ON PROGRESS",Email_TaskV2[[#This Row],[Type]]="RFI"),"YES","")</f>
        <v/>
      </c>
      <c r="AX656" s="16">
        <f>IF(Email_TaskV2[[#This Row],[Nomor Nodin RFS/RFI]]="","",DAY(Email_TaskV2[[#This Row],[Tanggal nodin RFS/RFI]]))</f>
        <v>6</v>
      </c>
      <c r="AY656" s="28" t="str">
        <f>IF(Email_TaskV2[[#This Row],[Nomor Nodin RFS/RFI]]="","",TEXT(Email_TaskV2[[#This Row],[Tanggal nodin RFS/RFI]],"mmm"))</f>
        <v>Jun</v>
      </c>
      <c r="AZ656" s="28" t="str">
        <f>IF(Email_TaskV2[[#This Row],[Nodin BO]]="","No","Yes")</f>
        <v>Yes</v>
      </c>
      <c r="BA656" s="36">
        <f>IF(Email_TaskV2[[#This Row],[Month]]="",13,MONTH(Email_TaskV2[[#This Row],[Tanggal nodin RFS/RFI]]))</f>
        <v>6</v>
      </c>
    </row>
    <row r="657" spans="1:53" ht="15" hidden="1" customHeight="1" x14ac:dyDescent="0.3">
      <c r="A657" s="17">
        <v>656</v>
      </c>
      <c r="B657" s="18" t="s">
        <v>2829</v>
      </c>
      <c r="C657" s="19">
        <v>44718</v>
      </c>
      <c r="D657" s="20" t="s">
        <v>2830</v>
      </c>
      <c r="E657" s="18" t="s">
        <v>55</v>
      </c>
      <c r="F657" s="21" t="s">
        <v>86</v>
      </c>
      <c r="G657" s="22">
        <v>44720</v>
      </c>
      <c r="H657" s="22">
        <v>44720</v>
      </c>
      <c r="I657" s="18" t="s">
        <v>2831</v>
      </c>
      <c r="J657" s="42">
        <v>44720</v>
      </c>
      <c r="K657" s="85"/>
      <c r="L657" s="78">
        <f t="shared" si="71"/>
        <v>2</v>
      </c>
      <c r="M657" s="78">
        <f t="shared" si="72"/>
        <v>0</v>
      </c>
      <c r="N657" s="20" t="s">
        <v>58</v>
      </c>
      <c r="O657" s="20" t="s">
        <v>59</v>
      </c>
      <c r="P657" s="20" t="str">
        <f>VLOOKUP(Email_TaskV2[[#This Row],[PIC Dev]],[1]Organization!C:D,2,FALSE)</f>
        <v>BSM Prepaid</v>
      </c>
      <c r="Q657" s="24" t="s">
        <v>2832</v>
      </c>
      <c r="R657" s="18">
        <v>20</v>
      </c>
      <c r="S657" s="18" t="s">
        <v>61</v>
      </c>
      <c r="T657" s="18" t="s">
        <v>2769</v>
      </c>
      <c r="U657" s="18"/>
      <c r="V657" s="18"/>
      <c r="W657" s="18"/>
      <c r="X657" s="18"/>
      <c r="Y657" s="18"/>
      <c r="Z657" s="18" t="s">
        <v>63</v>
      </c>
      <c r="AA657" s="18" t="s">
        <v>64</v>
      </c>
      <c r="AB657" s="18" t="s">
        <v>65</v>
      </c>
      <c r="AC657" s="18" t="s">
        <v>66</v>
      </c>
      <c r="AD657" s="23" t="s">
        <v>82</v>
      </c>
      <c r="AE657" s="23"/>
      <c r="AF657" s="23"/>
      <c r="AG657" s="18"/>
      <c r="AH657" s="49"/>
      <c r="AI657" s="31" t="s">
        <v>68</v>
      </c>
      <c r="AJ657" s="31" t="s">
        <v>83</v>
      </c>
      <c r="AK657" s="95"/>
      <c r="AL657" s="18"/>
      <c r="AM657" s="18"/>
      <c r="AN657" s="18"/>
      <c r="AO657" s="18"/>
      <c r="AP657" s="23">
        <f ca="1">IF(AND(Email_TaskV2[[#This Row],[Status]]="ON PROGRESS"),TODAY()-Email_TaskV2[[#This Row],[Tanggal nodin RFS/RFI]],0)</f>
        <v>0</v>
      </c>
      <c r="AQ657" s="26">
        <f ca="1">IF(AND(Email_TaskV2[[#This Row],[Status]]="ON PROGRESS",Email_TaskV2[[#This Row],[Type]]="RFI"),TODAY()-Email_TaskV2[[#This Row],[Tanggal nodin RFS/RFI]],0)</f>
        <v>0</v>
      </c>
      <c r="AR657" s="26" t="str">
        <f ca="1">IF(Email_TaskV2[[#This Row],[Aging]]&gt;7,"Warning","")</f>
        <v/>
      </c>
      <c r="AV657" s="16" t="str">
        <f>IF(AND(Email_TaskV2[[#This Row],[Status]]="ON PROGRESS",Email_TaskV2[[#This Row],[Type]]="RFS"),"YES","")</f>
        <v/>
      </c>
      <c r="AW657" s="16" t="str">
        <f>IF(AND(Email_TaskV2[[#This Row],[Status]]="ON PROGRESS",Email_TaskV2[[#This Row],[Type]]="RFI"),"YES","")</f>
        <v/>
      </c>
      <c r="AX657" s="16">
        <f>IF(Email_TaskV2[[#This Row],[Nomor Nodin RFS/RFI]]="","",DAY(Email_TaskV2[[#This Row],[Tanggal nodin RFS/RFI]]))</f>
        <v>6</v>
      </c>
      <c r="AY657" s="28" t="str">
        <f>IF(Email_TaskV2[[#This Row],[Nomor Nodin RFS/RFI]]="","",TEXT(Email_TaskV2[[#This Row],[Tanggal nodin RFS/RFI]],"mmm"))</f>
        <v>Jun</v>
      </c>
      <c r="AZ657" s="28" t="str">
        <f>IF(Email_TaskV2[[#This Row],[Nodin BO]]="","No","Yes")</f>
        <v>Yes</v>
      </c>
      <c r="BA657" s="36">
        <f>IF(Email_TaskV2[[#This Row],[Month]]="",13,MONTH(Email_TaskV2[[#This Row],[Tanggal nodin RFS/RFI]]))</f>
        <v>6</v>
      </c>
    </row>
    <row r="658" spans="1:53" ht="15" hidden="1" customHeight="1" x14ac:dyDescent="0.3">
      <c r="A658" s="17">
        <v>657</v>
      </c>
      <c r="B658" s="18" t="s">
        <v>2833</v>
      </c>
      <c r="C658" s="19">
        <v>44719</v>
      </c>
      <c r="D658" s="20" t="s">
        <v>2834</v>
      </c>
      <c r="E658" s="32" t="s">
        <v>118</v>
      </c>
      <c r="F658" s="47" t="s">
        <v>119</v>
      </c>
      <c r="G658" s="18"/>
      <c r="H658" s="22">
        <v>44736</v>
      </c>
      <c r="I658" s="18"/>
      <c r="J658" s="18"/>
      <c r="K658" s="25"/>
      <c r="L658" s="77"/>
      <c r="M658" s="87"/>
      <c r="N658" s="23" t="s">
        <v>93</v>
      </c>
      <c r="O658" s="20" t="s">
        <v>94</v>
      </c>
      <c r="P658" s="20" t="str">
        <f>VLOOKUP(Email_TaskV2[[#This Row],[PIC Dev]],[1]Organization!C:D,2,FALSE)</f>
        <v>Digital and VAS</v>
      </c>
      <c r="Q658" s="24" t="s">
        <v>2835</v>
      </c>
      <c r="R658" s="18"/>
      <c r="S658" s="18" t="s">
        <v>61</v>
      </c>
      <c r="T658" s="18" t="s">
        <v>2672</v>
      </c>
      <c r="U658" s="18"/>
      <c r="V658" s="18"/>
      <c r="W658" s="18"/>
      <c r="X658" s="18"/>
      <c r="Y658" s="18"/>
      <c r="Z658" s="18" t="s">
        <v>63</v>
      </c>
      <c r="AA658" s="18" t="s">
        <v>64</v>
      </c>
      <c r="AB658" s="18" t="s">
        <v>201</v>
      </c>
      <c r="AC658" s="18" t="s">
        <v>98</v>
      </c>
      <c r="AD658" s="23" t="s">
        <v>255</v>
      </c>
      <c r="AE658" s="23" t="s">
        <v>126</v>
      </c>
      <c r="AF658" s="23" t="s">
        <v>2640</v>
      </c>
      <c r="AG658" s="18"/>
      <c r="AH658" s="49"/>
      <c r="AI658" s="48" t="s">
        <v>75</v>
      </c>
      <c r="AJ658" s="48"/>
      <c r="AK658" s="95"/>
      <c r="AL658" s="18"/>
      <c r="AM658" s="18"/>
      <c r="AN658" s="18"/>
      <c r="AO658" s="18"/>
      <c r="AP658" s="23">
        <f ca="1">IF(AND(Email_TaskV2[[#This Row],[Status]]="ON PROGRESS"),TODAY()-Email_TaskV2[[#This Row],[Tanggal nodin RFS/RFI]],0)</f>
        <v>0</v>
      </c>
      <c r="AQ658" s="26">
        <f ca="1">IF(AND(Email_TaskV2[[#This Row],[Status]]="ON PROGRESS",Email_TaskV2[[#This Row],[Type]]="RFI"),TODAY()-Email_TaskV2[[#This Row],[Tanggal nodin RFS/RFI]],0)</f>
        <v>0</v>
      </c>
      <c r="AR658" s="26" t="str">
        <f ca="1">IF(Email_TaskV2[[#This Row],[Aging]]&gt;7,"Warning","")</f>
        <v/>
      </c>
      <c r="AS658" s="76" t="s">
        <v>2836</v>
      </c>
      <c r="AT658" s="16" t="s">
        <v>2837</v>
      </c>
      <c r="AU658" s="16" t="s">
        <v>2432</v>
      </c>
      <c r="AV658" s="16" t="str">
        <f>IF(AND(Email_TaskV2[[#This Row],[Status]]="ON PROGRESS",Email_TaskV2[[#This Row],[Type]]="RFS"),"YES","")</f>
        <v/>
      </c>
      <c r="AW658" s="16" t="str">
        <f>IF(AND(Email_TaskV2[[#This Row],[Status]]="ON PROGRESS",Email_TaskV2[[#This Row],[Type]]="RFI"),"YES","")</f>
        <v/>
      </c>
      <c r="AX658" s="16">
        <f>IF(Email_TaskV2[[#This Row],[Nomor Nodin RFS/RFI]]="","",DAY(Email_TaskV2[[#This Row],[Tanggal nodin RFS/RFI]]))</f>
        <v>7</v>
      </c>
      <c r="AY658" s="28" t="str">
        <f>IF(Email_TaskV2[[#This Row],[Nomor Nodin RFS/RFI]]="","",TEXT(Email_TaskV2[[#This Row],[Tanggal nodin RFS/RFI]],"mmm"))</f>
        <v>Jun</v>
      </c>
      <c r="AZ658" s="28" t="str">
        <f>IF(Email_TaskV2[[#This Row],[Nodin BO]]="","No","Yes")</f>
        <v>Yes</v>
      </c>
      <c r="BA658" s="36">
        <f>IF(Email_TaskV2[[#This Row],[Month]]="",13,MONTH(Email_TaskV2[[#This Row],[Tanggal nodin RFS/RFI]]))</f>
        <v>6</v>
      </c>
    </row>
    <row r="659" spans="1:53" ht="15" hidden="1" customHeight="1" x14ac:dyDescent="0.3">
      <c r="A659" s="17">
        <v>658</v>
      </c>
      <c r="B659" s="18" t="s">
        <v>2838</v>
      </c>
      <c r="C659" s="19">
        <v>44719</v>
      </c>
      <c r="D659" s="20" t="s">
        <v>2839</v>
      </c>
      <c r="E659" s="18" t="s">
        <v>55</v>
      </c>
      <c r="F659" s="41" t="s">
        <v>112</v>
      </c>
      <c r="G659" s="22">
        <v>44729</v>
      </c>
      <c r="H659" s="22">
        <v>44732</v>
      </c>
      <c r="I659" s="18" t="s">
        <v>2840</v>
      </c>
      <c r="J659" s="22">
        <v>44733</v>
      </c>
      <c r="K659" s="73"/>
      <c r="L659" s="78">
        <f t="shared" ref="L659:L665" si="73">H659-C659</f>
        <v>13</v>
      </c>
      <c r="M659" s="78">
        <f t="shared" ref="M659:M665" si="74">J659-G659</f>
        <v>4</v>
      </c>
      <c r="N659" s="20" t="s">
        <v>58</v>
      </c>
      <c r="O659" s="20" t="s">
        <v>59</v>
      </c>
      <c r="P659" s="20" t="str">
        <f>VLOOKUP(Email_TaskV2[[#This Row],[PIC Dev]],[1]Organization!C:D,2,FALSE)</f>
        <v>BSM Prepaid</v>
      </c>
      <c r="Q659" s="20"/>
      <c r="R659" s="18">
        <v>36</v>
      </c>
      <c r="S659" s="18" t="s">
        <v>106</v>
      </c>
      <c r="T659" s="18" t="s">
        <v>2841</v>
      </c>
      <c r="U659" s="18"/>
      <c r="V659" s="18"/>
      <c r="W659" s="18"/>
      <c r="X659" s="18"/>
      <c r="Y659" s="18"/>
      <c r="Z659" s="18" t="s">
        <v>63</v>
      </c>
      <c r="AA659" s="18" t="s">
        <v>64</v>
      </c>
      <c r="AB659" s="18" t="s">
        <v>65</v>
      </c>
      <c r="AC659" s="18" t="s">
        <v>66</v>
      </c>
      <c r="AD659" s="23" t="s">
        <v>211</v>
      </c>
      <c r="AE659" s="23"/>
      <c r="AF659" s="23"/>
      <c r="AG659" s="18"/>
      <c r="AH659" s="49"/>
      <c r="AI659" s="31" t="s">
        <v>75</v>
      </c>
      <c r="AJ659" s="31"/>
      <c r="AK659" s="95"/>
      <c r="AL659" s="18"/>
      <c r="AM659" s="18"/>
      <c r="AN659" s="18"/>
      <c r="AO659" s="18"/>
      <c r="AP659" s="23">
        <f ca="1">IF(AND(Email_TaskV2[[#This Row],[Status]]="ON PROGRESS"),TODAY()-Email_TaskV2[[#This Row],[Tanggal nodin RFS/RFI]],0)</f>
        <v>0</v>
      </c>
      <c r="AQ659" s="26">
        <f ca="1">IF(AND(Email_TaskV2[[#This Row],[Status]]="ON PROGRESS",Email_TaskV2[[#This Row],[Type]]="RFI"),TODAY()-Email_TaskV2[[#This Row],[Tanggal nodin RFS/RFI]],0)</f>
        <v>0</v>
      </c>
      <c r="AR659" s="26" t="str">
        <f ca="1">IF(Email_TaskV2[[#This Row],[Aging]]&gt;7,"Warning","")</f>
        <v/>
      </c>
      <c r="AV659" s="16" t="str">
        <f>IF(AND(Email_TaskV2[[#This Row],[Status]]="ON PROGRESS",Email_TaskV2[[#This Row],[Type]]="RFS"),"YES","")</f>
        <v/>
      </c>
      <c r="AW659" s="16" t="str">
        <f>IF(AND(Email_TaskV2[[#This Row],[Status]]="ON PROGRESS",Email_TaskV2[[#This Row],[Type]]="RFI"),"YES","")</f>
        <v/>
      </c>
      <c r="AX659" s="16">
        <f>IF(Email_TaskV2[[#This Row],[Nomor Nodin RFS/RFI]]="","",DAY(Email_TaskV2[[#This Row],[Tanggal nodin RFS/RFI]]))</f>
        <v>7</v>
      </c>
      <c r="AY659" s="28" t="str">
        <f>IF(Email_TaskV2[[#This Row],[Nomor Nodin RFS/RFI]]="","",TEXT(Email_TaskV2[[#This Row],[Tanggal nodin RFS/RFI]],"mmm"))</f>
        <v>Jun</v>
      </c>
      <c r="AZ659" s="28" t="str">
        <f>IF(Email_TaskV2[[#This Row],[Nodin BO]]="","No","Yes")</f>
        <v>Yes</v>
      </c>
      <c r="BA659" s="36">
        <f>IF(Email_TaskV2[[#This Row],[Month]]="",13,MONTH(Email_TaskV2[[#This Row],[Tanggal nodin RFS/RFI]]))</f>
        <v>6</v>
      </c>
    </row>
    <row r="660" spans="1:53" ht="15" hidden="1" customHeight="1" x14ac:dyDescent="0.3">
      <c r="A660" s="17">
        <v>659</v>
      </c>
      <c r="B660" s="18" t="s">
        <v>2842</v>
      </c>
      <c r="C660" s="19">
        <v>44719</v>
      </c>
      <c r="D660" s="20" t="s">
        <v>2843</v>
      </c>
      <c r="E660" s="18" t="s">
        <v>55</v>
      </c>
      <c r="F660" s="21" t="s">
        <v>136</v>
      </c>
      <c r="G660" s="22">
        <v>44720</v>
      </c>
      <c r="H660" s="22">
        <v>44721</v>
      </c>
      <c r="I660" s="18" t="s">
        <v>2844</v>
      </c>
      <c r="J660" s="22">
        <v>44722</v>
      </c>
      <c r="K660" s="73"/>
      <c r="L660" s="78">
        <f t="shared" si="73"/>
        <v>2</v>
      </c>
      <c r="M660" s="78">
        <f t="shared" si="74"/>
        <v>2</v>
      </c>
      <c r="N660" s="23" t="s">
        <v>93</v>
      </c>
      <c r="O660" s="20" t="s">
        <v>94</v>
      </c>
      <c r="P660" s="20" t="str">
        <f>VLOOKUP(Email_TaskV2[[#This Row],[PIC Dev]],[1]Organization!C:D,2,FALSE)</f>
        <v>Digital and VAS</v>
      </c>
      <c r="Q660" s="24" t="s">
        <v>2845</v>
      </c>
      <c r="R660" s="18">
        <v>54</v>
      </c>
      <c r="S660" s="18" t="s">
        <v>61</v>
      </c>
      <c r="T660" s="18" t="s">
        <v>2846</v>
      </c>
      <c r="U660" s="18"/>
      <c r="V660" s="18"/>
      <c r="W660" s="18"/>
      <c r="X660" s="18"/>
      <c r="Y660" s="18"/>
      <c r="Z660" s="18" t="s">
        <v>63</v>
      </c>
      <c r="AA660" s="18" t="s">
        <v>64</v>
      </c>
      <c r="AB660" s="18" t="s">
        <v>2847</v>
      </c>
      <c r="AC660" s="18" t="s">
        <v>98</v>
      </c>
      <c r="AD660" s="23" t="s">
        <v>99</v>
      </c>
      <c r="AE660" s="23" t="s">
        <v>125</v>
      </c>
      <c r="AF660" s="23"/>
      <c r="AG660" s="18"/>
      <c r="AH660" s="49"/>
      <c r="AI660" s="31" t="s">
        <v>75</v>
      </c>
      <c r="AJ660" s="31"/>
      <c r="AK660" s="95"/>
      <c r="AL660" s="18"/>
      <c r="AM660" s="18"/>
      <c r="AN660" s="18"/>
      <c r="AO660" s="18"/>
      <c r="AP660" s="23">
        <f ca="1">IF(AND(Email_TaskV2[[#This Row],[Status]]="ON PROGRESS"),TODAY()-Email_TaskV2[[#This Row],[Tanggal nodin RFS/RFI]],0)</f>
        <v>0</v>
      </c>
      <c r="AQ660" s="26">
        <f ca="1">IF(AND(Email_TaskV2[[#This Row],[Status]]="ON PROGRESS",Email_TaskV2[[#This Row],[Type]]="RFI"),TODAY()-Email_TaskV2[[#This Row],[Tanggal nodin RFS/RFI]],0)</f>
        <v>0</v>
      </c>
      <c r="AR660" s="26" t="str">
        <f ca="1">IF(Email_TaskV2[[#This Row],[Aging]]&gt;7,"Warning","")</f>
        <v/>
      </c>
      <c r="AV660" s="16" t="str">
        <f>IF(AND(Email_TaskV2[[#This Row],[Status]]="ON PROGRESS",Email_TaskV2[[#This Row],[Type]]="RFS"),"YES","")</f>
        <v/>
      </c>
      <c r="AW660" s="16" t="str">
        <f>IF(AND(Email_TaskV2[[#This Row],[Status]]="ON PROGRESS",Email_TaskV2[[#This Row],[Type]]="RFI"),"YES","")</f>
        <v/>
      </c>
      <c r="AX660" s="16">
        <f>IF(Email_TaskV2[[#This Row],[Nomor Nodin RFS/RFI]]="","",DAY(Email_TaskV2[[#This Row],[Tanggal nodin RFS/RFI]]))</f>
        <v>7</v>
      </c>
      <c r="AY660" s="28" t="str">
        <f>IF(Email_TaskV2[[#This Row],[Nomor Nodin RFS/RFI]]="","",TEXT(Email_TaskV2[[#This Row],[Tanggal nodin RFS/RFI]],"mmm"))</f>
        <v>Jun</v>
      </c>
      <c r="AZ660" s="28" t="str">
        <f>IF(Email_TaskV2[[#This Row],[Nodin BO]]="","No","Yes")</f>
        <v>Yes</v>
      </c>
      <c r="BA660" s="36">
        <f>IF(Email_TaskV2[[#This Row],[Month]]="",13,MONTH(Email_TaskV2[[#This Row],[Tanggal nodin RFS/RFI]]))</f>
        <v>6</v>
      </c>
    </row>
    <row r="661" spans="1:53" ht="15" hidden="1" customHeight="1" x14ac:dyDescent="0.3">
      <c r="A661" s="17">
        <v>660</v>
      </c>
      <c r="B661" s="18" t="s">
        <v>2848</v>
      </c>
      <c r="C661" s="19">
        <v>44719</v>
      </c>
      <c r="D661" s="20" t="s">
        <v>2849</v>
      </c>
      <c r="E661" s="18" t="s">
        <v>55</v>
      </c>
      <c r="F661" s="21" t="s">
        <v>147</v>
      </c>
      <c r="G661" s="22">
        <v>44720</v>
      </c>
      <c r="H661" s="22">
        <v>44721</v>
      </c>
      <c r="I661" s="18" t="s">
        <v>2850</v>
      </c>
      <c r="J661" s="22">
        <v>44729</v>
      </c>
      <c r="K661" s="73"/>
      <c r="L661" s="78">
        <f t="shared" si="73"/>
        <v>2</v>
      </c>
      <c r="M661" s="78">
        <f t="shared" si="74"/>
        <v>9</v>
      </c>
      <c r="N661" s="20" t="s">
        <v>745</v>
      </c>
      <c r="O661" s="20" t="s">
        <v>746</v>
      </c>
      <c r="P661" s="20" t="str">
        <f>VLOOKUP(Email_TaskV2[[#This Row],[PIC Dev]],[1]Organization!C:D,2,FALSE)</f>
        <v>BSM Prepaid</v>
      </c>
      <c r="Q661" s="20"/>
      <c r="R661" s="18">
        <v>147</v>
      </c>
      <c r="S661" s="18" t="s">
        <v>106</v>
      </c>
      <c r="T661" s="18" t="s">
        <v>2801</v>
      </c>
      <c r="U661" s="18"/>
      <c r="V661" s="18"/>
      <c r="W661" s="18"/>
      <c r="X661" s="18"/>
      <c r="Y661" s="18"/>
      <c r="Z661" s="18" t="s">
        <v>63</v>
      </c>
      <c r="AA661" s="18" t="s">
        <v>64</v>
      </c>
      <c r="AB661" s="18" t="s">
        <v>65</v>
      </c>
      <c r="AC661" s="18" t="s">
        <v>66</v>
      </c>
      <c r="AD661" s="33" t="s">
        <v>151</v>
      </c>
      <c r="AE661" s="33"/>
      <c r="AF661" s="23"/>
      <c r="AG661" s="18"/>
      <c r="AH661" s="49"/>
      <c r="AI661" s="31" t="s">
        <v>68</v>
      </c>
      <c r="AJ661" s="31" t="s">
        <v>152</v>
      </c>
      <c r="AK661" s="95"/>
      <c r="AL661" s="18"/>
      <c r="AM661" s="18"/>
      <c r="AN661" s="18"/>
      <c r="AO661" s="18"/>
      <c r="AP661" s="23">
        <f ca="1">IF(AND(Email_TaskV2[[#This Row],[Status]]="ON PROGRESS"),TODAY()-Email_TaskV2[[#This Row],[Tanggal nodin RFS/RFI]],0)</f>
        <v>0</v>
      </c>
      <c r="AQ661" s="26">
        <f ca="1">IF(AND(Email_TaskV2[[#This Row],[Status]]="ON PROGRESS",Email_TaskV2[[#This Row],[Type]]="RFI"),TODAY()-Email_TaskV2[[#This Row],[Tanggal nodin RFS/RFI]],0)</f>
        <v>0</v>
      </c>
      <c r="AR661" s="26" t="str">
        <f ca="1">IF(Email_TaskV2[[#This Row],[Aging]]&gt;7,"Warning","")</f>
        <v/>
      </c>
      <c r="AV661" s="16" t="str">
        <f>IF(AND(Email_TaskV2[[#This Row],[Status]]="ON PROGRESS",Email_TaskV2[[#This Row],[Type]]="RFS"),"YES","")</f>
        <v/>
      </c>
      <c r="AW661" s="16" t="str">
        <f>IF(AND(Email_TaskV2[[#This Row],[Status]]="ON PROGRESS",Email_TaskV2[[#This Row],[Type]]="RFI"),"YES","")</f>
        <v/>
      </c>
      <c r="AX661" s="16">
        <f>IF(Email_TaskV2[[#This Row],[Nomor Nodin RFS/RFI]]="","",DAY(Email_TaskV2[[#This Row],[Tanggal nodin RFS/RFI]]))</f>
        <v>7</v>
      </c>
      <c r="AY661" s="28" t="str">
        <f>IF(Email_TaskV2[[#This Row],[Nomor Nodin RFS/RFI]]="","",TEXT(Email_TaskV2[[#This Row],[Tanggal nodin RFS/RFI]],"mmm"))</f>
        <v>Jun</v>
      </c>
      <c r="AZ661" s="28" t="str">
        <f>IF(Email_TaskV2[[#This Row],[Nodin BO]]="","No","Yes")</f>
        <v>Yes</v>
      </c>
      <c r="BA661" s="36">
        <f>IF(Email_TaskV2[[#This Row],[Month]]="",13,MONTH(Email_TaskV2[[#This Row],[Tanggal nodin RFS/RFI]]))</f>
        <v>6</v>
      </c>
    </row>
    <row r="662" spans="1:53" ht="15" hidden="1" customHeight="1" x14ac:dyDescent="0.3">
      <c r="A662" s="17">
        <v>661</v>
      </c>
      <c r="B662" s="18" t="s">
        <v>2851</v>
      </c>
      <c r="C662" s="19">
        <v>44719</v>
      </c>
      <c r="D662" s="20" t="s">
        <v>2852</v>
      </c>
      <c r="E662" s="18" t="s">
        <v>55</v>
      </c>
      <c r="F662" s="21" t="s">
        <v>136</v>
      </c>
      <c r="G662" s="22">
        <v>44721</v>
      </c>
      <c r="H662" s="22">
        <v>44721</v>
      </c>
      <c r="I662" s="18" t="s">
        <v>2853</v>
      </c>
      <c r="J662" s="22">
        <v>44722</v>
      </c>
      <c r="K662" s="73"/>
      <c r="L662" s="78">
        <f t="shared" si="73"/>
        <v>2</v>
      </c>
      <c r="M662" s="78">
        <f t="shared" si="74"/>
        <v>1</v>
      </c>
      <c r="N662" s="20" t="s">
        <v>531</v>
      </c>
      <c r="O662" s="20" t="s">
        <v>532</v>
      </c>
      <c r="P662" s="20" t="str">
        <f>VLOOKUP(Email_TaskV2[[#This Row],[PIC Dev]],[1]Organization!C:D,2,FALSE)</f>
        <v>Business Architecture</v>
      </c>
      <c r="Q662" s="24" t="s">
        <v>2854</v>
      </c>
      <c r="R662" s="18">
        <v>192</v>
      </c>
      <c r="S662" s="18" t="s">
        <v>106</v>
      </c>
      <c r="T662" s="18" t="s">
        <v>2663</v>
      </c>
      <c r="U662" s="18"/>
      <c r="V662" s="18"/>
      <c r="W662" s="18"/>
      <c r="X662" s="18"/>
      <c r="Y662" s="18"/>
      <c r="Z662" s="18" t="s">
        <v>63</v>
      </c>
      <c r="AA662" s="18" t="s">
        <v>64</v>
      </c>
      <c r="AB662" s="18" t="s">
        <v>534</v>
      </c>
      <c r="AC662" s="18" t="s">
        <v>98</v>
      </c>
      <c r="AD662" s="33" t="s">
        <v>1719</v>
      </c>
      <c r="AE662" s="23"/>
      <c r="AF662" s="23"/>
      <c r="AG662" s="18"/>
      <c r="AH662" s="49"/>
      <c r="AI662" s="31" t="s">
        <v>276</v>
      </c>
      <c r="AJ662" s="31" t="s">
        <v>277</v>
      </c>
      <c r="AK662" s="95"/>
      <c r="AL662" s="18"/>
      <c r="AM662" s="18"/>
      <c r="AN662" s="18"/>
      <c r="AO662" s="18"/>
      <c r="AP662" s="23">
        <f ca="1">IF(AND(Email_TaskV2[[#This Row],[Status]]="ON PROGRESS"),TODAY()-Email_TaskV2[[#This Row],[Tanggal nodin RFS/RFI]],0)</f>
        <v>0</v>
      </c>
      <c r="AQ662" s="26">
        <f ca="1">IF(AND(Email_TaskV2[[#This Row],[Status]]="ON PROGRESS",Email_TaskV2[[#This Row],[Type]]="RFI"),TODAY()-Email_TaskV2[[#This Row],[Tanggal nodin RFS/RFI]],0)</f>
        <v>0</v>
      </c>
      <c r="AR662" s="26" t="str">
        <f ca="1">IF(Email_TaskV2[[#This Row],[Aging]]&gt;7,"Warning","")</f>
        <v/>
      </c>
      <c r="AV662" s="16" t="str">
        <f>IF(AND(Email_TaskV2[[#This Row],[Status]]="ON PROGRESS",Email_TaskV2[[#This Row],[Type]]="RFS"),"YES","")</f>
        <v/>
      </c>
      <c r="AW662" s="16" t="str">
        <f>IF(AND(Email_TaskV2[[#This Row],[Status]]="ON PROGRESS",Email_TaskV2[[#This Row],[Type]]="RFI"),"YES","")</f>
        <v/>
      </c>
      <c r="AX662" s="16">
        <f>IF(Email_TaskV2[[#This Row],[Nomor Nodin RFS/RFI]]="","",DAY(Email_TaskV2[[#This Row],[Tanggal nodin RFS/RFI]]))</f>
        <v>7</v>
      </c>
      <c r="AY662" s="28" t="str">
        <f>IF(Email_TaskV2[[#This Row],[Nomor Nodin RFS/RFI]]="","",TEXT(Email_TaskV2[[#This Row],[Tanggal nodin RFS/RFI]],"mmm"))</f>
        <v>Jun</v>
      </c>
      <c r="AZ662" s="28" t="str">
        <f>IF(Email_TaskV2[[#This Row],[Nodin BO]]="","No","Yes")</f>
        <v>Yes</v>
      </c>
      <c r="BA662" s="36">
        <f>IF(Email_TaskV2[[#This Row],[Month]]="",13,MONTH(Email_TaskV2[[#This Row],[Tanggal nodin RFS/RFI]]))</f>
        <v>6</v>
      </c>
    </row>
    <row r="663" spans="1:53" ht="15" hidden="1" customHeight="1" x14ac:dyDescent="0.3">
      <c r="A663" s="17">
        <v>662</v>
      </c>
      <c r="B663" s="18" t="s">
        <v>2855</v>
      </c>
      <c r="C663" s="19">
        <v>44719</v>
      </c>
      <c r="D663" s="20" t="s">
        <v>2856</v>
      </c>
      <c r="E663" s="18" t="s">
        <v>55</v>
      </c>
      <c r="F663" s="21" t="s">
        <v>112</v>
      </c>
      <c r="G663" s="22">
        <v>44721</v>
      </c>
      <c r="H663" s="22">
        <v>44730</v>
      </c>
      <c r="I663" s="18" t="s">
        <v>2857</v>
      </c>
      <c r="J663" s="22">
        <v>44732</v>
      </c>
      <c r="K663" s="73"/>
      <c r="L663" s="78">
        <f t="shared" si="73"/>
        <v>11</v>
      </c>
      <c r="M663" s="78">
        <f t="shared" si="74"/>
        <v>11</v>
      </c>
      <c r="N663" s="34" t="s">
        <v>58</v>
      </c>
      <c r="O663" s="34" t="s">
        <v>59</v>
      </c>
      <c r="P663" s="35" t="str">
        <f>VLOOKUP(Email_TaskV2[[#This Row],[PIC Dev]],[1]Organization!C:D,2,FALSE)</f>
        <v>BSM Prepaid</v>
      </c>
      <c r="Q663" s="24" t="s">
        <v>2858</v>
      </c>
      <c r="R663" s="18">
        <v>146</v>
      </c>
      <c r="S663" s="18" t="s">
        <v>106</v>
      </c>
      <c r="T663" s="18" t="s">
        <v>2859</v>
      </c>
      <c r="U663" s="18"/>
      <c r="V663" s="18"/>
      <c r="W663" s="18"/>
      <c r="X663" s="18"/>
      <c r="Y663" s="18"/>
      <c r="Z663" s="18" t="s">
        <v>63</v>
      </c>
      <c r="AA663" s="18" t="s">
        <v>64</v>
      </c>
      <c r="AB663" s="18" t="s">
        <v>65</v>
      </c>
      <c r="AC663" s="18" t="s">
        <v>66</v>
      </c>
      <c r="AD663" s="23" t="s">
        <v>816</v>
      </c>
      <c r="AE663" s="23"/>
      <c r="AF663" s="23"/>
      <c r="AG663" s="18"/>
      <c r="AH663" s="49"/>
      <c r="AI663" s="31" t="s">
        <v>75</v>
      </c>
      <c r="AJ663" s="31"/>
      <c r="AK663" s="95"/>
      <c r="AL663" s="18"/>
      <c r="AM663" s="18"/>
      <c r="AN663" s="18"/>
      <c r="AO663" s="18"/>
      <c r="AP663" s="23">
        <f ca="1">IF(AND(Email_TaskV2[[#This Row],[Status]]="ON PROGRESS"),TODAY()-Email_TaskV2[[#This Row],[Tanggal nodin RFS/RFI]],0)</f>
        <v>0</v>
      </c>
      <c r="AQ663" s="26">
        <f ca="1">IF(AND(Email_TaskV2[[#This Row],[Status]]="ON PROGRESS",Email_TaskV2[[#This Row],[Type]]="RFI"),TODAY()-Email_TaskV2[[#This Row],[Tanggal nodin RFS/RFI]],0)</f>
        <v>0</v>
      </c>
      <c r="AR663" s="26" t="str">
        <f ca="1">IF(Email_TaskV2[[#This Row],[Aging]]&gt;7,"Warning","")</f>
        <v/>
      </c>
      <c r="AV663" s="16" t="str">
        <f>IF(AND(Email_TaskV2[[#This Row],[Status]]="ON PROGRESS",Email_TaskV2[[#This Row],[Type]]="RFS"),"YES","")</f>
        <v/>
      </c>
      <c r="AW663" s="16" t="str">
        <f>IF(AND(Email_TaskV2[[#This Row],[Status]]="ON PROGRESS",Email_TaskV2[[#This Row],[Type]]="RFI"),"YES","")</f>
        <v/>
      </c>
      <c r="AX663" s="16">
        <f>IF(Email_TaskV2[[#This Row],[Nomor Nodin RFS/RFI]]="","",DAY(Email_TaskV2[[#This Row],[Tanggal nodin RFS/RFI]]))</f>
        <v>7</v>
      </c>
      <c r="AY663" s="28" t="str">
        <f>IF(Email_TaskV2[[#This Row],[Nomor Nodin RFS/RFI]]="","",TEXT(Email_TaskV2[[#This Row],[Tanggal nodin RFS/RFI]],"mmm"))</f>
        <v>Jun</v>
      </c>
      <c r="AZ663" s="28" t="str">
        <f>IF(Email_TaskV2[[#This Row],[Nodin BO]]="","No","Yes")</f>
        <v>Yes</v>
      </c>
      <c r="BA663" s="36">
        <f>IF(Email_TaskV2[[#This Row],[Month]]="",13,MONTH(Email_TaskV2[[#This Row],[Tanggal nodin RFS/RFI]]))</f>
        <v>6</v>
      </c>
    </row>
    <row r="664" spans="1:53" ht="15" hidden="1" customHeight="1" x14ac:dyDescent="0.3">
      <c r="A664" s="17">
        <v>663</v>
      </c>
      <c r="B664" s="96" t="s">
        <v>2860</v>
      </c>
      <c r="C664" s="19">
        <v>44719</v>
      </c>
      <c r="D664" s="97" t="s">
        <v>2861</v>
      </c>
      <c r="E664" s="18" t="s">
        <v>55</v>
      </c>
      <c r="F664" s="21" t="s">
        <v>1889</v>
      </c>
      <c r="G664" s="42">
        <v>44721</v>
      </c>
      <c r="H664" s="98">
        <v>44729</v>
      </c>
      <c r="I664" s="96" t="s">
        <v>2862</v>
      </c>
      <c r="J664" s="42">
        <v>44729</v>
      </c>
      <c r="K664" s="85"/>
      <c r="L664" s="78">
        <f t="shared" si="73"/>
        <v>10</v>
      </c>
      <c r="M664" s="78">
        <f t="shared" si="74"/>
        <v>8</v>
      </c>
      <c r="N664" s="87" t="s">
        <v>130</v>
      </c>
      <c r="O664" s="87" t="s">
        <v>131</v>
      </c>
      <c r="P664" s="99" t="str">
        <f>VLOOKUP(Email_TaskV2[[#This Row],[PIC Dev]],[1]Organization!C:D,2,FALSE)</f>
        <v>BSM Prepaid</v>
      </c>
      <c r="Q664" s="100" t="s">
        <v>2863</v>
      </c>
      <c r="R664" s="96">
        <v>30</v>
      </c>
      <c r="S664" s="18" t="s">
        <v>106</v>
      </c>
      <c r="T664" s="96" t="s">
        <v>2864</v>
      </c>
      <c r="U664" s="25"/>
      <c r="V664" s="25"/>
      <c r="W664" s="25"/>
      <c r="X664" s="25"/>
      <c r="Y664" s="25"/>
      <c r="Z664" s="18" t="s">
        <v>63</v>
      </c>
      <c r="AA664" s="18" t="s">
        <v>64</v>
      </c>
      <c r="AB664" s="18" t="s">
        <v>65</v>
      </c>
      <c r="AC664" s="18" t="s">
        <v>66</v>
      </c>
      <c r="AD664" s="33" t="s">
        <v>816</v>
      </c>
      <c r="AE664" s="101"/>
      <c r="AF664" s="101"/>
      <c r="AG664" s="96"/>
      <c r="AH664" s="102"/>
      <c r="AI664" s="31" t="s">
        <v>75</v>
      </c>
      <c r="AJ664" s="31"/>
      <c r="AK664" s="25"/>
      <c r="AL664" s="25"/>
      <c r="AM664" s="25"/>
      <c r="AN664" s="25"/>
      <c r="AO664" s="25"/>
      <c r="AP664" s="26">
        <f ca="1">IF(AND(Email_TaskV2[[#This Row],[Status]]="ON PROGRESS"),TODAY()-Email_TaskV2[[#This Row],[Tanggal nodin RFS/RFI]],0)</f>
        <v>0</v>
      </c>
      <c r="AQ664" s="26">
        <f ca="1">IF(AND(Email_TaskV2[[#This Row],[Status]]="ON PROGRESS",Email_TaskV2[[#This Row],[Type]]="RFI"),TODAY()-Email_TaskV2[[#This Row],[Tanggal nodin RFS/RFI]],0)</f>
        <v>0</v>
      </c>
      <c r="AR664" s="26" t="str">
        <f ca="1">IF(Email_TaskV2[[#This Row],[Aging]]&gt;7,"Warning","")</f>
        <v/>
      </c>
      <c r="AV664" s="16" t="str">
        <f>IF(AND(Email_TaskV2[[#This Row],[Status]]="ON PROGRESS",Email_TaskV2[[#This Row],[Type]]="RFS"),"YES","")</f>
        <v/>
      </c>
      <c r="AW664" s="16" t="str">
        <f>IF(AND(Email_TaskV2[[#This Row],[Status]]="ON PROGRESS",Email_TaskV2[[#This Row],[Type]]="RFI"),"YES","")</f>
        <v/>
      </c>
      <c r="AX664" s="16">
        <f>IF(Email_TaskV2[[#This Row],[Nomor Nodin RFS/RFI]]="","",DAY(Email_TaskV2[[#This Row],[Tanggal nodin RFS/RFI]]))</f>
        <v>7</v>
      </c>
      <c r="AY664" s="28" t="str">
        <f>IF(Email_TaskV2[[#This Row],[Nomor Nodin RFS/RFI]]="","",TEXT(Email_TaskV2[[#This Row],[Tanggal nodin RFS/RFI]],"mmm"))</f>
        <v>Jun</v>
      </c>
      <c r="AZ664" s="28" t="str">
        <f>IF(Email_TaskV2[[#This Row],[Nodin BO]]="","No","Yes")</f>
        <v>Yes</v>
      </c>
      <c r="BA664" s="36">
        <f>IF(Email_TaskV2[[#This Row],[Month]]="",13,MONTH(Email_TaskV2[[#This Row],[Tanggal nodin RFS/RFI]]))</f>
        <v>6</v>
      </c>
    </row>
    <row r="665" spans="1:53" ht="15" hidden="1" customHeight="1" x14ac:dyDescent="0.3">
      <c r="A665" s="17">
        <v>664</v>
      </c>
      <c r="B665" s="31" t="s">
        <v>2865</v>
      </c>
      <c r="C665" s="19">
        <v>44719</v>
      </c>
      <c r="D665" s="34" t="s">
        <v>2866</v>
      </c>
      <c r="E665" s="18" t="s">
        <v>55</v>
      </c>
      <c r="F665" s="21" t="s">
        <v>136</v>
      </c>
      <c r="G665" s="42">
        <v>44721</v>
      </c>
      <c r="H665" s="42">
        <v>44732</v>
      </c>
      <c r="I665" s="31" t="s">
        <v>2867</v>
      </c>
      <c r="J665" s="42">
        <v>44732</v>
      </c>
      <c r="K665" s="85"/>
      <c r="L665" s="78">
        <f t="shared" si="73"/>
        <v>13</v>
      </c>
      <c r="M665" s="78">
        <f t="shared" si="74"/>
        <v>11</v>
      </c>
      <c r="N665" s="87" t="s">
        <v>58</v>
      </c>
      <c r="O665" s="87" t="s">
        <v>59</v>
      </c>
      <c r="P665" s="87" t="str">
        <f>VLOOKUP(Email_TaskV2[[#This Row],[PIC Dev]],[1]Organization!C:D,2,FALSE)</f>
        <v>BSM Prepaid</v>
      </c>
      <c r="Q665" s="74" t="s">
        <v>2868</v>
      </c>
      <c r="R665" s="31">
        <v>95</v>
      </c>
      <c r="S665" s="18" t="s">
        <v>61</v>
      </c>
      <c r="T665" s="31" t="s">
        <v>2495</v>
      </c>
      <c r="U665" s="25"/>
      <c r="V665" s="25"/>
      <c r="W665" s="25"/>
      <c r="X665" s="25"/>
      <c r="Y665" s="25"/>
      <c r="Z665" s="18" t="s">
        <v>63</v>
      </c>
      <c r="AA665" s="18" t="s">
        <v>64</v>
      </c>
      <c r="AB665" s="18" t="s">
        <v>65</v>
      </c>
      <c r="AC665" s="18" t="s">
        <v>66</v>
      </c>
      <c r="AD665" s="33" t="s">
        <v>67</v>
      </c>
      <c r="AE665" s="33"/>
      <c r="AF665" s="33"/>
      <c r="AG665" s="31"/>
      <c r="AH665" s="75"/>
      <c r="AI665" s="31" t="s">
        <v>68</v>
      </c>
      <c r="AJ665" s="31" t="s">
        <v>83</v>
      </c>
      <c r="AK665" s="25"/>
      <c r="AL665" s="25"/>
      <c r="AM665" s="25"/>
      <c r="AN665" s="25"/>
      <c r="AO665" s="25"/>
      <c r="AP665" s="26">
        <f ca="1">IF(AND(Email_TaskV2[[#This Row],[Status]]="ON PROGRESS"),TODAY()-Email_TaskV2[[#This Row],[Tanggal nodin RFS/RFI]],0)</f>
        <v>0</v>
      </c>
      <c r="AQ665" s="26">
        <f ca="1">IF(AND(Email_TaskV2[[#This Row],[Status]]="ON PROGRESS",Email_TaskV2[[#This Row],[Type]]="RFI"),TODAY()-Email_TaskV2[[#This Row],[Tanggal nodin RFS/RFI]],0)</f>
        <v>0</v>
      </c>
      <c r="AR665" s="26" t="str">
        <f ca="1">IF(Email_TaskV2[[#This Row],[Aging]]&gt;7,"Warning","")</f>
        <v/>
      </c>
      <c r="AS665" s="76" t="s">
        <v>2869</v>
      </c>
      <c r="AT665" s="16" t="s">
        <v>2870</v>
      </c>
      <c r="AU665" s="16" t="s">
        <v>2643</v>
      </c>
      <c r="AV665" s="16" t="str">
        <f>IF(AND(Email_TaskV2[[#This Row],[Status]]="ON PROGRESS",Email_TaskV2[[#This Row],[Type]]="RFS"),"YES","")</f>
        <v/>
      </c>
      <c r="AW665" s="16" t="str">
        <f>IF(AND(Email_TaskV2[[#This Row],[Status]]="ON PROGRESS",Email_TaskV2[[#This Row],[Type]]="RFI"),"YES","")</f>
        <v/>
      </c>
      <c r="AX665" s="16">
        <f>IF(Email_TaskV2[[#This Row],[Nomor Nodin RFS/RFI]]="","",DAY(Email_TaskV2[[#This Row],[Tanggal nodin RFS/RFI]]))</f>
        <v>7</v>
      </c>
      <c r="AY665" s="28" t="str">
        <f>IF(Email_TaskV2[[#This Row],[Nomor Nodin RFS/RFI]]="","",TEXT(Email_TaskV2[[#This Row],[Tanggal nodin RFS/RFI]],"mmm"))</f>
        <v>Jun</v>
      </c>
      <c r="AZ665" s="28" t="str">
        <f>IF(Email_TaskV2[[#This Row],[Nodin BO]]="","No","Yes")</f>
        <v>Yes</v>
      </c>
      <c r="BA665" s="36">
        <f>IF(Email_TaskV2[[#This Row],[Month]]="",13,MONTH(Email_TaskV2[[#This Row],[Tanggal nodin RFS/RFI]]))</f>
        <v>6</v>
      </c>
    </row>
    <row r="666" spans="1:53" ht="15" hidden="1" customHeight="1" x14ac:dyDescent="0.3">
      <c r="A666" s="17">
        <v>665</v>
      </c>
      <c r="B666" s="31" t="s">
        <v>2871</v>
      </c>
      <c r="C666" s="19">
        <v>44720</v>
      </c>
      <c r="D666" s="34" t="s">
        <v>2209</v>
      </c>
      <c r="E666" s="32" t="s">
        <v>118</v>
      </c>
      <c r="F666" s="81" t="s">
        <v>119</v>
      </c>
      <c r="G666" s="18"/>
      <c r="H666" s="42">
        <v>44736</v>
      </c>
      <c r="I666" s="31"/>
      <c r="J666" s="31"/>
      <c r="K666" s="78"/>
      <c r="L666" s="77"/>
      <c r="M666" s="87"/>
      <c r="N666" s="87" t="s">
        <v>104</v>
      </c>
      <c r="O666" s="87" t="s">
        <v>105</v>
      </c>
      <c r="P666" s="87" t="str">
        <f>VLOOKUP(Email_TaskV2[[#This Row],[PIC Dev]],[1]Organization!C:D,2,FALSE)</f>
        <v>Digital and VAS</v>
      </c>
      <c r="Q666" s="74" t="s">
        <v>2872</v>
      </c>
      <c r="R666" s="31"/>
      <c r="S666" s="18" t="s">
        <v>61</v>
      </c>
      <c r="T666" s="31" t="s">
        <v>1852</v>
      </c>
      <c r="U666" s="25"/>
      <c r="V666" s="25"/>
      <c r="W666" s="25"/>
      <c r="X666" s="25"/>
      <c r="Y666" s="25"/>
      <c r="Z666" s="18" t="s">
        <v>63</v>
      </c>
      <c r="AA666" s="18" t="s">
        <v>64</v>
      </c>
      <c r="AB666" s="18" t="s">
        <v>108</v>
      </c>
      <c r="AC666" s="18" t="s">
        <v>98</v>
      </c>
      <c r="AD666" s="33" t="s">
        <v>160</v>
      </c>
      <c r="AE666" s="33"/>
      <c r="AF666" s="33"/>
      <c r="AG666" s="31"/>
      <c r="AH666" s="75"/>
      <c r="AI666" s="48" t="s">
        <v>75</v>
      </c>
      <c r="AJ666" s="48"/>
      <c r="AK666" s="25"/>
      <c r="AL666" s="25"/>
      <c r="AM666" s="25"/>
      <c r="AN666" s="25"/>
      <c r="AO666" s="25"/>
      <c r="AP666" s="26">
        <f ca="1">IF(AND(Email_TaskV2[[#This Row],[Status]]="ON PROGRESS"),TODAY()-Email_TaskV2[[#This Row],[Tanggal nodin RFS/RFI]],0)</f>
        <v>0</v>
      </c>
      <c r="AQ666" s="26">
        <f ca="1">IF(AND(Email_TaskV2[[#This Row],[Status]]="ON PROGRESS",Email_TaskV2[[#This Row],[Type]]="RFI"),TODAY()-Email_TaskV2[[#This Row],[Tanggal nodin RFS/RFI]],0)</f>
        <v>0</v>
      </c>
      <c r="AR666" s="26" t="str">
        <f ca="1">IF(Email_TaskV2[[#This Row],[Aging]]&gt;7,"Warning","")</f>
        <v/>
      </c>
      <c r="AV666" s="16" t="str">
        <f>IF(AND(Email_TaskV2[[#This Row],[Status]]="ON PROGRESS",Email_TaskV2[[#This Row],[Type]]="RFS"),"YES","")</f>
        <v/>
      </c>
      <c r="AW666" s="16" t="str">
        <f>IF(AND(Email_TaskV2[[#This Row],[Status]]="ON PROGRESS",Email_TaskV2[[#This Row],[Type]]="RFI"),"YES","")</f>
        <v/>
      </c>
      <c r="AX666" s="16">
        <f>IF(Email_TaskV2[[#This Row],[Nomor Nodin RFS/RFI]]="","",DAY(Email_TaskV2[[#This Row],[Tanggal nodin RFS/RFI]]))</f>
        <v>8</v>
      </c>
      <c r="AY666" s="28" t="str">
        <f>IF(Email_TaskV2[[#This Row],[Nomor Nodin RFS/RFI]]="","",TEXT(Email_TaskV2[[#This Row],[Tanggal nodin RFS/RFI]],"mmm"))</f>
        <v>Jun</v>
      </c>
      <c r="AZ666" s="28" t="str">
        <f>IF(Email_TaskV2[[#This Row],[Nodin BO]]="","No","Yes")</f>
        <v>Yes</v>
      </c>
      <c r="BA666" s="36">
        <f>IF(Email_TaskV2[[#This Row],[Month]]="",13,MONTH(Email_TaskV2[[#This Row],[Tanggal nodin RFS/RFI]]))</f>
        <v>6</v>
      </c>
    </row>
    <row r="667" spans="1:53" ht="15" hidden="1" customHeight="1" x14ac:dyDescent="0.3">
      <c r="A667" s="17">
        <v>666</v>
      </c>
      <c r="B667" s="31" t="s">
        <v>2873</v>
      </c>
      <c r="C667" s="19">
        <v>44720</v>
      </c>
      <c r="D667" s="34" t="s">
        <v>2874</v>
      </c>
      <c r="E667" s="18" t="s">
        <v>55</v>
      </c>
      <c r="F667" s="31" t="s">
        <v>86</v>
      </c>
      <c r="G667" s="42">
        <v>44721</v>
      </c>
      <c r="H667" s="42">
        <v>44721</v>
      </c>
      <c r="I667" s="31" t="s">
        <v>2875</v>
      </c>
      <c r="J667" s="22">
        <v>44721</v>
      </c>
      <c r="K667" s="73"/>
      <c r="L667" s="78">
        <f t="shared" ref="L667:L672" si="75">H667-C667</f>
        <v>1</v>
      </c>
      <c r="M667" s="78">
        <f t="shared" ref="M667:M672" si="76">J667-G667</f>
        <v>0</v>
      </c>
      <c r="N667" s="87" t="s">
        <v>120</v>
      </c>
      <c r="O667" s="87" t="s">
        <v>121</v>
      </c>
      <c r="P667" s="87" t="str">
        <f>VLOOKUP(Email_TaskV2[[#This Row],[PIC Dev]],[1]Organization!C:D,2,FALSE)</f>
        <v>Business Architecture</v>
      </c>
      <c r="Q667" s="74" t="s">
        <v>2876</v>
      </c>
      <c r="R667" s="31">
        <v>10</v>
      </c>
      <c r="S667" s="18" t="s">
        <v>61</v>
      </c>
      <c r="T667" s="31" t="s">
        <v>2877</v>
      </c>
      <c r="U667" s="25"/>
      <c r="V667" s="25"/>
      <c r="W667" s="25"/>
      <c r="X667" s="25"/>
      <c r="Y667" s="25"/>
      <c r="Z667" s="18" t="s">
        <v>63</v>
      </c>
      <c r="AA667" s="18" t="s">
        <v>64</v>
      </c>
      <c r="AB667" s="18" t="s">
        <v>65</v>
      </c>
      <c r="AC667" s="18" t="s">
        <v>66</v>
      </c>
      <c r="AD667" s="33" t="s">
        <v>266</v>
      </c>
      <c r="AE667" s="33"/>
      <c r="AF667" s="33"/>
      <c r="AG667" s="31"/>
      <c r="AH667" s="75"/>
      <c r="AI667" s="31" t="s">
        <v>75</v>
      </c>
      <c r="AJ667" s="31"/>
      <c r="AK667" s="25"/>
      <c r="AL667" s="25"/>
      <c r="AM667" s="25"/>
      <c r="AN667" s="25"/>
      <c r="AO667" s="25"/>
      <c r="AP667" s="26">
        <f ca="1">IF(AND(Email_TaskV2[[#This Row],[Status]]="ON PROGRESS"),TODAY()-Email_TaskV2[[#This Row],[Tanggal nodin RFS/RFI]],0)</f>
        <v>0</v>
      </c>
      <c r="AQ667" s="26">
        <f ca="1">IF(AND(Email_TaskV2[[#This Row],[Status]]="ON PROGRESS",Email_TaskV2[[#This Row],[Type]]="RFI"),TODAY()-Email_TaskV2[[#This Row],[Tanggal nodin RFS/RFI]],0)</f>
        <v>0</v>
      </c>
      <c r="AR667" s="26" t="str">
        <f ca="1">IF(Email_TaskV2[[#This Row],[Aging]]&gt;7,"Warning","")</f>
        <v/>
      </c>
      <c r="AV667" s="16" t="str">
        <f>IF(AND(Email_TaskV2[[#This Row],[Status]]="ON PROGRESS",Email_TaskV2[[#This Row],[Type]]="RFS"),"YES","")</f>
        <v/>
      </c>
      <c r="AW667" s="16" t="str">
        <f>IF(AND(Email_TaskV2[[#This Row],[Status]]="ON PROGRESS",Email_TaskV2[[#This Row],[Type]]="RFI"),"YES","")</f>
        <v/>
      </c>
      <c r="AX667" s="16">
        <f>IF(Email_TaskV2[[#This Row],[Nomor Nodin RFS/RFI]]="","",DAY(Email_TaskV2[[#This Row],[Tanggal nodin RFS/RFI]]))</f>
        <v>8</v>
      </c>
      <c r="AY667" s="28" t="str">
        <f>IF(Email_TaskV2[[#This Row],[Nomor Nodin RFS/RFI]]="","",TEXT(Email_TaskV2[[#This Row],[Tanggal nodin RFS/RFI]],"mmm"))</f>
        <v>Jun</v>
      </c>
      <c r="AZ667" s="28" t="str">
        <f>IF(Email_TaskV2[[#This Row],[Nodin BO]]="","No","Yes")</f>
        <v>Yes</v>
      </c>
      <c r="BA667" s="36">
        <f>IF(Email_TaskV2[[#This Row],[Month]]="",13,MONTH(Email_TaskV2[[#This Row],[Tanggal nodin RFS/RFI]]))</f>
        <v>6</v>
      </c>
    </row>
    <row r="668" spans="1:53" ht="15" hidden="1" customHeight="1" x14ac:dyDescent="0.3">
      <c r="A668" s="17">
        <v>667</v>
      </c>
      <c r="B668" s="31" t="s">
        <v>2878</v>
      </c>
      <c r="C668" s="19">
        <v>44720</v>
      </c>
      <c r="D668" s="34" t="s">
        <v>2879</v>
      </c>
      <c r="E668" s="18" t="s">
        <v>55</v>
      </c>
      <c r="F668" s="41" t="s">
        <v>136</v>
      </c>
      <c r="G668" s="42">
        <v>44720</v>
      </c>
      <c r="H668" s="42">
        <v>44721</v>
      </c>
      <c r="I668" s="31" t="s">
        <v>2880</v>
      </c>
      <c r="J668" s="42">
        <v>44722</v>
      </c>
      <c r="K668" s="85"/>
      <c r="L668" s="78">
        <f t="shared" si="75"/>
        <v>1</v>
      </c>
      <c r="M668" s="78">
        <f t="shared" si="76"/>
        <v>2</v>
      </c>
      <c r="N668" s="20" t="s">
        <v>341</v>
      </c>
      <c r="O668" s="20" t="s">
        <v>342</v>
      </c>
      <c r="P668" s="35" t="str">
        <f>VLOOKUP(Email_TaskV2[[#This Row],[PIC Dev]],[1]Organization!C:D,2,FALSE)</f>
        <v>Digital and VAS</v>
      </c>
      <c r="Q668" s="74" t="s">
        <v>2881</v>
      </c>
      <c r="R668" s="31">
        <v>31</v>
      </c>
      <c r="S668" s="18" t="s">
        <v>61</v>
      </c>
      <c r="T668" s="31" t="s">
        <v>2536</v>
      </c>
      <c r="U668" s="25"/>
      <c r="V668" s="25"/>
      <c r="W668" s="25"/>
      <c r="X668" s="25"/>
      <c r="Y668" s="25"/>
      <c r="Z668" s="18" t="s">
        <v>63</v>
      </c>
      <c r="AA668" s="18" t="s">
        <v>64</v>
      </c>
      <c r="AB668" s="18" t="s">
        <v>344</v>
      </c>
      <c r="AC668" s="18" t="s">
        <v>66</v>
      </c>
      <c r="AD668" s="23" t="s">
        <v>2421</v>
      </c>
      <c r="AE668" s="23"/>
      <c r="AF668" s="33"/>
      <c r="AG668" s="31"/>
      <c r="AH668" s="75"/>
      <c r="AI668" s="31" t="s">
        <v>75</v>
      </c>
      <c r="AJ668" s="31"/>
      <c r="AK668" s="25"/>
      <c r="AL668" s="25"/>
      <c r="AM668" s="25"/>
      <c r="AN668" s="25"/>
      <c r="AO668" s="25"/>
      <c r="AP668" s="26">
        <f ca="1">IF(AND(Email_TaskV2[[#This Row],[Status]]="ON PROGRESS"),TODAY()-Email_TaskV2[[#This Row],[Tanggal nodin RFS/RFI]],0)</f>
        <v>0</v>
      </c>
      <c r="AQ668" s="26">
        <f ca="1">IF(AND(Email_TaskV2[[#This Row],[Status]]="ON PROGRESS",Email_TaskV2[[#This Row],[Type]]="RFI"),TODAY()-Email_TaskV2[[#This Row],[Tanggal nodin RFS/RFI]],0)</f>
        <v>0</v>
      </c>
      <c r="AR668" s="26" t="str">
        <f ca="1">IF(Email_TaskV2[[#This Row],[Aging]]&gt;7,"Warning","")</f>
        <v/>
      </c>
      <c r="AV668" s="16" t="str">
        <f>IF(AND(Email_TaskV2[[#This Row],[Status]]="ON PROGRESS",Email_TaskV2[[#This Row],[Type]]="RFS"),"YES","")</f>
        <v/>
      </c>
      <c r="AW668" s="16" t="str">
        <f>IF(AND(Email_TaskV2[[#This Row],[Status]]="ON PROGRESS",Email_TaskV2[[#This Row],[Type]]="RFI"),"YES","")</f>
        <v/>
      </c>
      <c r="AX668" s="16">
        <f>IF(Email_TaskV2[[#This Row],[Nomor Nodin RFS/RFI]]="","",DAY(Email_TaskV2[[#This Row],[Tanggal nodin RFS/RFI]]))</f>
        <v>8</v>
      </c>
      <c r="AY668" s="28" t="str">
        <f>IF(Email_TaskV2[[#This Row],[Nomor Nodin RFS/RFI]]="","",TEXT(Email_TaskV2[[#This Row],[Tanggal nodin RFS/RFI]],"mmm"))</f>
        <v>Jun</v>
      </c>
      <c r="AZ668" s="28" t="str">
        <f>IF(Email_TaskV2[[#This Row],[Nodin BO]]="","No","Yes")</f>
        <v>Yes</v>
      </c>
      <c r="BA668" s="36">
        <f>IF(Email_TaskV2[[#This Row],[Month]]="",13,MONTH(Email_TaskV2[[#This Row],[Tanggal nodin RFS/RFI]]))</f>
        <v>6</v>
      </c>
    </row>
    <row r="669" spans="1:53" ht="15" hidden="1" customHeight="1" x14ac:dyDescent="0.3">
      <c r="A669" s="17">
        <v>668</v>
      </c>
      <c r="B669" s="31" t="s">
        <v>2882</v>
      </c>
      <c r="C669" s="19">
        <v>44720</v>
      </c>
      <c r="D669" s="34" t="s">
        <v>2883</v>
      </c>
      <c r="E669" s="18" t="s">
        <v>55</v>
      </c>
      <c r="F669" s="21" t="s">
        <v>112</v>
      </c>
      <c r="G669" s="42">
        <v>44724</v>
      </c>
      <c r="H669" s="42">
        <v>44727</v>
      </c>
      <c r="I669" s="31" t="s">
        <v>2884</v>
      </c>
      <c r="J669" s="42">
        <v>44727</v>
      </c>
      <c r="K669" s="85"/>
      <c r="L669" s="78">
        <f t="shared" si="75"/>
        <v>7</v>
      </c>
      <c r="M669" s="78">
        <f t="shared" si="76"/>
        <v>3</v>
      </c>
      <c r="N669" s="20" t="s">
        <v>130</v>
      </c>
      <c r="O669" s="20" t="s">
        <v>131</v>
      </c>
      <c r="P669" s="35" t="str">
        <f>VLOOKUP(Email_TaskV2[[#This Row],[PIC Dev]],[1]Organization!C:D,2,FALSE)</f>
        <v>BSM Prepaid</v>
      </c>
      <c r="Q669" s="34"/>
      <c r="R669" s="31">
        <v>87</v>
      </c>
      <c r="S669" s="18" t="s">
        <v>106</v>
      </c>
      <c r="T669" s="31" t="s">
        <v>2885</v>
      </c>
      <c r="U669" s="25"/>
      <c r="V669" s="25"/>
      <c r="W669" s="25"/>
      <c r="X669" s="25"/>
      <c r="Y669" s="25"/>
      <c r="Z669" s="18" t="s">
        <v>63</v>
      </c>
      <c r="AA669" s="18" t="s">
        <v>64</v>
      </c>
      <c r="AB669" s="18" t="s">
        <v>65</v>
      </c>
      <c r="AC669" s="18" t="s">
        <v>66</v>
      </c>
      <c r="AD669" s="23" t="s">
        <v>1719</v>
      </c>
      <c r="AE669" s="33"/>
      <c r="AF669" s="33"/>
      <c r="AG669" s="31"/>
      <c r="AH669" s="75"/>
      <c r="AI669" s="31" t="s">
        <v>68</v>
      </c>
      <c r="AJ669" s="31" t="s">
        <v>2886</v>
      </c>
      <c r="AK669" s="25"/>
      <c r="AL669" s="25"/>
      <c r="AM669" s="25"/>
      <c r="AN669" s="25"/>
      <c r="AO669" s="25"/>
      <c r="AP669" s="26">
        <f ca="1">IF(AND(Email_TaskV2[[#This Row],[Status]]="ON PROGRESS"),TODAY()-Email_TaskV2[[#This Row],[Tanggal nodin RFS/RFI]],0)</f>
        <v>0</v>
      </c>
      <c r="AQ669" s="26">
        <f ca="1">IF(AND(Email_TaskV2[[#This Row],[Status]]="ON PROGRESS",Email_TaskV2[[#This Row],[Type]]="RFI"),TODAY()-Email_TaskV2[[#This Row],[Tanggal nodin RFS/RFI]],0)</f>
        <v>0</v>
      </c>
      <c r="AR669" s="26" t="str">
        <f ca="1">IF(Email_TaskV2[[#This Row],[Aging]]&gt;7,"Warning","")</f>
        <v/>
      </c>
      <c r="AV669" s="16" t="str">
        <f>IF(AND(Email_TaskV2[[#This Row],[Status]]="ON PROGRESS",Email_TaskV2[[#This Row],[Type]]="RFS"),"YES","")</f>
        <v/>
      </c>
      <c r="AW669" s="16" t="str">
        <f>IF(AND(Email_TaskV2[[#This Row],[Status]]="ON PROGRESS",Email_TaskV2[[#This Row],[Type]]="RFI"),"YES","")</f>
        <v/>
      </c>
      <c r="AX669" s="16">
        <f>IF(Email_TaskV2[[#This Row],[Nomor Nodin RFS/RFI]]="","",DAY(Email_TaskV2[[#This Row],[Tanggal nodin RFS/RFI]]))</f>
        <v>8</v>
      </c>
      <c r="AY669" s="28" t="str">
        <f>IF(Email_TaskV2[[#This Row],[Nomor Nodin RFS/RFI]]="","",TEXT(Email_TaskV2[[#This Row],[Tanggal nodin RFS/RFI]],"mmm"))</f>
        <v>Jun</v>
      </c>
      <c r="AZ669" s="28" t="str">
        <f>IF(Email_TaskV2[[#This Row],[Nodin BO]]="","No","Yes")</f>
        <v>Yes</v>
      </c>
      <c r="BA669" s="36">
        <f>IF(Email_TaskV2[[#This Row],[Month]]="",13,MONTH(Email_TaskV2[[#This Row],[Tanggal nodin RFS/RFI]]))</f>
        <v>6</v>
      </c>
    </row>
    <row r="670" spans="1:53" ht="15" hidden="1" customHeight="1" x14ac:dyDescent="0.3">
      <c r="A670" s="17">
        <v>669</v>
      </c>
      <c r="B670" s="31" t="s">
        <v>2887</v>
      </c>
      <c r="C670" s="40">
        <v>44720</v>
      </c>
      <c r="D670" s="34" t="s">
        <v>2888</v>
      </c>
      <c r="E670" s="18" t="s">
        <v>55</v>
      </c>
      <c r="F670" s="21" t="s">
        <v>136</v>
      </c>
      <c r="G670" s="42">
        <v>44720</v>
      </c>
      <c r="H670" s="42">
        <v>44721</v>
      </c>
      <c r="I670" s="31" t="s">
        <v>2889</v>
      </c>
      <c r="J670" s="42">
        <v>44722</v>
      </c>
      <c r="K670" s="85"/>
      <c r="L670" s="78">
        <f t="shared" si="75"/>
        <v>1</v>
      </c>
      <c r="M670" s="78">
        <f t="shared" si="76"/>
        <v>2</v>
      </c>
      <c r="N670" s="20" t="s">
        <v>341</v>
      </c>
      <c r="O670" s="20" t="s">
        <v>342</v>
      </c>
      <c r="P670" s="35" t="str">
        <f>VLOOKUP(Email_TaskV2[[#This Row],[PIC Dev]],[1]Organization!C:D,2,FALSE)</f>
        <v>Digital and VAS</v>
      </c>
      <c r="Q670" s="74" t="s">
        <v>2890</v>
      </c>
      <c r="R670" s="31">
        <v>32</v>
      </c>
      <c r="S670" s="18" t="s">
        <v>61</v>
      </c>
      <c r="T670" s="31" t="s">
        <v>2536</v>
      </c>
      <c r="U670" s="25"/>
      <c r="V670" s="25"/>
      <c r="W670" s="25"/>
      <c r="X670" s="25"/>
      <c r="Y670" s="25"/>
      <c r="Z670" s="18" t="s">
        <v>63</v>
      </c>
      <c r="AA670" s="18" t="s">
        <v>64</v>
      </c>
      <c r="AB670" s="18" t="s">
        <v>344</v>
      </c>
      <c r="AC670" s="18" t="s">
        <v>124</v>
      </c>
      <c r="AD670" s="23" t="s">
        <v>99</v>
      </c>
      <c r="AE670" s="33" t="s">
        <v>125</v>
      </c>
      <c r="AF670" s="33"/>
      <c r="AG670" s="31"/>
      <c r="AH670" s="75"/>
      <c r="AI670" s="31" t="s">
        <v>75</v>
      </c>
      <c r="AJ670" s="31"/>
      <c r="AK670" s="25"/>
      <c r="AL670" s="25"/>
      <c r="AM670" s="25"/>
      <c r="AN670" s="25"/>
      <c r="AO670" s="25"/>
      <c r="AP670" s="26">
        <f ca="1">IF(AND(Email_TaskV2[[#This Row],[Status]]="ON PROGRESS"),TODAY()-Email_TaskV2[[#This Row],[Tanggal nodin RFS/RFI]],0)</f>
        <v>0</v>
      </c>
      <c r="AQ670" s="26">
        <f ca="1">IF(AND(Email_TaskV2[[#This Row],[Status]]="ON PROGRESS",Email_TaskV2[[#This Row],[Type]]="RFI"),TODAY()-Email_TaskV2[[#This Row],[Tanggal nodin RFS/RFI]],0)</f>
        <v>0</v>
      </c>
      <c r="AR670" s="26" t="str">
        <f ca="1">IF(Email_TaskV2[[#This Row],[Aging]]&gt;7,"Warning","")</f>
        <v/>
      </c>
      <c r="AV670" s="16" t="str">
        <f>IF(AND(Email_TaskV2[[#This Row],[Status]]="ON PROGRESS",Email_TaskV2[[#This Row],[Type]]="RFS"),"YES","")</f>
        <v/>
      </c>
      <c r="AW670" s="16" t="str">
        <f>IF(AND(Email_TaskV2[[#This Row],[Status]]="ON PROGRESS",Email_TaskV2[[#This Row],[Type]]="RFI"),"YES","")</f>
        <v/>
      </c>
      <c r="AX670" s="16">
        <f>IF(Email_TaskV2[[#This Row],[Nomor Nodin RFS/RFI]]="","",DAY(Email_TaskV2[[#This Row],[Tanggal nodin RFS/RFI]]))</f>
        <v>8</v>
      </c>
      <c r="AY670" s="28" t="str">
        <f>IF(Email_TaskV2[[#This Row],[Nomor Nodin RFS/RFI]]="","",TEXT(Email_TaskV2[[#This Row],[Tanggal nodin RFS/RFI]],"mmm"))</f>
        <v>Jun</v>
      </c>
      <c r="AZ670" s="28" t="str">
        <f>IF(Email_TaskV2[[#This Row],[Nodin BO]]="","No","Yes")</f>
        <v>Yes</v>
      </c>
      <c r="BA670" s="36">
        <f>IF(Email_TaskV2[[#This Row],[Month]]="",13,MONTH(Email_TaskV2[[#This Row],[Tanggal nodin RFS/RFI]]))</f>
        <v>6</v>
      </c>
    </row>
    <row r="671" spans="1:53" ht="15" hidden="1" customHeight="1" x14ac:dyDescent="0.3">
      <c r="A671" s="17">
        <v>670</v>
      </c>
      <c r="B671" s="31" t="s">
        <v>2891</v>
      </c>
      <c r="C671" s="40">
        <v>44720</v>
      </c>
      <c r="D671" s="34" t="s">
        <v>2434</v>
      </c>
      <c r="E671" s="18" t="s">
        <v>55</v>
      </c>
      <c r="F671" s="21" t="s">
        <v>136</v>
      </c>
      <c r="G671" s="42">
        <v>44704</v>
      </c>
      <c r="H671" s="42">
        <v>44719</v>
      </c>
      <c r="I671" s="31" t="s">
        <v>2892</v>
      </c>
      <c r="J671" s="42">
        <v>44722</v>
      </c>
      <c r="K671" s="85"/>
      <c r="L671" s="78">
        <f t="shared" si="75"/>
        <v>-1</v>
      </c>
      <c r="M671" s="78">
        <f t="shared" si="76"/>
        <v>18</v>
      </c>
      <c r="N671" s="34" t="s">
        <v>130</v>
      </c>
      <c r="O671" s="34" t="s">
        <v>131</v>
      </c>
      <c r="P671" s="34" t="str">
        <f>VLOOKUP(Email_TaskV2[[#This Row],[PIC Dev]],[1]Organization!C:D,2,FALSE)</f>
        <v>BSM Prepaid</v>
      </c>
      <c r="Q671" s="74" t="s">
        <v>2893</v>
      </c>
      <c r="R671" s="31">
        <v>378</v>
      </c>
      <c r="S671" s="18" t="s">
        <v>61</v>
      </c>
      <c r="T671" s="31" t="s">
        <v>826</v>
      </c>
      <c r="U671" s="25"/>
      <c r="V671" s="25"/>
      <c r="W671" s="25"/>
      <c r="X671" s="25"/>
      <c r="Y671" s="25"/>
      <c r="Z671" s="18" t="s">
        <v>63</v>
      </c>
      <c r="AA671" s="18" t="s">
        <v>64</v>
      </c>
      <c r="AB671" s="18" t="s">
        <v>447</v>
      </c>
      <c r="AC671" s="18" t="s">
        <v>66</v>
      </c>
      <c r="AD671" s="23" t="s">
        <v>82</v>
      </c>
      <c r="AE671" s="33" t="s">
        <v>67</v>
      </c>
      <c r="AF671" s="33" t="s">
        <v>74</v>
      </c>
      <c r="AG671" s="31" t="s">
        <v>139</v>
      </c>
      <c r="AH671" s="75" t="s">
        <v>2436</v>
      </c>
      <c r="AI671" s="31" t="s">
        <v>75</v>
      </c>
      <c r="AJ671" s="31"/>
      <c r="AK671" s="25"/>
      <c r="AL671" s="25"/>
      <c r="AM671" s="25"/>
      <c r="AN671" s="25"/>
      <c r="AO671" s="25"/>
      <c r="AP671" s="26">
        <f ca="1">IF(AND(Email_TaskV2[[#This Row],[Status]]="ON PROGRESS"),TODAY()-Email_TaskV2[[#This Row],[Tanggal nodin RFS/RFI]],0)</f>
        <v>0</v>
      </c>
      <c r="AQ671" s="26">
        <f ca="1">IF(AND(Email_TaskV2[[#This Row],[Status]]="ON PROGRESS",Email_TaskV2[[#This Row],[Type]]="RFI"),TODAY()-Email_TaskV2[[#This Row],[Tanggal nodin RFS/RFI]],0)</f>
        <v>0</v>
      </c>
      <c r="AR671" s="26" t="str">
        <f ca="1">IF(Email_TaskV2[[#This Row],[Aging]]&gt;7,"Warning","")</f>
        <v/>
      </c>
      <c r="AV671" s="16" t="str">
        <f>IF(AND(Email_TaskV2[[#This Row],[Status]]="ON PROGRESS",Email_TaskV2[[#This Row],[Type]]="RFS"),"YES","")</f>
        <v/>
      </c>
      <c r="AW671" s="16" t="str">
        <f>IF(AND(Email_TaskV2[[#This Row],[Status]]="ON PROGRESS",Email_TaskV2[[#This Row],[Type]]="RFI"),"YES","")</f>
        <v/>
      </c>
      <c r="AX671" s="16">
        <f>IF(Email_TaskV2[[#This Row],[Nomor Nodin RFS/RFI]]="","",DAY(Email_TaskV2[[#This Row],[Tanggal nodin RFS/RFI]]))</f>
        <v>8</v>
      </c>
      <c r="AY671" s="28" t="str">
        <f>IF(Email_TaskV2[[#This Row],[Nomor Nodin RFS/RFI]]="","",TEXT(Email_TaskV2[[#This Row],[Tanggal nodin RFS/RFI]],"mmm"))</f>
        <v>Jun</v>
      </c>
      <c r="AZ671" s="28" t="str">
        <f>IF(Email_TaskV2[[#This Row],[Nodin BO]]="","No","Yes")</f>
        <v>Yes</v>
      </c>
      <c r="BA671" s="36">
        <f>IF(Email_TaskV2[[#This Row],[Month]]="",13,MONTH(Email_TaskV2[[#This Row],[Tanggal nodin RFS/RFI]]))</f>
        <v>6</v>
      </c>
    </row>
    <row r="672" spans="1:53" ht="15" hidden="1" customHeight="1" x14ac:dyDescent="0.3">
      <c r="A672" s="17">
        <v>671</v>
      </c>
      <c r="B672" s="31" t="s">
        <v>2894</v>
      </c>
      <c r="C672" s="40">
        <v>44720</v>
      </c>
      <c r="D672" s="34" t="s">
        <v>2895</v>
      </c>
      <c r="E672" s="18" t="s">
        <v>55</v>
      </c>
      <c r="F672" s="21" t="s">
        <v>112</v>
      </c>
      <c r="G672" s="42">
        <v>44725</v>
      </c>
      <c r="H672" s="42">
        <v>44728</v>
      </c>
      <c r="I672" s="31" t="s">
        <v>2896</v>
      </c>
      <c r="J672" s="42">
        <v>44729</v>
      </c>
      <c r="K672" s="85"/>
      <c r="L672" s="78">
        <f t="shared" si="75"/>
        <v>8</v>
      </c>
      <c r="M672" s="78">
        <f t="shared" si="76"/>
        <v>4</v>
      </c>
      <c r="N672" s="34" t="s">
        <v>1434</v>
      </c>
      <c r="O672" s="34" t="s">
        <v>59</v>
      </c>
      <c r="P672" s="34" t="str">
        <f>VLOOKUP(Email_TaskV2[[#This Row],[PIC Dev]],[1]Organization!C:D,2,FALSE)</f>
        <v>BSM Prepaid</v>
      </c>
      <c r="Q672" s="34"/>
      <c r="R672" s="31">
        <v>112</v>
      </c>
      <c r="S672" s="18" t="s">
        <v>106</v>
      </c>
      <c r="T672" s="31" t="s">
        <v>2897</v>
      </c>
      <c r="U672" s="25"/>
      <c r="V672" s="25"/>
      <c r="W672" s="25"/>
      <c r="X672" s="25"/>
      <c r="Y672" s="25"/>
      <c r="Z672" s="18" t="s">
        <v>63</v>
      </c>
      <c r="AA672" s="18" t="s">
        <v>64</v>
      </c>
      <c r="AB672" s="18" t="s">
        <v>65</v>
      </c>
      <c r="AC672" s="18" t="s">
        <v>66</v>
      </c>
      <c r="AD672" s="23" t="s">
        <v>211</v>
      </c>
      <c r="AE672" s="33"/>
      <c r="AF672" s="33"/>
      <c r="AG672" s="31"/>
      <c r="AH672" s="75"/>
      <c r="AI672" s="31" t="s">
        <v>68</v>
      </c>
      <c r="AJ672" s="31" t="s">
        <v>83</v>
      </c>
      <c r="AK672" s="25"/>
      <c r="AL672" s="25"/>
      <c r="AM672" s="25"/>
      <c r="AN672" s="25"/>
      <c r="AO672" s="25"/>
      <c r="AP672" s="26">
        <f ca="1">IF(AND(Email_TaskV2[[#This Row],[Status]]="ON PROGRESS"),TODAY()-Email_TaskV2[[#This Row],[Tanggal nodin RFS/RFI]],0)</f>
        <v>0</v>
      </c>
      <c r="AQ672" s="26">
        <f ca="1">IF(AND(Email_TaskV2[[#This Row],[Status]]="ON PROGRESS",Email_TaskV2[[#This Row],[Type]]="RFI"),TODAY()-Email_TaskV2[[#This Row],[Tanggal nodin RFS/RFI]],0)</f>
        <v>0</v>
      </c>
      <c r="AR672" s="26" t="str">
        <f ca="1">IF(Email_TaskV2[[#This Row],[Aging]]&gt;7,"Warning","")</f>
        <v/>
      </c>
      <c r="AV672" s="16" t="str">
        <f>IF(AND(Email_TaskV2[[#This Row],[Status]]="ON PROGRESS",Email_TaskV2[[#This Row],[Type]]="RFS"),"YES","")</f>
        <v/>
      </c>
      <c r="AW672" s="16" t="str">
        <f>IF(AND(Email_TaskV2[[#This Row],[Status]]="ON PROGRESS",Email_TaskV2[[#This Row],[Type]]="RFI"),"YES","")</f>
        <v/>
      </c>
      <c r="AX672" s="16">
        <f>IF(Email_TaskV2[[#This Row],[Nomor Nodin RFS/RFI]]="","",DAY(Email_TaskV2[[#This Row],[Tanggal nodin RFS/RFI]]))</f>
        <v>8</v>
      </c>
      <c r="AY672" s="28" t="str">
        <f>IF(Email_TaskV2[[#This Row],[Nomor Nodin RFS/RFI]]="","",TEXT(Email_TaskV2[[#This Row],[Tanggal nodin RFS/RFI]],"mmm"))</f>
        <v>Jun</v>
      </c>
      <c r="AZ672" s="28" t="str">
        <f>IF(Email_TaskV2[[#This Row],[Nodin BO]]="","No","Yes")</f>
        <v>Yes</v>
      </c>
      <c r="BA672" s="36">
        <f>IF(Email_TaskV2[[#This Row],[Month]]="",13,MONTH(Email_TaskV2[[#This Row],[Tanggal nodin RFS/RFI]]))</f>
        <v>6</v>
      </c>
    </row>
    <row r="673" spans="1:53" ht="15" hidden="1" customHeight="1" x14ac:dyDescent="0.3">
      <c r="A673" s="17">
        <v>672</v>
      </c>
      <c r="B673" s="31" t="s">
        <v>2898</v>
      </c>
      <c r="C673" s="40">
        <v>44720</v>
      </c>
      <c r="D673" s="34" t="s">
        <v>2899</v>
      </c>
      <c r="E673" s="32" t="s">
        <v>118</v>
      </c>
      <c r="F673" s="47" t="s">
        <v>163</v>
      </c>
      <c r="G673" s="31"/>
      <c r="H673" s="42">
        <v>44739</v>
      </c>
      <c r="I673" s="31"/>
      <c r="J673" s="31"/>
      <c r="K673" s="78"/>
      <c r="L673" s="77"/>
      <c r="M673" s="87"/>
      <c r="N673" s="34" t="s">
        <v>58</v>
      </c>
      <c r="O673" s="34" t="s">
        <v>59</v>
      </c>
      <c r="P673" s="34" t="str">
        <f>VLOOKUP(Email_TaskV2[[#This Row],[PIC Dev]],[1]Organization!C:D,2,FALSE)</f>
        <v>BSM Prepaid</v>
      </c>
      <c r="Q673" s="34" t="s">
        <v>2900</v>
      </c>
      <c r="R673" s="31"/>
      <c r="S673" s="18" t="s">
        <v>61</v>
      </c>
      <c r="T673" s="31" t="s">
        <v>2901</v>
      </c>
      <c r="U673" s="25"/>
      <c r="V673" s="25"/>
      <c r="W673" s="25"/>
      <c r="X673" s="25"/>
      <c r="Y673" s="25"/>
      <c r="Z673" s="18" t="s">
        <v>63</v>
      </c>
      <c r="AA673" s="18" t="s">
        <v>64</v>
      </c>
      <c r="AB673" s="18" t="s">
        <v>65</v>
      </c>
      <c r="AC673" s="18" t="s">
        <v>66</v>
      </c>
      <c r="AD673" s="23" t="s">
        <v>82</v>
      </c>
      <c r="AE673" s="33" t="s">
        <v>67</v>
      </c>
      <c r="AF673" s="33" t="s">
        <v>89</v>
      </c>
      <c r="AG673" s="31"/>
      <c r="AH673" s="75"/>
      <c r="AI673" s="48" t="s">
        <v>68</v>
      </c>
      <c r="AJ673" s="48" t="s">
        <v>83</v>
      </c>
      <c r="AK673" s="25"/>
      <c r="AL673" s="25"/>
      <c r="AM673" s="25"/>
      <c r="AN673" s="25"/>
      <c r="AO673" s="25"/>
      <c r="AP673" s="26">
        <f ca="1">IF(AND(Email_TaskV2[[#This Row],[Status]]="ON PROGRESS"),TODAY()-Email_TaskV2[[#This Row],[Tanggal nodin RFS/RFI]],0)</f>
        <v>0</v>
      </c>
      <c r="AQ673" s="26">
        <f ca="1">IF(AND(Email_TaskV2[[#This Row],[Status]]="ON PROGRESS",Email_TaskV2[[#This Row],[Type]]="RFI"),TODAY()-Email_TaskV2[[#This Row],[Tanggal nodin RFS/RFI]],0)</f>
        <v>0</v>
      </c>
      <c r="AR673" s="26" t="str">
        <f ca="1">IF(Email_TaskV2[[#This Row],[Aging]]&gt;7,"Warning","")</f>
        <v/>
      </c>
      <c r="AV673" s="16" t="str">
        <f>IF(AND(Email_TaskV2[[#This Row],[Status]]="ON PROGRESS",Email_TaskV2[[#This Row],[Type]]="RFS"),"YES","")</f>
        <v/>
      </c>
      <c r="AW673" s="16" t="str">
        <f>IF(AND(Email_TaskV2[[#This Row],[Status]]="ON PROGRESS",Email_TaskV2[[#This Row],[Type]]="RFI"),"YES","")</f>
        <v/>
      </c>
      <c r="AX673" s="16">
        <f>IF(Email_TaskV2[[#This Row],[Nomor Nodin RFS/RFI]]="","",DAY(Email_TaskV2[[#This Row],[Tanggal nodin RFS/RFI]]))</f>
        <v>8</v>
      </c>
      <c r="AY673" s="28" t="str">
        <f>IF(Email_TaskV2[[#This Row],[Nomor Nodin RFS/RFI]]="","",TEXT(Email_TaskV2[[#This Row],[Tanggal nodin RFS/RFI]],"mmm"))</f>
        <v>Jun</v>
      </c>
      <c r="AZ673" s="28" t="str">
        <f>IF(Email_TaskV2[[#This Row],[Nodin BO]]="","No","Yes")</f>
        <v>Yes</v>
      </c>
      <c r="BA673" s="36">
        <f>IF(Email_TaskV2[[#This Row],[Month]]="",13,MONTH(Email_TaskV2[[#This Row],[Tanggal nodin RFS/RFI]]))</f>
        <v>6</v>
      </c>
    </row>
    <row r="674" spans="1:53" ht="15" hidden="1" customHeight="1" x14ac:dyDescent="0.3">
      <c r="A674" s="17">
        <v>673</v>
      </c>
      <c r="B674" s="31" t="s">
        <v>2902</v>
      </c>
      <c r="C674" s="40">
        <v>44720</v>
      </c>
      <c r="D674" s="34" t="s">
        <v>2903</v>
      </c>
      <c r="E674" s="18" t="s">
        <v>55</v>
      </c>
      <c r="F674" s="88" t="s">
        <v>112</v>
      </c>
      <c r="G674" s="42">
        <v>44722</v>
      </c>
      <c r="H674" s="42">
        <v>44724</v>
      </c>
      <c r="I674" s="31" t="s">
        <v>2904</v>
      </c>
      <c r="J674" s="42">
        <v>44726</v>
      </c>
      <c r="K674" s="85"/>
      <c r="L674" s="78">
        <f>H674-C674</f>
        <v>4</v>
      </c>
      <c r="M674" s="78">
        <f>J674-G674</f>
        <v>4</v>
      </c>
      <c r="N674" s="20" t="s">
        <v>130</v>
      </c>
      <c r="O674" s="20" t="s">
        <v>131</v>
      </c>
      <c r="P674" s="35" t="str">
        <f>VLOOKUP(Email_TaskV2[[#This Row],[PIC Dev]],[1]Organization!C:D,2,FALSE)</f>
        <v>BSM Prepaid</v>
      </c>
      <c r="Q674" s="34"/>
      <c r="R674" s="31">
        <v>146</v>
      </c>
      <c r="S674" s="18" t="s">
        <v>106</v>
      </c>
      <c r="T674" s="31" t="s">
        <v>1815</v>
      </c>
      <c r="U674" s="25"/>
      <c r="V674" s="25"/>
      <c r="W674" s="25"/>
      <c r="X674" s="25"/>
      <c r="Y674" s="25"/>
      <c r="Z674" s="18" t="s">
        <v>63</v>
      </c>
      <c r="AA674" s="18" t="s">
        <v>64</v>
      </c>
      <c r="AB674" s="18" t="s">
        <v>65</v>
      </c>
      <c r="AC674" s="18" t="s">
        <v>66</v>
      </c>
      <c r="AD674" s="33" t="s">
        <v>186</v>
      </c>
      <c r="AE674" s="33"/>
      <c r="AF674" s="33"/>
      <c r="AG674" s="31"/>
      <c r="AH674" s="75"/>
      <c r="AI674" s="31" t="s">
        <v>68</v>
      </c>
      <c r="AJ674" s="31" t="s">
        <v>83</v>
      </c>
      <c r="AK674" s="25"/>
      <c r="AL674" s="25"/>
      <c r="AM674" s="25"/>
      <c r="AN674" s="25"/>
      <c r="AO674" s="25"/>
      <c r="AP674" s="26">
        <f ca="1">IF(AND(Email_TaskV2[[#This Row],[Status]]="ON PROGRESS"),TODAY()-Email_TaskV2[[#This Row],[Tanggal nodin RFS/RFI]],0)</f>
        <v>0</v>
      </c>
      <c r="AQ674" s="26">
        <f ca="1">IF(AND(Email_TaskV2[[#This Row],[Status]]="ON PROGRESS",Email_TaskV2[[#This Row],[Type]]="RFI"),TODAY()-Email_TaskV2[[#This Row],[Tanggal nodin RFS/RFI]],0)</f>
        <v>0</v>
      </c>
      <c r="AR674" s="26" t="str">
        <f ca="1">IF(Email_TaskV2[[#This Row],[Aging]]&gt;7,"Warning","")</f>
        <v/>
      </c>
      <c r="AV674" s="16" t="str">
        <f>IF(AND(Email_TaskV2[[#This Row],[Status]]="ON PROGRESS",Email_TaskV2[[#This Row],[Type]]="RFS"),"YES","")</f>
        <v/>
      </c>
      <c r="AW674" s="16" t="str">
        <f>IF(AND(Email_TaskV2[[#This Row],[Status]]="ON PROGRESS",Email_TaskV2[[#This Row],[Type]]="RFI"),"YES","")</f>
        <v/>
      </c>
      <c r="AX674" s="16">
        <f>IF(Email_TaskV2[[#This Row],[Nomor Nodin RFS/RFI]]="","",DAY(Email_TaskV2[[#This Row],[Tanggal nodin RFS/RFI]]))</f>
        <v>8</v>
      </c>
      <c r="AY674" s="28" t="str">
        <f>IF(Email_TaskV2[[#This Row],[Nomor Nodin RFS/RFI]]="","",TEXT(Email_TaskV2[[#This Row],[Tanggal nodin RFS/RFI]],"mmm"))</f>
        <v>Jun</v>
      </c>
      <c r="AZ674" s="28" t="str">
        <f>IF(Email_TaskV2[[#This Row],[Nodin BO]]="","No","Yes")</f>
        <v>Yes</v>
      </c>
      <c r="BA674" s="36">
        <f>IF(Email_TaskV2[[#This Row],[Month]]="",13,MONTH(Email_TaskV2[[#This Row],[Tanggal nodin RFS/RFI]]))</f>
        <v>6</v>
      </c>
    </row>
    <row r="675" spans="1:53" ht="15" hidden="1" customHeight="1" x14ac:dyDescent="0.3">
      <c r="A675" s="17">
        <v>674</v>
      </c>
      <c r="B675" s="31" t="s">
        <v>2905</v>
      </c>
      <c r="C675" s="40">
        <v>44721</v>
      </c>
      <c r="D675" s="34" t="s">
        <v>2906</v>
      </c>
      <c r="E675" s="32" t="s">
        <v>118</v>
      </c>
      <c r="F675" s="81" t="s">
        <v>119</v>
      </c>
      <c r="G675" s="31"/>
      <c r="H675" s="42">
        <v>44733</v>
      </c>
      <c r="I675" s="31"/>
      <c r="J675" s="31"/>
      <c r="K675" s="78"/>
      <c r="L675" s="77"/>
      <c r="M675" s="87"/>
      <c r="N675" s="87" t="s">
        <v>193</v>
      </c>
      <c r="O675" s="87" t="s">
        <v>194</v>
      </c>
      <c r="P675" s="87" t="str">
        <f>VLOOKUP(Email_TaskV2[[#This Row],[PIC Dev]],[1]Organization!C:D,2,FALSE)</f>
        <v>Postpaid, Roaming, and Interconnect</v>
      </c>
      <c r="Q675" s="74" t="s">
        <v>2907</v>
      </c>
      <c r="R675" s="31"/>
      <c r="S675" s="18" t="s">
        <v>61</v>
      </c>
      <c r="T675" s="31" t="s">
        <v>2908</v>
      </c>
      <c r="U675" s="25"/>
      <c r="V675" s="25"/>
      <c r="W675" s="25"/>
      <c r="X675" s="25"/>
      <c r="Y675" s="25"/>
      <c r="Z675" s="18" t="s">
        <v>63</v>
      </c>
      <c r="AA675" s="18" t="s">
        <v>64</v>
      </c>
      <c r="AB675" s="18" t="s">
        <v>65</v>
      </c>
      <c r="AC675" s="18" t="s">
        <v>124</v>
      </c>
      <c r="AD675" s="23" t="s">
        <v>126</v>
      </c>
      <c r="AE675" s="33" t="s">
        <v>125</v>
      </c>
      <c r="AF675" s="33" t="s">
        <v>99</v>
      </c>
      <c r="AG675" s="31"/>
      <c r="AH675" s="75"/>
      <c r="AI675" s="48" t="s">
        <v>68</v>
      </c>
      <c r="AJ675" s="48" t="s">
        <v>152</v>
      </c>
      <c r="AK675" s="25"/>
      <c r="AL675" s="25"/>
      <c r="AM675" s="25"/>
      <c r="AN675" s="25"/>
      <c r="AO675" s="25"/>
      <c r="AP675" s="26">
        <f ca="1">IF(AND(Email_TaskV2[[#This Row],[Status]]="ON PROGRESS"),TODAY()-Email_TaskV2[[#This Row],[Tanggal nodin RFS/RFI]],0)</f>
        <v>0</v>
      </c>
      <c r="AQ675" s="26">
        <f ca="1">IF(AND(Email_TaskV2[[#This Row],[Status]]="ON PROGRESS",Email_TaskV2[[#This Row],[Type]]="RFI"),TODAY()-Email_TaskV2[[#This Row],[Tanggal nodin RFS/RFI]],0)</f>
        <v>0</v>
      </c>
      <c r="AR675" s="26" t="str">
        <f ca="1">IF(Email_TaskV2[[#This Row],[Aging]]&gt;7,"Warning","")</f>
        <v/>
      </c>
      <c r="AV675" s="16" t="str">
        <f>IF(AND(Email_TaskV2[[#This Row],[Status]]="ON PROGRESS",Email_TaskV2[[#This Row],[Type]]="RFS"),"YES","")</f>
        <v/>
      </c>
      <c r="AW675" s="16" t="str">
        <f>IF(AND(Email_TaskV2[[#This Row],[Status]]="ON PROGRESS",Email_TaskV2[[#This Row],[Type]]="RFI"),"YES","")</f>
        <v/>
      </c>
      <c r="AX675" s="16">
        <f>IF(Email_TaskV2[[#This Row],[Nomor Nodin RFS/RFI]]="","",DAY(Email_TaskV2[[#This Row],[Tanggal nodin RFS/RFI]]))</f>
        <v>9</v>
      </c>
      <c r="AY675" s="28" t="str">
        <f>IF(Email_TaskV2[[#This Row],[Nomor Nodin RFS/RFI]]="","",TEXT(Email_TaskV2[[#This Row],[Tanggal nodin RFS/RFI]],"mmm"))</f>
        <v>Jun</v>
      </c>
      <c r="AZ675" s="28" t="str">
        <f>IF(Email_TaskV2[[#This Row],[Nodin BO]]="","No","Yes")</f>
        <v>Yes</v>
      </c>
      <c r="BA675" s="36">
        <f>IF(Email_TaskV2[[#This Row],[Month]]="",13,MONTH(Email_TaskV2[[#This Row],[Tanggal nodin RFS/RFI]]))</f>
        <v>6</v>
      </c>
    </row>
    <row r="676" spans="1:53" ht="15" hidden="1" customHeight="1" x14ac:dyDescent="0.3">
      <c r="A676" s="17">
        <v>675</v>
      </c>
      <c r="B676" s="31" t="s">
        <v>2909</v>
      </c>
      <c r="C676" s="40">
        <v>44721</v>
      </c>
      <c r="D676" s="34" t="s">
        <v>2910</v>
      </c>
      <c r="E676" s="18" t="s">
        <v>55</v>
      </c>
      <c r="F676" s="21" t="s">
        <v>147</v>
      </c>
      <c r="G676" s="42">
        <v>44722</v>
      </c>
      <c r="H676" s="42">
        <v>44726</v>
      </c>
      <c r="I676" s="31" t="s">
        <v>2911</v>
      </c>
      <c r="J676" s="42">
        <v>44729</v>
      </c>
      <c r="K676" s="85"/>
      <c r="L676" s="78">
        <f t="shared" ref="L676:L688" si="77">H676-C676</f>
        <v>5</v>
      </c>
      <c r="M676" s="78">
        <f t="shared" ref="M676:M688" si="78">J676-G676</f>
        <v>7</v>
      </c>
      <c r="N676" s="87" t="s">
        <v>130</v>
      </c>
      <c r="O676" s="87" t="s">
        <v>131</v>
      </c>
      <c r="P676" s="87" t="str">
        <f>VLOOKUP(Email_TaskV2[[#This Row],[PIC Dev]],[1]Organization!C:D,2,FALSE)</f>
        <v>BSM Prepaid</v>
      </c>
      <c r="Q676" s="34"/>
      <c r="R676" s="31">
        <v>64</v>
      </c>
      <c r="S676" s="18" t="s">
        <v>106</v>
      </c>
      <c r="T676" s="31" t="s">
        <v>2912</v>
      </c>
      <c r="U676" s="25"/>
      <c r="V676" s="25"/>
      <c r="W676" s="25"/>
      <c r="X676" s="25"/>
      <c r="Y676" s="25"/>
      <c r="Z676" s="18" t="s">
        <v>63</v>
      </c>
      <c r="AA676" s="18" t="s">
        <v>64</v>
      </c>
      <c r="AB676" s="18" t="s">
        <v>65</v>
      </c>
      <c r="AC676" s="18" t="s">
        <v>66</v>
      </c>
      <c r="AD676" s="33" t="s">
        <v>490</v>
      </c>
      <c r="AE676" s="33"/>
      <c r="AF676" s="33"/>
      <c r="AG676" s="31"/>
      <c r="AH676" s="75"/>
      <c r="AI676" s="31" t="s">
        <v>75</v>
      </c>
      <c r="AJ676" s="31"/>
      <c r="AK676" s="25"/>
      <c r="AL676" s="25"/>
      <c r="AM676" s="25"/>
      <c r="AN676" s="25"/>
      <c r="AO676" s="25"/>
      <c r="AP676" s="26">
        <f ca="1">IF(AND(Email_TaskV2[[#This Row],[Status]]="ON PROGRESS"),TODAY()-Email_TaskV2[[#This Row],[Tanggal nodin RFS/RFI]],0)</f>
        <v>0</v>
      </c>
      <c r="AQ676" s="26">
        <f ca="1">IF(AND(Email_TaskV2[[#This Row],[Status]]="ON PROGRESS",Email_TaskV2[[#This Row],[Type]]="RFI"),TODAY()-Email_TaskV2[[#This Row],[Tanggal nodin RFS/RFI]],0)</f>
        <v>0</v>
      </c>
      <c r="AR676" s="26" t="str">
        <f ca="1">IF(Email_TaskV2[[#This Row],[Aging]]&gt;7,"Warning","")</f>
        <v/>
      </c>
      <c r="AV676" s="16" t="str">
        <f>IF(AND(Email_TaskV2[[#This Row],[Status]]="ON PROGRESS",Email_TaskV2[[#This Row],[Type]]="RFS"),"YES","")</f>
        <v/>
      </c>
      <c r="AW676" s="16" t="str">
        <f>IF(AND(Email_TaskV2[[#This Row],[Status]]="ON PROGRESS",Email_TaskV2[[#This Row],[Type]]="RFI"),"YES","")</f>
        <v/>
      </c>
      <c r="AX676" s="16">
        <f>IF(Email_TaskV2[[#This Row],[Nomor Nodin RFS/RFI]]="","",DAY(Email_TaskV2[[#This Row],[Tanggal nodin RFS/RFI]]))</f>
        <v>9</v>
      </c>
      <c r="AY676" s="28" t="str">
        <f>IF(Email_TaskV2[[#This Row],[Nomor Nodin RFS/RFI]]="","",TEXT(Email_TaskV2[[#This Row],[Tanggal nodin RFS/RFI]],"mmm"))</f>
        <v>Jun</v>
      </c>
      <c r="AZ676" s="28" t="str">
        <f>IF(Email_TaskV2[[#This Row],[Nodin BO]]="","No","Yes")</f>
        <v>Yes</v>
      </c>
      <c r="BA676" s="36">
        <f>IF(Email_TaskV2[[#This Row],[Month]]="",13,MONTH(Email_TaskV2[[#This Row],[Tanggal nodin RFS/RFI]]))</f>
        <v>6</v>
      </c>
    </row>
    <row r="677" spans="1:53" ht="15" hidden="1" customHeight="1" x14ac:dyDescent="0.3">
      <c r="A677" s="17">
        <v>676</v>
      </c>
      <c r="B677" s="31" t="s">
        <v>2913</v>
      </c>
      <c r="C677" s="40">
        <v>44721</v>
      </c>
      <c r="D677" s="34" t="s">
        <v>2914</v>
      </c>
      <c r="E677" s="18" t="s">
        <v>55</v>
      </c>
      <c r="F677" s="21" t="s">
        <v>112</v>
      </c>
      <c r="G677" s="42">
        <v>44737</v>
      </c>
      <c r="H677" s="42">
        <v>44743</v>
      </c>
      <c r="I677" s="31" t="s">
        <v>2915</v>
      </c>
      <c r="J677" s="42">
        <v>44746</v>
      </c>
      <c r="K677" s="85"/>
      <c r="L677" s="78">
        <f t="shared" si="77"/>
        <v>22</v>
      </c>
      <c r="M677" s="78">
        <f t="shared" si="78"/>
        <v>9</v>
      </c>
      <c r="N677" s="34" t="s">
        <v>130</v>
      </c>
      <c r="O677" s="34" t="s">
        <v>131</v>
      </c>
      <c r="P677" s="34" t="str">
        <f>VLOOKUP(Email_TaskV2[[#This Row],[PIC Dev]],[1]Organization!C:D,2,FALSE)</f>
        <v>BSM Prepaid</v>
      </c>
      <c r="Q677" s="34"/>
      <c r="R677" s="31">
        <v>58</v>
      </c>
      <c r="S677" s="18" t="s">
        <v>106</v>
      </c>
      <c r="T677" s="31" t="s">
        <v>2916</v>
      </c>
      <c r="U677" s="25"/>
      <c r="V677" s="25"/>
      <c r="W677" s="25"/>
      <c r="X677" s="25"/>
      <c r="Y677" s="25"/>
      <c r="Z677" s="18" t="s">
        <v>63</v>
      </c>
      <c r="AA677" s="18" t="s">
        <v>64</v>
      </c>
      <c r="AB677" s="18" t="s">
        <v>65</v>
      </c>
      <c r="AC677" s="18" t="s">
        <v>66</v>
      </c>
      <c r="AD677" s="23" t="s">
        <v>151</v>
      </c>
      <c r="AE677" s="33" t="s">
        <v>490</v>
      </c>
      <c r="AF677" s="33"/>
      <c r="AG677" s="31"/>
      <c r="AH677" s="75"/>
      <c r="AI677" s="31" t="s">
        <v>276</v>
      </c>
      <c r="AJ677" s="18" t="s">
        <v>152</v>
      </c>
      <c r="AK677" s="25"/>
      <c r="AL677" s="25"/>
      <c r="AM677" s="25"/>
      <c r="AN677" s="25"/>
      <c r="AO677" s="25"/>
      <c r="AP677" s="26">
        <f ca="1">IF(AND(Email_TaskV2[[#This Row],[Status]]="ON PROGRESS"),TODAY()-Email_TaskV2[[#This Row],[Tanggal nodin RFS/RFI]],0)</f>
        <v>0</v>
      </c>
      <c r="AQ677" s="26">
        <f ca="1">IF(AND(Email_TaskV2[[#This Row],[Status]]="ON PROGRESS",Email_TaskV2[[#This Row],[Type]]="RFI"),TODAY()-Email_TaskV2[[#This Row],[Tanggal nodin RFS/RFI]],0)</f>
        <v>0</v>
      </c>
      <c r="AR677" s="26" t="str">
        <f ca="1">IF(Email_TaskV2[[#This Row],[Aging]]&gt;7,"Warning","")</f>
        <v/>
      </c>
      <c r="AV677" s="16" t="str">
        <f>IF(AND(Email_TaskV2[[#This Row],[Status]]="ON PROGRESS",Email_TaskV2[[#This Row],[Type]]="RFS"),"YES","")</f>
        <v/>
      </c>
      <c r="AW677" s="16" t="str">
        <f>IF(AND(Email_TaskV2[[#This Row],[Status]]="ON PROGRESS",Email_TaskV2[[#This Row],[Type]]="RFI"),"YES","")</f>
        <v/>
      </c>
      <c r="AX677" s="16">
        <f>IF(Email_TaskV2[[#This Row],[Nomor Nodin RFS/RFI]]="","",DAY(Email_TaskV2[[#This Row],[Tanggal nodin RFS/RFI]]))</f>
        <v>9</v>
      </c>
      <c r="AY677" s="28" t="str">
        <f>IF(Email_TaskV2[[#This Row],[Nomor Nodin RFS/RFI]]="","",TEXT(Email_TaskV2[[#This Row],[Tanggal nodin RFS/RFI]],"mmm"))</f>
        <v>Jun</v>
      </c>
      <c r="AZ677" s="28" t="str">
        <f>IF(Email_TaskV2[[#This Row],[Nodin BO]]="","No","Yes")</f>
        <v>Yes</v>
      </c>
      <c r="BA677" s="36">
        <f>IF(Email_TaskV2[[#This Row],[Month]]="",13,MONTH(Email_TaskV2[[#This Row],[Tanggal nodin RFS/RFI]]))</f>
        <v>6</v>
      </c>
    </row>
    <row r="678" spans="1:53" ht="15" hidden="1" customHeight="1" x14ac:dyDescent="0.3">
      <c r="A678" s="17">
        <v>677</v>
      </c>
      <c r="B678" s="31" t="s">
        <v>2917</v>
      </c>
      <c r="C678" s="40">
        <v>44721</v>
      </c>
      <c r="D678" s="34" t="s">
        <v>2918</v>
      </c>
      <c r="E678" s="18" t="s">
        <v>55</v>
      </c>
      <c r="F678" s="21" t="s">
        <v>1889</v>
      </c>
      <c r="G678" s="42">
        <v>44727</v>
      </c>
      <c r="H678" s="42">
        <v>44747</v>
      </c>
      <c r="I678" s="31" t="s">
        <v>2919</v>
      </c>
      <c r="J678" s="42">
        <v>44746</v>
      </c>
      <c r="K678" s="85"/>
      <c r="L678" s="78">
        <f t="shared" si="77"/>
        <v>26</v>
      </c>
      <c r="M678" s="78">
        <f t="shared" si="78"/>
        <v>19</v>
      </c>
      <c r="N678" s="20" t="s">
        <v>193</v>
      </c>
      <c r="O678" s="20" t="s">
        <v>194</v>
      </c>
      <c r="P678" s="87" t="str">
        <f>VLOOKUP(Email_TaskV2[[#This Row],[PIC Dev]],[1]Organization!C:D,2,FALSE)</f>
        <v>Postpaid, Roaming, and Interconnect</v>
      </c>
      <c r="Q678" s="74" t="s">
        <v>2920</v>
      </c>
      <c r="R678" s="31">
        <v>74</v>
      </c>
      <c r="S678" s="18" t="s">
        <v>106</v>
      </c>
      <c r="T678" s="31" t="s">
        <v>2921</v>
      </c>
      <c r="U678" s="25"/>
      <c r="V678" s="25"/>
      <c r="W678" s="25"/>
      <c r="X678" s="25"/>
      <c r="Y678" s="25"/>
      <c r="Z678" s="18" t="s">
        <v>63</v>
      </c>
      <c r="AA678" s="18" t="s">
        <v>64</v>
      </c>
      <c r="AB678" s="18" t="s">
        <v>65</v>
      </c>
      <c r="AC678" s="18" t="s">
        <v>66</v>
      </c>
      <c r="AD678" s="33" t="s">
        <v>490</v>
      </c>
      <c r="AE678" s="23" t="s">
        <v>151</v>
      </c>
      <c r="AF678" s="33"/>
      <c r="AG678" s="31"/>
      <c r="AH678" s="75"/>
      <c r="AI678" s="31" t="s">
        <v>276</v>
      </c>
      <c r="AJ678" s="31" t="s">
        <v>152</v>
      </c>
      <c r="AK678" s="25"/>
      <c r="AL678" s="25"/>
      <c r="AM678" s="25"/>
      <c r="AN678" s="25"/>
      <c r="AO678" s="25"/>
      <c r="AP678" s="26">
        <f ca="1">IF(AND(Email_TaskV2[[#This Row],[Status]]="ON PROGRESS"),TODAY()-Email_TaskV2[[#This Row],[Tanggal nodin RFS/RFI]],0)</f>
        <v>0</v>
      </c>
      <c r="AQ678" s="26">
        <f ca="1">IF(AND(Email_TaskV2[[#This Row],[Status]]="ON PROGRESS",Email_TaskV2[[#This Row],[Type]]="RFI"),TODAY()-Email_TaskV2[[#This Row],[Tanggal nodin RFS/RFI]],0)</f>
        <v>0</v>
      </c>
      <c r="AR678" s="26" t="str">
        <f ca="1">IF(Email_TaskV2[[#This Row],[Aging]]&gt;7,"Warning","")</f>
        <v/>
      </c>
      <c r="AV678" s="16" t="str">
        <f>IF(AND(Email_TaskV2[[#This Row],[Status]]="ON PROGRESS",Email_TaskV2[[#This Row],[Type]]="RFS"),"YES","")</f>
        <v/>
      </c>
      <c r="AW678" s="16" t="str">
        <f>IF(AND(Email_TaskV2[[#This Row],[Status]]="ON PROGRESS",Email_TaskV2[[#This Row],[Type]]="RFI"),"YES","")</f>
        <v/>
      </c>
      <c r="AX678" s="16">
        <f>IF(Email_TaskV2[[#This Row],[Nomor Nodin RFS/RFI]]="","",DAY(Email_TaskV2[[#This Row],[Tanggal nodin RFS/RFI]]))</f>
        <v>9</v>
      </c>
      <c r="AY678" s="28" t="str">
        <f>IF(Email_TaskV2[[#This Row],[Nomor Nodin RFS/RFI]]="","",TEXT(Email_TaskV2[[#This Row],[Tanggal nodin RFS/RFI]],"mmm"))</f>
        <v>Jun</v>
      </c>
      <c r="AZ678" s="28" t="str">
        <f>IF(Email_TaskV2[[#This Row],[Nodin BO]]="","No","Yes")</f>
        <v>Yes</v>
      </c>
      <c r="BA678" s="36">
        <f>IF(Email_TaskV2[[#This Row],[Month]]="",13,MONTH(Email_TaskV2[[#This Row],[Tanggal nodin RFS/RFI]]))</f>
        <v>6</v>
      </c>
    </row>
    <row r="679" spans="1:53" ht="15" hidden="1" customHeight="1" x14ac:dyDescent="0.3">
      <c r="A679" s="17">
        <v>678</v>
      </c>
      <c r="B679" s="31" t="s">
        <v>2922</v>
      </c>
      <c r="C679" s="40">
        <v>44721</v>
      </c>
      <c r="D679" s="34" t="s">
        <v>2923</v>
      </c>
      <c r="E679" s="18" t="s">
        <v>55</v>
      </c>
      <c r="F679" s="41" t="s">
        <v>1889</v>
      </c>
      <c r="G679" s="42">
        <v>44724</v>
      </c>
      <c r="H679" s="42">
        <v>44767</v>
      </c>
      <c r="I679" s="31" t="s">
        <v>2924</v>
      </c>
      <c r="J679" s="42">
        <v>44768</v>
      </c>
      <c r="K679" s="85"/>
      <c r="L679" s="78">
        <f t="shared" si="77"/>
        <v>46</v>
      </c>
      <c r="M679" s="78">
        <f t="shared" si="78"/>
        <v>44</v>
      </c>
      <c r="N679" s="87" t="s">
        <v>130</v>
      </c>
      <c r="O679" s="87" t="s">
        <v>131</v>
      </c>
      <c r="P679" s="87" t="str">
        <f>VLOOKUP(Email_TaskV2[[#This Row],[PIC Dev]],[1]Organization!C:D,2,FALSE)</f>
        <v>BSM Prepaid</v>
      </c>
      <c r="Q679" s="74" t="s">
        <v>2925</v>
      </c>
      <c r="R679" s="31">
        <v>360</v>
      </c>
      <c r="S679" s="18" t="s">
        <v>106</v>
      </c>
      <c r="T679" s="31" t="s">
        <v>2916</v>
      </c>
      <c r="U679" s="25"/>
      <c r="V679" s="25"/>
      <c r="W679" s="25"/>
      <c r="X679" s="25"/>
      <c r="Y679" s="25"/>
      <c r="Z679" s="18" t="s">
        <v>63</v>
      </c>
      <c r="AA679" s="18" t="s">
        <v>64</v>
      </c>
      <c r="AB679" s="18" t="s">
        <v>65</v>
      </c>
      <c r="AC679" s="18" t="s">
        <v>66</v>
      </c>
      <c r="AD679" s="23" t="s">
        <v>490</v>
      </c>
      <c r="AE679" s="33" t="s">
        <v>151</v>
      </c>
      <c r="AF679" s="33"/>
      <c r="AG679" s="31"/>
      <c r="AH679" s="75"/>
      <c r="AI679" s="31" t="s">
        <v>75</v>
      </c>
      <c r="AJ679" s="31"/>
      <c r="AK679" s="25"/>
      <c r="AL679" s="25"/>
      <c r="AM679" s="25"/>
      <c r="AN679" s="25"/>
      <c r="AO679" s="25"/>
      <c r="AP679" s="26">
        <f ca="1">IF(AND(Email_TaskV2[[#This Row],[Status]]="ON PROGRESS"),TODAY()-Email_TaskV2[[#This Row],[Tanggal nodin RFS/RFI]],0)</f>
        <v>0</v>
      </c>
      <c r="AQ679" s="26">
        <f ca="1">IF(AND(Email_TaskV2[[#This Row],[Status]]="ON PROGRESS",Email_TaskV2[[#This Row],[Type]]="RFI"),TODAY()-Email_TaskV2[[#This Row],[Tanggal nodin RFS/RFI]],0)</f>
        <v>0</v>
      </c>
      <c r="AR679" s="26" t="str">
        <f ca="1">IF(Email_TaskV2[[#This Row],[Aging]]&gt;7,"Warning","")</f>
        <v/>
      </c>
      <c r="AV679" s="16" t="str">
        <f>IF(AND(Email_TaskV2[[#This Row],[Status]]="ON PROGRESS",Email_TaskV2[[#This Row],[Type]]="RFS"),"YES","")</f>
        <v/>
      </c>
      <c r="AW679" s="16" t="str">
        <f>IF(AND(Email_TaskV2[[#This Row],[Status]]="ON PROGRESS",Email_TaskV2[[#This Row],[Type]]="RFI"),"YES","")</f>
        <v/>
      </c>
      <c r="AX679" s="16">
        <f>IF(Email_TaskV2[[#This Row],[Nomor Nodin RFS/RFI]]="","",DAY(Email_TaskV2[[#This Row],[Tanggal nodin RFS/RFI]]))</f>
        <v>9</v>
      </c>
      <c r="AY679" s="28" t="str">
        <f>IF(Email_TaskV2[[#This Row],[Nomor Nodin RFS/RFI]]="","",TEXT(Email_TaskV2[[#This Row],[Tanggal nodin RFS/RFI]],"mmm"))</f>
        <v>Jun</v>
      </c>
      <c r="AZ679" s="28" t="str">
        <f>IF(Email_TaskV2[[#This Row],[Nodin BO]]="","No","Yes")</f>
        <v>Yes</v>
      </c>
      <c r="BA679" s="36">
        <f>IF(Email_TaskV2[[#This Row],[Month]]="",13,MONTH(Email_TaskV2[[#This Row],[Tanggal nodin RFS/RFI]]))</f>
        <v>6</v>
      </c>
    </row>
    <row r="680" spans="1:53" ht="15" hidden="1" customHeight="1" x14ac:dyDescent="0.3">
      <c r="A680" s="17">
        <v>679</v>
      </c>
      <c r="B680" s="31" t="s">
        <v>2926</v>
      </c>
      <c r="C680" s="40">
        <v>44721</v>
      </c>
      <c r="D680" s="34" t="s">
        <v>2927</v>
      </c>
      <c r="E680" s="18" t="s">
        <v>55</v>
      </c>
      <c r="F680" s="21" t="s">
        <v>112</v>
      </c>
      <c r="G680" s="42">
        <v>44727</v>
      </c>
      <c r="H680" s="42">
        <v>44734</v>
      </c>
      <c r="I680" s="31" t="s">
        <v>2928</v>
      </c>
      <c r="J680" s="42">
        <v>44734</v>
      </c>
      <c r="K680" s="42"/>
      <c r="L680" s="31">
        <f t="shared" si="77"/>
        <v>13</v>
      </c>
      <c r="M680" s="31">
        <f t="shared" si="78"/>
        <v>7</v>
      </c>
      <c r="N680" s="20" t="s">
        <v>130</v>
      </c>
      <c r="O680" s="20" t="s">
        <v>131</v>
      </c>
      <c r="P680" s="35" t="str">
        <f>VLOOKUP(Email_TaskV2[[#This Row],[PIC Dev]],[1]Organization!C:D,2,FALSE)</f>
        <v>BSM Prepaid</v>
      </c>
      <c r="Q680" s="34"/>
      <c r="R680" s="31">
        <v>287</v>
      </c>
      <c r="S680" s="18" t="s">
        <v>106</v>
      </c>
      <c r="T680" s="31" t="s">
        <v>2916</v>
      </c>
      <c r="U680" s="25"/>
      <c r="V680" s="25"/>
      <c r="W680" s="25"/>
      <c r="X680" s="25"/>
      <c r="Y680" s="25"/>
      <c r="Z680" s="18" t="s">
        <v>63</v>
      </c>
      <c r="AA680" s="18" t="s">
        <v>64</v>
      </c>
      <c r="AB680" s="18" t="s">
        <v>65</v>
      </c>
      <c r="AC680" s="18" t="s">
        <v>66</v>
      </c>
      <c r="AD680" s="33" t="s">
        <v>1719</v>
      </c>
      <c r="AE680" s="33"/>
      <c r="AF680" s="33"/>
      <c r="AG680" s="31"/>
      <c r="AH680" s="75"/>
      <c r="AI680" s="31" t="s">
        <v>276</v>
      </c>
      <c r="AJ680" s="18" t="s">
        <v>277</v>
      </c>
      <c r="AK680" s="25"/>
      <c r="AL680" s="25"/>
      <c r="AM680" s="25"/>
      <c r="AN680" s="25"/>
      <c r="AO680" s="25"/>
      <c r="AP680" s="26">
        <f ca="1">IF(AND(Email_TaskV2[[#This Row],[Status]]="ON PROGRESS"),TODAY()-Email_TaskV2[[#This Row],[Tanggal nodin RFS/RFI]],0)</f>
        <v>0</v>
      </c>
      <c r="AQ680" s="26">
        <f ca="1">IF(AND(Email_TaskV2[[#This Row],[Status]]="ON PROGRESS",Email_TaskV2[[#This Row],[Type]]="RFI"),TODAY()-Email_TaskV2[[#This Row],[Tanggal nodin RFS/RFI]],0)</f>
        <v>0</v>
      </c>
      <c r="AR680" s="26" t="str">
        <f ca="1">IF(Email_TaskV2[[#This Row],[Aging]]&gt;7,"Warning","")</f>
        <v/>
      </c>
      <c r="AV680" s="16" t="str">
        <f>IF(AND(Email_TaskV2[[#This Row],[Status]]="ON PROGRESS",Email_TaskV2[[#This Row],[Type]]="RFS"),"YES","")</f>
        <v/>
      </c>
      <c r="AW680" s="16" t="str">
        <f>IF(AND(Email_TaskV2[[#This Row],[Status]]="ON PROGRESS",Email_TaskV2[[#This Row],[Type]]="RFI"),"YES","")</f>
        <v/>
      </c>
      <c r="AX680" s="16">
        <f>IF(Email_TaskV2[[#This Row],[Nomor Nodin RFS/RFI]]="","",DAY(Email_TaskV2[[#This Row],[Tanggal nodin RFS/RFI]]))</f>
        <v>9</v>
      </c>
      <c r="AY680" s="28" t="str">
        <f>IF(Email_TaskV2[[#This Row],[Nomor Nodin RFS/RFI]]="","",TEXT(Email_TaskV2[[#This Row],[Tanggal nodin RFS/RFI]],"mmm"))</f>
        <v>Jun</v>
      </c>
      <c r="AZ680" s="28" t="str">
        <f>IF(Email_TaskV2[[#This Row],[Nodin BO]]="","No","Yes")</f>
        <v>Yes</v>
      </c>
      <c r="BA680" s="36">
        <f>IF(Email_TaskV2[[#This Row],[Month]]="",13,MONTH(Email_TaskV2[[#This Row],[Tanggal nodin RFS/RFI]]))</f>
        <v>6</v>
      </c>
    </row>
    <row r="681" spans="1:53" ht="15" hidden="1" customHeight="1" x14ac:dyDescent="0.3">
      <c r="A681" s="17">
        <v>680</v>
      </c>
      <c r="B681" s="31" t="s">
        <v>2929</v>
      </c>
      <c r="C681" s="40">
        <v>44721</v>
      </c>
      <c r="D681" s="34" t="s">
        <v>2930</v>
      </c>
      <c r="E681" s="18" t="s">
        <v>55</v>
      </c>
      <c r="F681" s="18" t="s">
        <v>86</v>
      </c>
      <c r="G681" s="42">
        <v>44722</v>
      </c>
      <c r="H681" s="42">
        <v>44726</v>
      </c>
      <c r="I681" s="31" t="s">
        <v>2931</v>
      </c>
      <c r="J681" s="42">
        <v>44726</v>
      </c>
      <c r="K681" s="85"/>
      <c r="L681" s="78">
        <f t="shared" si="77"/>
        <v>5</v>
      </c>
      <c r="M681" s="78">
        <f t="shared" si="78"/>
        <v>4</v>
      </c>
      <c r="N681" s="20" t="s">
        <v>193</v>
      </c>
      <c r="O681" s="20" t="s">
        <v>194</v>
      </c>
      <c r="P681" s="35" t="str">
        <f>VLOOKUP(Email_TaskV2[[#This Row],[PIC Dev]],[1]Organization!C:D,2,FALSE)</f>
        <v>Postpaid, Roaming, and Interconnect</v>
      </c>
      <c r="Q681" s="34" t="s">
        <v>2932</v>
      </c>
      <c r="R681" s="31">
        <v>42</v>
      </c>
      <c r="S681" s="18" t="s">
        <v>61</v>
      </c>
      <c r="T681" s="31" t="s">
        <v>2779</v>
      </c>
      <c r="U681" s="25"/>
      <c r="V681" s="25"/>
      <c r="W681" s="25"/>
      <c r="X681" s="25"/>
      <c r="Y681" s="25"/>
      <c r="Z681" s="18" t="s">
        <v>63</v>
      </c>
      <c r="AA681" s="18" t="s">
        <v>64</v>
      </c>
      <c r="AB681" s="18" t="s">
        <v>65</v>
      </c>
      <c r="AC681" s="18" t="s">
        <v>124</v>
      </c>
      <c r="AD681" s="23" t="s">
        <v>125</v>
      </c>
      <c r="AE681" s="33" t="s">
        <v>99</v>
      </c>
      <c r="AF681" s="33"/>
      <c r="AG681" s="31"/>
      <c r="AH681" s="75"/>
      <c r="AI681" s="31" t="s">
        <v>75</v>
      </c>
      <c r="AJ681" s="31"/>
      <c r="AK681" s="25"/>
      <c r="AL681" s="25"/>
      <c r="AM681" s="25"/>
      <c r="AN681" s="25"/>
      <c r="AO681" s="25"/>
      <c r="AP681" s="26">
        <f ca="1">IF(AND(Email_TaskV2[[#This Row],[Status]]="ON PROGRESS"),TODAY()-Email_TaskV2[[#This Row],[Tanggal nodin RFS/RFI]],0)</f>
        <v>0</v>
      </c>
      <c r="AQ681" s="26">
        <f ca="1">IF(AND(Email_TaskV2[[#This Row],[Status]]="ON PROGRESS",Email_TaskV2[[#This Row],[Type]]="RFI"),TODAY()-Email_TaskV2[[#This Row],[Tanggal nodin RFS/RFI]],0)</f>
        <v>0</v>
      </c>
      <c r="AR681" s="26" t="str">
        <f ca="1">IF(Email_TaskV2[[#This Row],[Aging]]&gt;7,"Warning","")</f>
        <v/>
      </c>
      <c r="AV681" s="16" t="str">
        <f>IF(AND(Email_TaskV2[[#This Row],[Status]]="ON PROGRESS",Email_TaskV2[[#This Row],[Type]]="RFS"),"YES","")</f>
        <v/>
      </c>
      <c r="AW681" s="16" t="str">
        <f>IF(AND(Email_TaskV2[[#This Row],[Status]]="ON PROGRESS",Email_TaskV2[[#This Row],[Type]]="RFI"),"YES","")</f>
        <v/>
      </c>
      <c r="AX681" s="16">
        <f>IF(Email_TaskV2[[#This Row],[Nomor Nodin RFS/RFI]]="","",DAY(Email_TaskV2[[#This Row],[Tanggal nodin RFS/RFI]]))</f>
        <v>9</v>
      </c>
      <c r="AY681" s="28" t="str">
        <f>IF(Email_TaskV2[[#This Row],[Nomor Nodin RFS/RFI]]="","",TEXT(Email_TaskV2[[#This Row],[Tanggal nodin RFS/RFI]],"mmm"))</f>
        <v>Jun</v>
      </c>
      <c r="AZ681" s="28" t="str">
        <f>IF(Email_TaskV2[[#This Row],[Nodin BO]]="","No","Yes")</f>
        <v>Yes</v>
      </c>
      <c r="BA681" s="36">
        <f>IF(Email_TaskV2[[#This Row],[Month]]="",13,MONTH(Email_TaskV2[[#This Row],[Tanggal nodin RFS/RFI]]))</f>
        <v>6</v>
      </c>
    </row>
    <row r="682" spans="1:53" ht="15" hidden="1" customHeight="1" x14ac:dyDescent="0.3">
      <c r="A682" s="17">
        <v>681</v>
      </c>
      <c r="B682" s="31" t="s">
        <v>2933</v>
      </c>
      <c r="C682" s="40">
        <v>44721</v>
      </c>
      <c r="D682" s="34" t="s">
        <v>2934</v>
      </c>
      <c r="E682" s="18" t="s">
        <v>55</v>
      </c>
      <c r="F682" s="21" t="s">
        <v>136</v>
      </c>
      <c r="G682" s="42">
        <v>44722</v>
      </c>
      <c r="H682" s="42">
        <v>44725</v>
      </c>
      <c r="I682" s="31" t="s">
        <v>2935</v>
      </c>
      <c r="J682" s="42">
        <v>44725</v>
      </c>
      <c r="K682" s="85"/>
      <c r="L682" s="78">
        <f t="shared" si="77"/>
        <v>4</v>
      </c>
      <c r="M682" s="78">
        <f t="shared" si="78"/>
        <v>3</v>
      </c>
      <c r="N682" s="20" t="s">
        <v>193</v>
      </c>
      <c r="O682" s="20" t="s">
        <v>194</v>
      </c>
      <c r="P682" s="35" t="str">
        <f>VLOOKUP(Email_TaskV2[[#This Row],[PIC Dev]],[1]Organization!C:D,2,FALSE)</f>
        <v>Postpaid, Roaming, and Interconnect</v>
      </c>
      <c r="Q682" s="74" t="s">
        <v>2936</v>
      </c>
      <c r="R682" s="31">
        <v>30</v>
      </c>
      <c r="S682" s="18" t="s">
        <v>61</v>
      </c>
      <c r="T682" s="31" t="s">
        <v>2921</v>
      </c>
      <c r="U682" s="25"/>
      <c r="V682" s="25"/>
      <c r="W682" s="25"/>
      <c r="X682" s="25"/>
      <c r="Y682" s="25"/>
      <c r="Z682" s="18" t="s">
        <v>63</v>
      </c>
      <c r="AA682" s="18" t="s">
        <v>64</v>
      </c>
      <c r="AB682" s="18" t="s">
        <v>65</v>
      </c>
      <c r="AC682" s="18" t="s">
        <v>66</v>
      </c>
      <c r="AD682" s="23" t="s">
        <v>126</v>
      </c>
      <c r="AE682" s="33"/>
      <c r="AF682" s="33"/>
      <c r="AG682" s="31"/>
      <c r="AH682" s="75"/>
      <c r="AI682" s="31" t="s">
        <v>75</v>
      </c>
      <c r="AJ682" s="31"/>
      <c r="AK682" s="25"/>
      <c r="AL682" s="25"/>
      <c r="AM682" s="25"/>
      <c r="AN682" s="25"/>
      <c r="AO682" s="25"/>
      <c r="AP682" s="26">
        <f ca="1">IF(AND(Email_TaskV2[[#This Row],[Status]]="ON PROGRESS"),TODAY()-Email_TaskV2[[#This Row],[Tanggal nodin RFS/RFI]],0)</f>
        <v>0</v>
      </c>
      <c r="AQ682" s="26">
        <f ca="1">IF(AND(Email_TaskV2[[#This Row],[Status]]="ON PROGRESS",Email_TaskV2[[#This Row],[Type]]="RFI"),TODAY()-Email_TaskV2[[#This Row],[Tanggal nodin RFS/RFI]],0)</f>
        <v>0</v>
      </c>
      <c r="AR682" s="26" t="str">
        <f ca="1">IF(Email_TaskV2[[#This Row],[Aging]]&gt;7,"Warning","")</f>
        <v/>
      </c>
      <c r="AV682" s="16" t="str">
        <f>IF(AND(Email_TaskV2[[#This Row],[Status]]="ON PROGRESS",Email_TaskV2[[#This Row],[Type]]="RFS"),"YES","")</f>
        <v/>
      </c>
      <c r="AW682" s="16" t="str">
        <f>IF(AND(Email_TaskV2[[#This Row],[Status]]="ON PROGRESS",Email_TaskV2[[#This Row],[Type]]="RFI"),"YES","")</f>
        <v/>
      </c>
      <c r="AX682" s="16">
        <f>IF(Email_TaskV2[[#This Row],[Nomor Nodin RFS/RFI]]="","",DAY(Email_TaskV2[[#This Row],[Tanggal nodin RFS/RFI]]))</f>
        <v>9</v>
      </c>
      <c r="AY682" s="28" t="str">
        <f>IF(Email_TaskV2[[#This Row],[Nomor Nodin RFS/RFI]]="","",TEXT(Email_TaskV2[[#This Row],[Tanggal nodin RFS/RFI]],"mmm"))</f>
        <v>Jun</v>
      </c>
      <c r="AZ682" s="28" t="str">
        <f>IF(Email_TaskV2[[#This Row],[Nodin BO]]="","No","Yes")</f>
        <v>Yes</v>
      </c>
      <c r="BA682" s="36">
        <f>IF(Email_TaskV2[[#This Row],[Month]]="",13,MONTH(Email_TaskV2[[#This Row],[Tanggal nodin RFS/RFI]]))</f>
        <v>6</v>
      </c>
    </row>
    <row r="683" spans="1:53" ht="15" hidden="1" customHeight="1" x14ac:dyDescent="0.3">
      <c r="A683" s="17">
        <v>682</v>
      </c>
      <c r="B683" s="31" t="s">
        <v>2937</v>
      </c>
      <c r="C683" s="40">
        <v>44722</v>
      </c>
      <c r="D683" s="34" t="s">
        <v>2938</v>
      </c>
      <c r="E683" s="18" t="s">
        <v>55</v>
      </c>
      <c r="F683" s="21" t="s">
        <v>112</v>
      </c>
      <c r="G683" s="42">
        <v>44726</v>
      </c>
      <c r="H683" s="42">
        <v>44731</v>
      </c>
      <c r="I683" s="31" t="s">
        <v>2939</v>
      </c>
      <c r="J683" s="42">
        <v>44733</v>
      </c>
      <c r="K683" s="85"/>
      <c r="L683" s="78">
        <f t="shared" si="77"/>
        <v>9</v>
      </c>
      <c r="M683" s="78">
        <f t="shared" si="78"/>
        <v>7</v>
      </c>
      <c r="N683" s="34" t="s">
        <v>1434</v>
      </c>
      <c r="O683" s="34" t="s">
        <v>59</v>
      </c>
      <c r="P683" s="34" t="str">
        <f>VLOOKUP(Email_TaskV2[[#This Row],[PIC Dev]],[1]Organization!C:D,2,FALSE)</f>
        <v>BSM Prepaid</v>
      </c>
      <c r="Q683" s="34"/>
      <c r="R683" s="31">
        <v>120</v>
      </c>
      <c r="S683" s="18" t="s">
        <v>106</v>
      </c>
      <c r="T683" s="31" t="s">
        <v>2940</v>
      </c>
      <c r="U683" s="25"/>
      <c r="V683" s="25"/>
      <c r="W683" s="25"/>
      <c r="X683" s="25"/>
      <c r="Y683" s="25"/>
      <c r="Z683" s="18" t="s">
        <v>63</v>
      </c>
      <c r="AA683" s="18" t="s">
        <v>64</v>
      </c>
      <c r="AB683" s="18" t="s">
        <v>65</v>
      </c>
      <c r="AC683" s="18" t="s">
        <v>66</v>
      </c>
      <c r="AD683" s="33" t="s">
        <v>109</v>
      </c>
      <c r="AE683" s="23"/>
      <c r="AF683" s="33"/>
      <c r="AG683" s="31"/>
      <c r="AH683" s="75"/>
      <c r="AI683" s="31" t="s">
        <v>75</v>
      </c>
      <c r="AJ683" s="31"/>
      <c r="AK683" s="25"/>
      <c r="AL683" s="25"/>
      <c r="AM683" s="25"/>
      <c r="AN683" s="25"/>
      <c r="AO683" s="25"/>
      <c r="AP683" s="26">
        <f ca="1">IF(AND(Email_TaskV2[[#This Row],[Status]]="ON PROGRESS"),TODAY()-Email_TaskV2[[#This Row],[Tanggal nodin RFS/RFI]],0)</f>
        <v>0</v>
      </c>
      <c r="AQ683" s="26">
        <f ca="1">IF(AND(Email_TaskV2[[#This Row],[Status]]="ON PROGRESS",Email_TaskV2[[#This Row],[Type]]="RFI"),TODAY()-Email_TaskV2[[#This Row],[Tanggal nodin RFS/RFI]],0)</f>
        <v>0</v>
      </c>
      <c r="AR683" s="26" t="str">
        <f ca="1">IF(Email_TaskV2[[#This Row],[Aging]]&gt;7,"Warning","")</f>
        <v/>
      </c>
      <c r="AV683" s="16" t="str">
        <f>IF(AND(Email_TaskV2[[#This Row],[Status]]="ON PROGRESS",Email_TaskV2[[#This Row],[Type]]="RFS"),"YES","")</f>
        <v/>
      </c>
      <c r="AW683" s="16" t="str">
        <f>IF(AND(Email_TaskV2[[#This Row],[Status]]="ON PROGRESS",Email_TaskV2[[#This Row],[Type]]="RFI"),"YES","")</f>
        <v/>
      </c>
      <c r="AX683" s="16">
        <f>IF(Email_TaskV2[[#This Row],[Nomor Nodin RFS/RFI]]="","",DAY(Email_TaskV2[[#This Row],[Tanggal nodin RFS/RFI]]))</f>
        <v>10</v>
      </c>
      <c r="AY683" s="28" t="str">
        <f>IF(Email_TaskV2[[#This Row],[Nomor Nodin RFS/RFI]]="","",TEXT(Email_TaskV2[[#This Row],[Tanggal nodin RFS/RFI]],"mmm"))</f>
        <v>Jun</v>
      </c>
      <c r="AZ683" s="28" t="str">
        <f>IF(Email_TaskV2[[#This Row],[Nodin BO]]="","No","Yes")</f>
        <v>Yes</v>
      </c>
      <c r="BA683" s="36">
        <f>IF(Email_TaskV2[[#This Row],[Month]]="",13,MONTH(Email_TaskV2[[#This Row],[Tanggal nodin RFS/RFI]]))</f>
        <v>6</v>
      </c>
    </row>
    <row r="684" spans="1:53" ht="15" hidden="1" customHeight="1" x14ac:dyDescent="0.3">
      <c r="A684" s="17">
        <v>683</v>
      </c>
      <c r="B684" s="31" t="s">
        <v>2941</v>
      </c>
      <c r="C684" s="40">
        <v>44722</v>
      </c>
      <c r="D684" s="34" t="s">
        <v>2942</v>
      </c>
      <c r="E684" s="18" t="s">
        <v>55</v>
      </c>
      <c r="F684" s="21" t="s">
        <v>136</v>
      </c>
      <c r="G684" s="42">
        <v>44729</v>
      </c>
      <c r="H684" s="42">
        <v>44741</v>
      </c>
      <c r="I684" s="31" t="s">
        <v>2943</v>
      </c>
      <c r="J684" s="42">
        <v>44742</v>
      </c>
      <c r="K684" s="85"/>
      <c r="L684" s="78">
        <f t="shared" si="77"/>
        <v>19</v>
      </c>
      <c r="M684" s="78">
        <f t="shared" si="78"/>
        <v>13</v>
      </c>
      <c r="N684" s="33" t="s">
        <v>93</v>
      </c>
      <c r="O684" s="34" t="s">
        <v>94</v>
      </c>
      <c r="P684" s="34" t="str">
        <f>VLOOKUP(Email_TaskV2[[#This Row],[PIC Dev]],[1]Organization!C:D,2,FALSE)</f>
        <v>Digital and VAS</v>
      </c>
      <c r="Q684" s="34" t="s">
        <v>2944</v>
      </c>
      <c r="R684" s="31">
        <v>25</v>
      </c>
      <c r="S684" s="18" t="s">
        <v>106</v>
      </c>
      <c r="T684" s="31" t="s">
        <v>2945</v>
      </c>
      <c r="U684" s="25"/>
      <c r="V684" s="25"/>
      <c r="W684" s="25"/>
      <c r="X684" s="25"/>
      <c r="Y684" s="25"/>
      <c r="Z684" s="18" t="s">
        <v>63</v>
      </c>
      <c r="AA684" s="18" t="s">
        <v>64</v>
      </c>
      <c r="AB684" s="18" t="s">
        <v>2847</v>
      </c>
      <c r="AC684" s="18" t="s">
        <v>98</v>
      </c>
      <c r="AD684" s="23" t="s">
        <v>186</v>
      </c>
      <c r="AE684" s="33" t="s">
        <v>151</v>
      </c>
      <c r="AF684" s="33"/>
      <c r="AG684" s="31"/>
      <c r="AH684" s="75"/>
      <c r="AI684" s="31" t="s">
        <v>75</v>
      </c>
      <c r="AJ684" s="31"/>
      <c r="AK684" s="25"/>
      <c r="AL684" s="25"/>
      <c r="AM684" s="25"/>
      <c r="AN684" s="25"/>
      <c r="AO684" s="25"/>
      <c r="AP684" s="26">
        <f ca="1">IF(AND(Email_TaskV2[[#This Row],[Status]]="ON PROGRESS"),TODAY()-Email_TaskV2[[#This Row],[Tanggal nodin RFS/RFI]],0)</f>
        <v>0</v>
      </c>
      <c r="AQ684" s="26">
        <f ca="1">IF(AND(Email_TaskV2[[#This Row],[Status]]="ON PROGRESS",Email_TaskV2[[#This Row],[Type]]="RFI"),TODAY()-Email_TaskV2[[#This Row],[Tanggal nodin RFS/RFI]],0)</f>
        <v>0</v>
      </c>
      <c r="AR684" s="26" t="str">
        <f ca="1">IF(Email_TaskV2[[#This Row],[Aging]]&gt;7,"Warning","")</f>
        <v/>
      </c>
      <c r="AV684" s="16" t="str">
        <f>IF(AND(Email_TaskV2[[#This Row],[Status]]="ON PROGRESS",Email_TaskV2[[#This Row],[Type]]="RFS"),"YES","")</f>
        <v/>
      </c>
      <c r="AW684" s="16" t="str">
        <f>IF(AND(Email_TaskV2[[#This Row],[Status]]="ON PROGRESS",Email_TaskV2[[#This Row],[Type]]="RFI"),"YES","")</f>
        <v/>
      </c>
      <c r="AX684" s="16">
        <f>IF(Email_TaskV2[[#This Row],[Nomor Nodin RFS/RFI]]="","",DAY(Email_TaskV2[[#This Row],[Tanggal nodin RFS/RFI]]))</f>
        <v>10</v>
      </c>
      <c r="AY684" s="28" t="str">
        <f>IF(Email_TaskV2[[#This Row],[Nomor Nodin RFS/RFI]]="","",TEXT(Email_TaskV2[[#This Row],[Tanggal nodin RFS/RFI]],"mmm"))</f>
        <v>Jun</v>
      </c>
      <c r="AZ684" s="28" t="str">
        <f>IF(Email_TaskV2[[#This Row],[Nodin BO]]="","No","Yes")</f>
        <v>Yes</v>
      </c>
      <c r="BA684" s="36">
        <f>IF(Email_TaskV2[[#This Row],[Month]]="",13,MONTH(Email_TaskV2[[#This Row],[Tanggal nodin RFS/RFI]]))</f>
        <v>6</v>
      </c>
    </row>
    <row r="685" spans="1:53" ht="15" hidden="1" customHeight="1" x14ac:dyDescent="0.3">
      <c r="A685" s="17">
        <v>684</v>
      </c>
      <c r="B685" s="31" t="s">
        <v>2946</v>
      </c>
      <c r="C685" s="40">
        <v>44722</v>
      </c>
      <c r="D685" s="34" t="s">
        <v>2947</v>
      </c>
      <c r="E685" s="18" t="s">
        <v>55</v>
      </c>
      <c r="F685" s="21" t="s">
        <v>136</v>
      </c>
      <c r="G685" s="42">
        <v>44734</v>
      </c>
      <c r="H685" s="42">
        <v>44743</v>
      </c>
      <c r="I685" s="31" t="s">
        <v>2948</v>
      </c>
      <c r="J685" s="42">
        <v>44743</v>
      </c>
      <c r="K685" s="85"/>
      <c r="L685" s="78">
        <f t="shared" si="77"/>
        <v>21</v>
      </c>
      <c r="M685" s="78">
        <f t="shared" si="78"/>
        <v>9</v>
      </c>
      <c r="N685" s="77" t="s">
        <v>93</v>
      </c>
      <c r="O685" s="87" t="s">
        <v>94</v>
      </c>
      <c r="P685" s="87" t="str">
        <f>VLOOKUP(Email_TaskV2[[#This Row],[PIC Dev]],[1]Organization!C:D,2,FALSE)</f>
        <v>Digital and VAS</v>
      </c>
      <c r="Q685" s="74" t="s">
        <v>2949</v>
      </c>
      <c r="R685" s="31">
        <v>53</v>
      </c>
      <c r="S685" s="18" t="s">
        <v>106</v>
      </c>
      <c r="T685" s="31" t="s">
        <v>2950</v>
      </c>
      <c r="U685" s="25"/>
      <c r="V685" s="25"/>
      <c r="W685" s="25"/>
      <c r="X685" s="25"/>
      <c r="Y685" s="25"/>
      <c r="Z685" s="18" t="s">
        <v>63</v>
      </c>
      <c r="AA685" s="18" t="s">
        <v>64</v>
      </c>
      <c r="AB685" s="18" t="s">
        <v>2847</v>
      </c>
      <c r="AC685" s="18" t="s">
        <v>98</v>
      </c>
      <c r="AD685" s="23" t="s">
        <v>816</v>
      </c>
      <c r="AE685" s="33"/>
      <c r="AF685" s="33"/>
      <c r="AG685" s="31"/>
      <c r="AH685" s="75"/>
      <c r="AI685" s="31" t="s">
        <v>75</v>
      </c>
      <c r="AJ685" s="31"/>
      <c r="AK685" s="25"/>
      <c r="AL685" s="25"/>
      <c r="AM685" s="25"/>
      <c r="AN685" s="25"/>
      <c r="AO685" s="25"/>
      <c r="AP685" s="26">
        <f ca="1">IF(AND(Email_TaskV2[[#This Row],[Status]]="ON PROGRESS"),TODAY()-Email_TaskV2[[#This Row],[Tanggal nodin RFS/RFI]],0)</f>
        <v>0</v>
      </c>
      <c r="AQ685" s="26">
        <f ca="1">IF(AND(Email_TaskV2[[#This Row],[Status]]="ON PROGRESS",Email_TaskV2[[#This Row],[Type]]="RFI"),TODAY()-Email_TaskV2[[#This Row],[Tanggal nodin RFS/RFI]],0)</f>
        <v>0</v>
      </c>
      <c r="AR685" s="26" t="str">
        <f ca="1">IF(Email_TaskV2[[#This Row],[Aging]]&gt;7,"Warning","")</f>
        <v/>
      </c>
      <c r="AV685" s="16" t="str">
        <f>IF(AND(Email_TaskV2[[#This Row],[Status]]="ON PROGRESS",Email_TaskV2[[#This Row],[Type]]="RFS"),"YES","")</f>
        <v/>
      </c>
      <c r="AW685" s="16" t="str">
        <f>IF(AND(Email_TaskV2[[#This Row],[Status]]="ON PROGRESS",Email_TaskV2[[#This Row],[Type]]="RFI"),"YES","")</f>
        <v/>
      </c>
      <c r="AX685" s="16">
        <f>IF(Email_TaskV2[[#This Row],[Nomor Nodin RFS/RFI]]="","",DAY(Email_TaskV2[[#This Row],[Tanggal nodin RFS/RFI]]))</f>
        <v>10</v>
      </c>
      <c r="AY685" s="28" t="str">
        <f>IF(Email_TaskV2[[#This Row],[Nomor Nodin RFS/RFI]]="","",TEXT(Email_TaskV2[[#This Row],[Tanggal nodin RFS/RFI]],"mmm"))</f>
        <v>Jun</v>
      </c>
      <c r="AZ685" s="28" t="str">
        <f>IF(Email_TaskV2[[#This Row],[Nodin BO]]="","No","Yes")</f>
        <v>Yes</v>
      </c>
      <c r="BA685" s="36">
        <f>IF(Email_TaskV2[[#This Row],[Month]]="",13,MONTH(Email_TaskV2[[#This Row],[Tanggal nodin RFS/RFI]]))</f>
        <v>6</v>
      </c>
    </row>
    <row r="686" spans="1:53" ht="15" hidden="1" customHeight="1" x14ac:dyDescent="0.3">
      <c r="A686" s="17">
        <v>685</v>
      </c>
      <c r="B686" s="31" t="s">
        <v>2951</v>
      </c>
      <c r="C686" s="40">
        <v>44722</v>
      </c>
      <c r="D686" s="34" t="s">
        <v>2952</v>
      </c>
      <c r="E686" s="18" t="s">
        <v>55</v>
      </c>
      <c r="F686" s="21" t="s">
        <v>112</v>
      </c>
      <c r="G686" s="42">
        <v>44729</v>
      </c>
      <c r="H686" s="42">
        <v>44734</v>
      </c>
      <c r="I686" s="31" t="s">
        <v>2953</v>
      </c>
      <c r="J686" s="42">
        <v>44734</v>
      </c>
      <c r="K686" s="85"/>
      <c r="L686" s="78">
        <f t="shared" si="77"/>
        <v>12</v>
      </c>
      <c r="M686" s="78">
        <f t="shared" si="78"/>
        <v>5</v>
      </c>
      <c r="N686" s="23" t="s">
        <v>93</v>
      </c>
      <c r="O686" s="20" t="s">
        <v>94</v>
      </c>
      <c r="P686" s="35" t="str">
        <f>VLOOKUP(Email_TaskV2[[#This Row],[PIC Dev]],[1]Organization!C:D,2,FALSE)</f>
        <v>Digital and VAS</v>
      </c>
      <c r="Q686" s="34"/>
      <c r="R686" s="31">
        <v>57</v>
      </c>
      <c r="S686" s="18" t="s">
        <v>106</v>
      </c>
      <c r="T686" s="31" t="s">
        <v>2954</v>
      </c>
      <c r="U686" s="25"/>
      <c r="V686" s="25"/>
      <c r="W686" s="25"/>
      <c r="X686" s="25"/>
      <c r="Y686" s="25"/>
      <c r="Z686" s="18" t="s">
        <v>63</v>
      </c>
      <c r="AA686" s="18" t="s">
        <v>64</v>
      </c>
      <c r="AB686" s="18" t="s">
        <v>2847</v>
      </c>
      <c r="AC686" s="18" t="s">
        <v>98</v>
      </c>
      <c r="AD686" s="23" t="s">
        <v>211</v>
      </c>
      <c r="AE686" s="33"/>
      <c r="AF686" s="33"/>
      <c r="AG686" s="31"/>
      <c r="AH686" s="75"/>
      <c r="AI686" s="31" t="s">
        <v>75</v>
      </c>
      <c r="AJ686" s="31"/>
      <c r="AK686" s="25"/>
      <c r="AL686" s="25"/>
      <c r="AM686" s="25"/>
      <c r="AN686" s="25"/>
      <c r="AO686" s="25"/>
      <c r="AP686" s="26">
        <f ca="1">IF(AND(Email_TaskV2[[#This Row],[Status]]="ON PROGRESS"),TODAY()-Email_TaskV2[[#This Row],[Tanggal nodin RFS/RFI]],0)</f>
        <v>0</v>
      </c>
      <c r="AQ686" s="26">
        <f ca="1">IF(AND(Email_TaskV2[[#This Row],[Status]]="ON PROGRESS",Email_TaskV2[[#This Row],[Type]]="RFI"),TODAY()-Email_TaskV2[[#This Row],[Tanggal nodin RFS/RFI]],0)</f>
        <v>0</v>
      </c>
      <c r="AR686" s="26" t="str">
        <f ca="1">IF(Email_TaskV2[[#This Row],[Aging]]&gt;7,"Warning","")</f>
        <v/>
      </c>
      <c r="AV686" s="16" t="str">
        <f>IF(AND(Email_TaskV2[[#This Row],[Status]]="ON PROGRESS",Email_TaskV2[[#This Row],[Type]]="RFS"),"YES","")</f>
        <v/>
      </c>
      <c r="AW686" s="16" t="str">
        <f>IF(AND(Email_TaskV2[[#This Row],[Status]]="ON PROGRESS",Email_TaskV2[[#This Row],[Type]]="RFI"),"YES","")</f>
        <v/>
      </c>
      <c r="AX686" s="16">
        <f>IF(Email_TaskV2[[#This Row],[Nomor Nodin RFS/RFI]]="","",DAY(Email_TaskV2[[#This Row],[Tanggal nodin RFS/RFI]]))</f>
        <v>10</v>
      </c>
      <c r="AY686" s="28" t="str">
        <f>IF(Email_TaskV2[[#This Row],[Nomor Nodin RFS/RFI]]="","",TEXT(Email_TaskV2[[#This Row],[Tanggal nodin RFS/RFI]],"mmm"))</f>
        <v>Jun</v>
      </c>
      <c r="AZ686" s="28" t="str">
        <f>IF(Email_TaskV2[[#This Row],[Nodin BO]]="","No","Yes")</f>
        <v>Yes</v>
      </c>
      <c r="BA686" s="36">
        <f>IF(Email_TaskV2[[#This Row],[Month]]="",13,MONTH(Email_TaskV2[[#This Row],[Tanggal nodin RFS/RFI]]))</f>
        <v>6</v>
      </c>
    </row>
    <row r="687" spans="1:53" ht="15" hidden="1" customHeight="1" x14ac:dyDescent="0.3">
      <c r="A687" s="17">
        <v>686</v>
      </c>
      <c r="B687" s="31" t="s">
        <v>2955</v>
      </c>
      <c r="C687" s="40">
        <v>44722</v>
      </c>
      <c r="D687" s="34" t="s">
        <v>2956</v>
      </c>
      <c r="E687" s="18" t="s">
        <v>55</v>
      </c>
      <c r="F687" s="21" t="s">
        <v>112</v>
      </c>
      <c r="G687" s="42">
        <v>44729</v>
      </c>
      <c r="H687" s="42">
        <v>44729</v>
      </c>
      <c r="I687" s="31" t="s">
        <v>2957</v>
      </c>
      <c r="J687" s="42">
        <v>44729</v>
      </c>
      <c r="K687" s="85"/>
      <c r="L687" s="78">
        <f t="shared" si="77"/>
        <v>7</v>
      </c>
      <c r="M687" s="78">
        <f t="shared" si="78"/>
        <v>0</v>
      </c>
      <c r="N687" s="33" t="s">
        <v>93</v>
      </c>
      <c r="O687" s="34" t="s">
        <v>94</v>
      </c>
      <c r="P687" s="34" t="str">
        <f>VLOOKUP(Email_TaskV2[[#This Row],[PIC Dev]],[1]Organization!C:D,2,FALSE)</f>
        <v>Digital and VAS</v>
      </c>
      <c r="Q687" s="34"/>
      <c r="R687" s="31">
        <v>40</v>
      </c>
      <c r="S687" s="18" t="s">
        <v>106</v>
      </c>
      <c r="T687" s="31" t="s">
        <v>2958</v>
      </c>
      <c r="U687" s="25"/>
      <c r="V687" s="25"/>
      <c r="W687" s="25"/>
      <c r="X687" s="25"/>
      <c r="Y687" s="25"/>
      <c r="Z687" s="18" t="s">
        <v>63</v>
      </c>
      <c r="AA687" s="18" t="s">
        <v>64</v>
      </c>
      <c r="AB687" s="18" t="s">
        <v>2847</v>
      </c>
      <c r="AC687" s="18" t="s">
        <v>98</v>
      </c>
      <c r="AD687" s="23" t="s">
        <v>186</v>
      </c>
      <c r="AE687" s="23"/>
      <c r="AF687" s="33"/>
      <c r="AG687" s="31"/>
      <c r="AH687" s="75"/>
      <c r="AI687" s="31" t="s">
        <v>75</v>
      </c>
      <c r="AJ687" s="31"/>
      <c r="AK687" s="25"/>
      <c r="AL687" s="25"/>
      <c r="AM687" s="25"/>
      <c r="AN687" s="25"/>
      <c r="AO687" s="25"/>
      <c r="AP687" s="26">
        <f ca="1">IF(AND(Email_TaskV2[[#This Row],[Status]]="ON PROGRESS"),TODAY()-Email_TaskV2[[#This Row],[Tanggal nodin RFS/RFI]],0)</f>
        <v>0</v>
      </c>
      <c r="AQ687" s="26">
        <f ca="1">IF(AND(Email_TaskV2[[#This Row],[Status]]="ON PROGRESS",Email_TaskV2[[#This Row],[Type]]="RFI"),TODAY()-Email_TaskV2[[#This Row],[Tanggal nodin RFS/RFI]],0)</f>
        <v>0</v>
      </c>
      <c r="AR687" s="26" t="str">
        <f ca="1">IF(Email_TaskV2[[#This Row],[Aging]]&gt;7,"Warning","")</f>
        <v/>
      </c>
      <c r="AV687" s="16" t="str">
        <f>IF(AND(Email_TaskV2[[#This Row],[Status]]="ON PROGRESS",Email_TaskV2[[#This Row],[Type]]="RFS"),"YES","")</f>
        <v/>
      </c>
      <c r="AW687" s="16" t="str">
        <f>IF(AND(Email_TaskV2[[#This Row],[Status]]="ON PROGRESS",Email_TaskV2[[#This Row],[Type]]="RFI"),"YES","")</f>
        <v/>
      </c>
      <c r="AX687" s="16">
        <f>IF(Email_TaskV2[[#This Row],[Nomor Nodin RFS/RFI]]="","",DAY(Email_TaskV2[[#This Row],[Tanggal nodin RFS/RFI]]))</f>
        <v>10</v>
      </c>
      <c r="AY687" s="28" t="str">
        <f>IF(Email_TaskV2[[#This Row],[Nomor Nodin RFS/RFI]]="","",TEXT(Email_TaskV2[[#This Row],[Tanggal nodin RFS/RFI]],"mmm"))</f>
        <v>Jun</v>
      </c>
      <c r="AZ687" s="28" t="str">
        <f>IF(Email_TaskV2[[#This Row],[Nodin BO]]="","No","Yes")</f>
        <v>Yes</v>
      </c>
      <c r="BA687" s="36">
        <f>IF(Email_TaskV2[[#This Row],[Month]]="",13,MONTH(Email_TaskV2[[#This Row],[Tanggal nodin RFS/RFI]]))</f>
        <v>6</v>
      </c>
    </row>
    <row r="688" spans="1:53" ht="15" hidden="1" customHeight="1" x14ac:dyDescent="0.3">
      <c r="A688" s="17">
        <v>687</v>
      </c>
      <c r="B688" s="31" t="s">
        <v>2959</v>
      </c>
      <c r="C688" s="40">
        <v>44722</v>
      </c>
      <c r="D688" s="34" t="s">
        <v>2960</v>
      </c>
      <c r="E688" s="18" t="s">
        <v>55</v>
      </c>
      <c r="F688" s="21" t="s">
        <v>136</v>
      </c>
      <c r="G688" s="42">
        <v>44726</v>
      </c>
      <c r="H688" s="42">
        <v>44729</v>
      </c>
      <c r="I688" s="31" t="s">
        <v>2961</v>
      </c>
      <c r="J688" s="42">
        <v>44729</v>
      </c>
      <c r="K688" s="85"/>
      <c r="L688" s="78">
        <f t="shared" si="77"/>
        <v>7</v>
      </c>
      <c r="M688" s="78">
        <f t="shared" si="78"/>
        <v>3</v>
      </c>
      <c r="N688" s="20" t="s">
        <v>58</v>
      </c>
      <c r="O688" s="20" t="s">
        <v>59</v>
      </c>
      <c r="P688" s="34" t="str">
        <f>VLOOKUP(Email_TaskV2[[#This Row],[PIC Dev]],[1]Organization!C:D,2,FALSE)</f>
        <v>BSM Prepaid</v>
      </c>
      <c r="Q688" s="74" t="s">
        <v>2962</v>
      </c>
      <c r="R688" s="31">
        <v>430</v>
      </c>
      <c r="S688" s="18" t="s">
        <v>61</v>
      </c>
      <c r="T688" s="31" t="s">
        <v>2963</v>
      </c>
      <c r="U688" s="25"/>
      <c r="V688" s="25"/>
      <c r="W688" s="25"/>
      <c r="X688" s="25"/>
      <c r="Y688" s="25"/>
      <c r="Z688" s="18" t="s">
        <v>63</v>
      </c>
      <c r="AA688" s="18" t="s">
        <v>64</v>
      </c>
      <c r="AB688" s="18" t="s">
        <v>65</v>
      </c>
      <c r="AC688" s="18" t="s">
        <v>66</v>
      </c>
      <c r="AD688" s="33" t="s">
        <v>82</v>
      </c>
      <c r="AE688" s="33" t="s">
        <v>67</v>
      </c>
      <c r="AF688" s="33" t="s">
        <v>89</v>
      </c>
      <c r="AG688" s="31"/>
      <c r="AH688" s="75"/>
      <c r="AI688" s="31" t="s">
        <v>68</v>
      </c>
      <c r="AJ688" s="31" t="s">
        <v>83</v>
      </c>
      <c r="AK688" s="25"/>
      <c r="AL688" s="25"/>
      <c r="AM688" s="25"/>
      <c r="AN688" s="25"/>
      <c r="AO688" s="25"/>
      <c r="AP688" s="26">
        <f ca="1">IF(AND(Email_TaskV2[[#This Row],[Status]]="ON PROGRESS"),TODAY()-Email_TaskV2[[#This Row],[Tanggal nodin RFS/RFI]],0)</f>
        <v>0</v>
      </c>
      <c r="AQ688" s="26">
        <f ca="1">IF(AND(Email_TaskV2[[#This Row],[Status]]="ON PROGRESS",Email_TaskV2[[#This Row],[Type]]="RFI"),TODAY()-Email_TaskV2[[#This Row],[Tanggal nodin RFS/RFI]],0)</f>
        <v>0</v>
      </c>
      <c r="AR688" s="26" t="str">
        <f ca="1">IF(Email_TaskV2[[#This Row],[Aging]]&gt;7,"Warning","")</f>
        <v/>
      </c>
      <c r="AV688" s="16" t="str">
        <f>IF(AND(Email_TaskV2[[#This Row],[Status]]="ON PROGRESS",Email_TaskV2[[#This Row],[Type]]="RFS"),"YES","")</f>
        <v/>
      </c>
      <c r="AW688" s="16" t="str">
        <f>IF(AND(Email_TaskV2[[#This Row],[Status]]="ON PROGRESS",Email_TaskV2[[#This Row],[Type]]="RFI"),"YES","")</f>
        <v/>
      </c>
      <c r="AX688" s="16">
        <f>IF(Email_TaskV2[[#This Row],[Nomor Nodin RFS/RFI]]="","",DAY(Email_TaskV2[[#This Row],[Tanggal nodin RFS/RFI]]))</f>
        <v>10</v>
      </c>
      <c r="AY688" s="28" t="str">
        <f>IF(Email_TaskV2[[#This Row],[Nomor Nodin RFS/RFI]]="","",TEXT(Email_TaskV2[[#This Row],[Tanggal nodin RFS/RFI]],"mmm"))</f>
        <v>Jun</v>
      </c>
      <c r="AZ688" s="28" t="str">
        <f>IF(Email_TaskV2[[#This Row],[Nodin BO]]="","No","Yes")</f>
        <v>Yes</v>
      </c>
      <c r="BA688" s="36">
        <f>IF(Email_TaskV2[[#This Row],[Month]]="",13,MONTH(Email_TaskV2[[#This Row],[Tanggal nodin RFS/RFI]]))</f>
        <v>6</v>
      </c>
    </row>
    <row r="689" spans="1:53" ht="15" hidden="1" customHeight="1" x14ac:dyDescent="0.3">
      <c r="A689" s="17">
        <v>688</v>
      </c>
      <c r="B689" s="31" t="s">
        <v>2964</v>
      </c>
      <c r="C689" s="40">
        <v>44725</v>
      </c>
      <c r="D689" s="34" t="s">
        <v>2965</v>
      </c>
      <c r="E689" s="32" t="s">
        <v>118</v>
      </c>
      <c r="F689" s="103" t="s">
        <v>119</v>
      </c>
      <c r="G689" s="31"/>
      <c r="H689" s="42">
        <v>44743</v>
      </c>
      <c r="I689" s="31"/>
      <c r="J689" s="31"/>
      <c r="K689" s="78"/>
      <c r="L689" s="77"/>
      <c r="M689" s="87"/>
      <c r="N689" s="87" t="s">
        <v>104</v>
      </c>
      <c r="O689" s="87" t="s">
        <v>105</v>
      </c>
      <c r="P689" s="87" t="str">
        <f>VLOOKUP(Email_TaskV2[[#This Row],[PIC Dev]],[1]Organization!C:D,2,FALSE)</f>
        <v>Digital and VAS</v>
      </c>
      <c r="Q689" s="74" t="s">
        <v>2966</v>
      </c>
      <c r="R689" s="31"/>
      <c r="S689" s="18" t="s">
        <v>61</v>
      </c>
      <c r="T689" s="31" t="s">
        <v>2270</v>
      </c>
      <c r="U689" s="25"/>
      <c r="V689" s="25"/>
      <c r="W689" s="25"/>
      <c r="X689" s="25"/>
      <c r="Y689" s="25"/>
      <c r="Z689" s="18" t="s">
        <v>63</v>
      </c>
      <c r="AA689" s="18" t="s">
        <v>64</v>
      </c>
      <c r="AB689" s="18" t="s">
        <v>108</v>
      </c>
      <c r="AC689" s="18" t="s">
        <v>98</v>
      </c>
      <c r="AD689" s="23" t="s">
        <v>774</v>
      </c>
      <c r="AE689" s="33"/>
      <c r="AF689" s="33"/>
      <c r="AG689" s="31"/>
      <c r="AH689" s="75"/>
      <c r="AI689" s="48" t="s">
        <v>68</v>
      </c>
      <c r="AJ689" s="48" t="s">
        <v>83</v>
      </c>
      <c r="AK689" s="25"/>
      <c r="AL689" s="25"/>
      <c r="AM689" s="25"/>
      <c r="AN689" s="25"/>
      <c r="AO689" s="25"/>
      <c r="AP689" s="26">
        <f ca="1">IF(AND(Email_TaskV2[[#This Row],[Status]]="ON PROGRESS"),TODAY()-Email_TaskV2[[#This Row],[Tanggal nodin RFS/RFI]],0)</f>
        <v>0</v>
      </c>
      <c r="AQ689" s="26">
        <f ca="1">IF(AND(Email_TaskV2[[#This Row],[Status]]="ON PROGRESS",Email_TaskV2[[#This Row],[Type]]="RFI"),TODAY()-Email_TaskV2[[#This Row],[Tanggal nodin RFS/RFI]],0)</f>
        <v>0</v>
      </c>
      <c r="AR689" s="26" t="str">
        <f ca="1">IF(Email_TaskV2[[#This Row],[Aging]]&gt;7,"Warning","")</f>
        <v/>
      </c>
      <c r="AS689" s="76" t="s">
        <v>2967</v>
      </c>
      <c r="AV689" s="16" t="str">
        <f>IF(AND(Email_TaskV2[[#This Row],[Status]]="ON PROGRESS",Email_TaskV2[[#This Row],[Type]]="RFS"),"YES","")</f>
        <v/>
      </c>
      <c r="AW689" s="16" t="str">
        <f>IF(AND(Email_TaskV2[[#This Row],[Status]]="ON PROGRESS",Email_TaskV2[[#This Row],[Type]]="RFI"),"YES","")</f>
        <v/>
      </c>
      <c r="AX689" s="16">
        <f>IF(Email_TaskV2[[#This Row],[Nomor Nodin RFS/RFI]]="","",DAY(Email_TaskV2[[#This Row],[Tanggal nodin RFS/RFI]]))</f>
        <v>13</v>
      </c>
      <c r="AY689" s="28" t="str">
        <f>IF(Email_TaskV2[[#This Row],[Nomor Nodin RFS/RFI]]="","",TEXT(Email_TaskV2[[#This Row],[Tanggal nodin RFS/RFI]],"mmm"))</f>
        <v>Jun</v>
      </c>
      <c r="AZ689" s="28" t="str">
        <f>IF(Email_TaskV2[[#This Row],[Nodin BO]]="","No","Yes")</f>
        <v>Yes</v>
      </c>
      <c r="BA689" s="36">
        <f>IF(Email_TaskV2[[#This Row],[Month]]="",13,MONTH(Email_TaskV2[[#This Row],[Tanggal nodin RFS/RFI]]))</f>
        <v>6</v>
      </c>
    </row>
    <row r="690" spans="1:53" ht="15" hidden="1" customHeight="1" x14ac:dyDescent="0.3">
      <c r="A690" s="17">
        <v>689</v>
      </c>
      <c r="B690" s="31" t="s">
        <v>2968</v>
      </c>
      <c r="C690" s="40">
        <v>44725</v>
      </c>
      <c r="D690" s="34" t="s">
        <v>2969</v>
      </c>
      <c r="E690" s="32" t="s">
        <v>118</v>
      </c>
      <c r="F690" s="47" t="s">
        <v>119</v>
      </c>
      <c r="G690" s="31"/>
      <c r="H690" s="42">
        <v>44740</v>
      </c>
      <c r="I690" s="31"/>
      <c r="J690" s="31"/>
      <c r="K690" s="78"/>
      <c r="L690" s="77"/>
      <c r="M690" s="87"/>
      <c r="N690" s="87" t="s">
        <v>104</v>
      </c>
      <c r="O690" s="87" t="s">
        <v>105</v>
      </c>
      <c r="P690" s="87" t="str">
        <f>VLOOKUP(Email_TaskV2[[#This Row],[PIC Dev]],[1]Organization!C:D,2,FALSE)</f>
        <v>Digital and VAS</v>
      </c>
      <c r="Q690" s="74" t="s">
        <v>2970</v>
      </c>
      <c r="R690" s="31"/>
      <c r="S690" s="18" t="s">
        <v>61</v>
      </c>
      <c r="T690" s="31" t="s">
        <v>2270</v>
      </c>
      <c r="U690" s="25"/>
      <c r="V690" s="25"/>
      <c r="W690" s="25"/>
      <c r="X690" s="25"/>
      <c r="Y690" s="25"/>
      <c r="Z690" s="18" t="s">
        <v>63</v>
      </c>
      <c r="AA690" s="18" t="s">
        <v>64</v>
      </c>
      <c r="AB690" s="18" t="s">
        <v>108</v>
      </c>
      <c r="AC690" s="18" t="s">
        <v>98</v>
      </c>
      <c r="AD690" s="33" t="s">
        <v>160</v>
      </c>
      <c r="AE690" s="33" t="s">
        <v>2640</v>
      </c>
      <c r="AF690" s="33"/>
      <c r="AG690" s="31"/>
      <c r="AH690" s="75"/>
      <c r="AI690" s="48" t="s">
        <v>68</v>
      </c>
      <c r="AJ690" s="48" t="s">
        <v>83</v>
      </c>
      <c r="AK690" s="25"/>
      <c r="AL690" s="25"/>
      <c r="AM690" s="25"/>
      <c r="AN690" s="25"/>
      <c r="AO690" s="25"/>
      <c r="AP690" s="26">
        <f ca="1">IF(AND(Email_TaskV2[[#This Row],[Status]]="ON PROGRESS"),TODAY()-Email_TaskV2[[#This Row],[Tanggal nodin RFS/RFI]],0)</f>
        <v>0</v>
      </c>
      <c r="AQ690" s="26">
        <f ca="1">IF(AND(Email_TaskV2[[#This Row],[Status]]="ON PROGRESS",Email_TaskV2[[#This Row],[Type]]="RFI"),TODAY()-Email_TaskV2[[#This Row],[Tanggal nodin RFS/RFI]],0)</f>
        <v>0</v>
      </c>
      <c r="AR690" s="26" t="str">
        <f ca="1">IF(Email_TaskV2[[#This Row],[Aging]]&gt;7,"Warning","")</f>
        <v/>
      </c>
      <c r="AV690" s="16" t="str">
        <f>IF(AND(Email_TaskV2[[#This Row],[Status]]="ON PROGRESS",Email_TaskV2[[#This Row],[Type]]="RFS"),"YES","")</f>
        <v/>
      </c>
      <c r="AW690" s="16" t="str">
        <f>IF(AND(Email_TaskV2[[#This Row],[Status]]="ON PROGRESS",Email_TaskV2[[#This Row],[Type]]="RFI"),"YES","")</f>
        <v/>
      </c>
      <c r="AX690" s="16">
        <f>IF(Email_TaskV2[[#This Row],[Nomor Nodin RFS/RFI]]="","",DAY(Email_TaskV2[[#This Row],[Tanggal nodin RFS/RFI]]))</f>
        <v>13</v>
      </c>
      <c r="AY690" s="28" t="str">
        <f>IF(Email_TaskV2[[#This Row],[Nomor Nodin RFS/RFI]]="","",TEXT(Email_TaskV2[[#This Row],[Tanggal nodin RFS/RFI]],"mmm"))</f>
        <v>Jun</v>
      </c>
      <c r="AZ690" s="28" t="str">
        <f>IF(Email_TaskV2[[#This Row],[Nodin BO]]="","No","Yes")</f>
        <v>Yes</v>
      </c>
      <c r="BA690" s="36">
        <f>IF(Email_TaskV2[[#This Row],[Month]]="",13,MONTH(Email_TaskV2[[#This Row],[Tanggal nodin RFS/RFI]]))</f>
        <v>6</v>
      </c>
    </row>
    <row r="691" spans="1:53" ht="15" hidden="1" customHeight="1" x14ac:dyDescent="0.3">
      <c r="A691" s="17">
        <v>690</v>
      </c>
      <c r="B691" s="31" t="s">
        <v>2971</v>
      </c>
      <c r="C691" s="40">
        <v>44725</v>
      </c>
      <c r="D691" s="34" t="s">
        <v>2972</v>
      </c>
      <c r="E691" s="18" t="s">
        <v>55</v>
      </c>
      <c r="F691" s="21" t="s">
        <v>136</v>
      </c>
      <c r="G691" s="42">
        <v>44725</v>
      </c>
      <c r="H691" s="42">
        <v>44726</v>
      </c>
      <c r="I691" s="31" t="s">
        <v>2973</v>
      </c>
      <c r="J691" s="42">
        <v>44726</v>
      </c>
      <c r="K691" s="85"/>
      <c r="L691" s="78">
        <f t="shared" ref="L691:L719" si="79">H691-C691</f>
        <v>1</v>
      </c>
      <c r="M691" s="78">
        <f t="shared" ref="M691:M719" si="80">J691-G691</f>
        <v>1</v>
      </c>
      <c r="N691" s="20" t="s">
        <v>341</v>
      </c>
      <c r="O691" s="20" t="s">
        <v>342</v>
      </c>
      <c r="P691" s="35" t="str">
        <f>VLOOKUP(Email_TaskV2[[#This Row],[PIC Dev]],[1]Organization!C:D,2,FALSE)</f>
        <v>Digital and VAS</v>
      </c>
      <c r="Q691" s="74" t="s">
        <v>2974</v>
      </c>
      <c r="R691" s="31">
        <v>40</v>
      </c>
      <c r="S691" s="18" t="s">
        <v>61</v>
      </c>
      <c r="T691" s="31" t="s">
        <v>2975</v>
      </c>
      <c r="U691" s="25"/>
      <c r="V691" s="25"/>
      <c r="W691" s="25"/>
      <c r="X691" s="25"/>
      <c r="Y691" s="25"/>
      <c r="Z691" s="18" t="s">
        <v>63</v>
      </c>
      <c r="AA691" s="18" t="s">
        <v>64</v>
      </c>
      <c r="AB691" s="18" t="s">
        <v>344</v>
      </c>
      <c r="AC691" s="18" t="s">
        <v>98</v>
      </c>
      <c r="AD691" s="33" t="s">
        <v>99</v>
      </c>
      <c r="AE691" s="33" t="s">
        <v>125</v>
      </c>
      <c r="AF691" s="33"/>
      <c r="AG691" s="31"/>
      <c r="AH691" s="75"/>
      <c r="AI691" s="31" t="s">
        <v>75</v>
      </c>
      <c r="AJ691" s="31"/>
      <c r="AK691" s="25"/>
      <c r="AL691" s="25"/>
      <c r="AM691" s="25"/>
      <c r="AN691" s="25"/>
      <c r="AO691" s="25"/>
      <c r="AP691" s="26">
        <f ca="1">IF(AND(Email_TaskV2[[#This Row],[Status]]="ON PROGRESS"),TODAY()-Email_TaskV2[[#This Row],[Tanggal nodin RFS/RFI]],0)</f>
        <v>0</v>
      </c>
      <c r="AQ691" s="26">
        <f ca="1">IF(AND(Email_TaskV2[[#This Row],[Status]]="ON PROGRESS",Email_TaskV2[[#This Row],[Type]]="RFI"),TODAY()-Email_TaskV2[[#This Row],[Tanggal nodin RFS/RFI]],0)</f>
        <v>0</v>
      </c>
      <c r="AR691" s="26" t="str">
        <f ca="1">IF(Email_TaskV2[[#This Row],[Aging]]&gt;7,"Warning","")</f>
        <v/>
      </c>
      <c r="AV691" s="16" t="str">
        <f>IF(AND(Email_TaskV2[[#This Row],[Status]]="ON PROGRESS",Email_TaskV2[[#This Row],[Type]]="RFS"),"YES","")</f>
        <v/>
      </c>
      <c r="AW691" s="16" t="str">
        <f>IF(AND(Email_TaskV2[[#This Row],[Status]]="ON PROGRESS",Email_TaskV2[[#This Row],[Type]]="RFI"),"YES","")</f>
        <v/>
      </c>
      <c r="AX691" s="16">
        <f>IF(Email_TaskV2[[#This Row],[Nomor Nodin RFS/RFI]]="","",DAY(Email_TaskV2[[#This Row],[Tanggal nodin RFS/RFI]]))</f>
        <v>13</v>
      </c>
      <c r="AY691" s="28" t="str">
        <f>IF(Email_TaskV2[[#This Row],[Nomor Nodin RFS/RFI]]="","",TEXT(Email_TaskV2[[#This Row],[Tanggal nodin RFS/RFI]],"mmm"))</f>
        <v>Jun</v>
      </c>
      <c r="AZ691" s="28" t="str">
        <f>IF(Email_TaskV2[[#This Row],[Nodin BO]]="","No","Yes")</f>
        <v>Yes</v>
      </c>
      <c r="BA691" s="36">
        <f>IF(Email_TaskV2[[#This Row],[Month]]="",13,MONTH(Email_TaskV2[[#This Row],[Tanggal nodin RFS/RFI]]))</f>
        <v>6</v>
      </c>
    </row>
    <row r="692" spans="1:53" ht="15" hidden="1" customHeight="1" x14ac:dyDescent="0.3">
      <c r="A692" s="17">
        <v>691</v>
      </c>
      <c r="B692" s="31" t="s">
        <v>2976</v>
      </c>
      <c r="C692" s="40">
        <v>44725</v>
      </c>
      <c r="D692" s="34" t="s">
        <v>2977</v>
      </c>
      <c r="E692" s="18" t="s">
        <v>55</v>
      </c>
      <c r="F692" s="21" t="s">
        <v>136</v>
      </c>
      <c r="G692" s="42">
        <v>44729</v>
      </c>
      <c r="H692" s="42">
        <v>44736</v>
      </c>
      <c r="I692" s="31" t="s">
        <v>2978</v>
      </c>
      <c r="J692" s="42">
        <v>44736</v>
      </c>
      <c r="K692" s="85"/>
      <c r="L692" s="78">
        <f t="shared" si="79"/>
        <v>11</v>
      </c>
      <c r="M692" s="78">
        <f t="shared" si="80"/>
        <v>7</v>
      </c>
      <c r="N692" s="34" t="s">
        <v>58</v>
      </c>
      <c r="O692" s="34" t="s">
        <v>59</v>
      </c>
      <c r="P692" s="34" t="str">
        <f>VLOOKUP(Email_TaskV2[[#This Row],[PIC Dev]],[1]Organization!C:D,2,FALSE)</f>
        <v>BSM Prepaid</v>
      </c>
      <c r="Q692" s="34" t="s">
        <v>2979</v>
      </c>
      <c r="R692" s="31">
        <v>300</v>
      </c>
      <c r="S692" s="18" t="s">
        <v>106</v>
      </c>
      <c r="T692" s="31" t="s">
        <v>2980</v>
      </c>
      <c r="U692" s="25"/>
      <c r="V692" s="25"/>
      <c r="W692" s="25"/>
      <c r="X692" s="25"/>
      <c r="Y692" s="25"/>
      <c r="Z692" s="18" t="s">
        <v>63</v>
      </c>
      <c r="AA692" s="18" t="s">
        <v>64</v>
      </c>
      <c r="AB692" s="18" t="s">
        <v>65</v>
      </c>
      <c r="AC692" s="18" t="s">
        <v>66</v>
      </c>
      <c r="AD692" s="33" t="s">
        <v>816</v>
      </c>
      <c r="AE692" s="33"/>
      <c r="AF692" s="33"/>
      <c r="AG692" s="31"/>
      <c r="AH692" s="75"/>
      <c r="AI692" s="31" t="s">
        <v>75</v>
      </c>
      <c r="AJ692" s="31"/>
      <c r="AK692" s="25"/>
      <c r="AL692" s="25"/>
      <c r="AM692" s="25"/>
      <c r="AN692" s="25"/>
      <c r="AO692" s="25"/>
      <c r="AP692" s="26">
        <f ca="1">IF(AND(Email_TaskV2[[#This Row],[Status]]="ON PROGRESS"),TODAY()-Email_TaskV2[[#This Row],[Tanggal nodin RFS/RFI]],0)</f>
        <v>0</v>
      </c>
      <c r="AQ692" s="26">
        <f ca="1">IF(AND(Email_TaskV2[[#This Row],[Status]]="ON PROGRESS",Email_TaskV2[[#This Row],[Type]]="RFI"),TODAY()-Email_TaskV2[[#This Row],[Tanggal nodin RFS/RFI]],0)</f>
        <v>0</v>
      </c>
      <c r="AR692" s="26" t="str">
        <f ca="1">IF(Email_TaskV2[[#This Row],[Aging]]&gt;7,"Warning","")</f>
        <v/>
      </c>
      <c r="AV692" s="16" t="str">
        <f>IF(AND(Email_TaskV2[[#This Row],[Status]]="ON PROGRESS",Email_TaskV2[[#This Row],[Type]]="RFS"),"YES","")</f>
        <v/>
      </c>
      <c r="AW692" s="16" t="str">
        <f>IF(AND(Email_TaskV2[[#This Row],[Status]]="ON PROGRESS",Email_TaskV2[[#This Row],[Type]]="RFI"),"YES","")</f>
        <v/>
      </c>
      <c r="AX692" s="16">
        <f>IF(Email_TaskV2[[#This Row],[Nomor Nodin RFS/RFI]]="","",DAY(Email_TaskV2[[#This Row],[Tanggal nodin RFS/RFI]]))</f>
        <v>13</v>
      </c>
      <c r="AY692" s="28" t="str">
        <f>IF(Email_TaskV2[[#This Row],[Nomor Nodin RFS/RFI]]="","",TEXT(Email_TaskV2[[#This Row],[Tanggal nodin RFS/RFI]],"mmm"))</f>
        <v>Jun</v>
      </c>
      <c r="AZ692" s="28" t="str">
        <f>IF(Email_TaskV2[[#This Row],[Nodin BO]]="","No","Yes")</f>
        <v>Yes</v>
      </c>
      <c r="BA692" s="36">
        <f>IF(Email_TaskV2[[#This Row],[Month]]="",13,MONTH(Email_TaskV2[[#This Row],[Tanggal nodin RFS/RFI]]))</f>
        <v>6</v>
      </c>
    </row>
    <row r="693" spans="1:53" ht="15" hidden="1" customHeight="1" x14ac:dyDescent="0.3">
      <c r="A693" s="17">
        <v>692</v>
      </c>
      <c r="B693" s="31" t="s">
        <v>2981</v>
      </c>
      <c r="C693" s="40">
        <v>44725</v>
      </c>
      <c r="D693" s="34" t="s">
        <v>2982</v>
      </c>
      <c r="E693" s="18" t="s">
        <v>55</v>
      </c>
      <c r="F693" s="21" t="s">
        <v>136</v>
      </c>
      <c r="G693" s="42">
        <v>44733</v>
      </c>
      <c r="H693" s="42">
        <v>44742</v>
      </c>
      <c r="I693" s="31" t="s">
        <v>2983</v>
      </c>
      <c r="J693" s="42">
        <v>44750</v>
      </c>
      <c r="K693" s="85"/>
      <c r="L693" s="78">
        <f t="shared" si="79"/>
        <v>17</v>
      </c>
      <c r="M693" s="78">
        <f t="shared" si="80"/>
        <v>17</v>
      </c>
      <c r="N693" s="34" t="s">
        <v>58</v>
      </c>
      <c r="O693" s="34" t="s">
        <v>59</v>
      </c>
      <c r="P693" s="34" t="str">
        <f>VLOOKUP(Email_TaskV2[[#This Row],[PIC Dev]],[1]Organization!C:D,2,FALSE)</f>
        <v>BSM Prepaid</v>
      </c>
      <c r="Q693" s="74" t="s">
        <v>2984</v>
      </c>
      <c r="R693" s="31">
        <v>220</v>
      </c>
      <c r="S693" s="18" t="s">
        <v>106</v>
      </c>
      <c r="T693" s="31" t="s">
        <v>2980</v>
      </c>
      <c r="U693" s="25"/>
      <c r="V693" s="25"/>
      <c r="W693" s="25"/>
      <c r="X693" s="25"/>
      <c r="Y693" s="25"/>
      <c r="Z693" s="18" t="s">
        <v>63</v>
      </c>
      <c r="AA693" s="18" t="s">
        <v>64</v>
      </c>
      <c r="AB693" s="18" t="s">
        <v>65</v>
      </c>
      <c r="AC693" s="18" t="s">
        <v>66</v>
      </c>
      <c r="AD693" s="23" t="s">
        <v>186</v>
      </c>
      <c r="AE693" s="33"/>
      <c r="AF693" s="33"/>
      <c r="AG693" s="31"/>
      <c r="AH693" s="75"/>
      <c r="AI693" s="31" t="s">
        <v>68</v>
      </c>
      <c r="AJ693" s="31" t="s">
        <v>83</v>
      </c>
      <c r="AK693" s="25"/>
      <c r="AL693" s="25"/>
      <c r="AM693" s="25"/>
      <c r="AN693" s="25"/>
      <c r="AO693" s="25"/>
      <c r="AP693" s="26">
        <f ca="1">IF(AND(Email_TaskV2[[#This Row],[Status]]="ON PROGRESS"),TODAY()-Email_TaskV2[[#This Row],[Tanggal nodin RFS/RFI]],0)</f>
        <v>0</v>
      </c>
      <c r="AQ693" s="26">
        <f ca="1">IF(AND(Email_TaskV2[[#This Row],[Status]]="ON PROGRESS",Email_TaskV2[[#This Row],[Type]]="RFI"),TODAY()-Email_TaskV2[[#This Row],[Tanggal nodin RFS/RFI]],0)</f>
        <v>0</v>
      </c>
      <c r="AR693" s="26" t="str">
        <f ca="1">IF(Email_TaskV2[[#This Row],[Aging]]&gt;7,"Warning","")</f>
        <v/>
      </c>
      <c r="AV693" s="16" t="str">
        <f>IF(AND(Email_TaskV2[[#This Row],[Status]]="ON PROGRESS",Email_TaskV2[[#This Row],[Type]]="RFS"),"YES","")</f>
        <v/>
      </c>
      <c r="AW693" s="16" t="str">
        <f>IF(AND(Email_TaskV2[[#This Row],[Status]]="ON PROGRESS",Email_TaskV2[[#This Row],[Type]]="RFI"),"YES","")</f>
        <v/>
      </c>
      <c r="AX693" s="16">
        <f>IF(Email_TaskV2[[#This Row],[Nomor Nodin RFS/RFI]]="","",DAY(Email_TaskV2[[#This Row],[Tanggal nodin RFS/RFI]]))</f>
        <v>13</v>
      </c>
      <c r="AY693" s="28" t="str">
        <f>IF(Email_TaskV2[[#This Row],[Nomor Nodin RFS/RFI]]="","",TEXT(Email_TaskV2[[#This Row],[Tanggal nodin RFS/RFI]],"mmm"))</f>
        <v>Jun</v>
      </c>
      <c r="AZ693" s="28" t="str">
        <f>IF(Email_TaskV2[[#This Row],[Nodin BO]]="","No","Yes")</f>
        <v>Yes</v>
      </c>
      <c r="BA693" s="36">
        <f>IF(Email_TaskV2[[#This Row],[Month]]="",13,MONTH(Email_TaskV2[[#This Row],[Tanggal nodin RFS/RFI]]))</f>
        <v>6</v>
      </c>
    </row>
    <row r="694" spans="1:53" ht="15" hidden="1" customHeight="1" x14ac:dyDescent="0.3">
      <c r="A694" s="17">
        <v>693</v>
      </c>
      <c r="B694" s="31" t="s">
        <v>2985</v>
      </c>
      <c r="C694" s="40">
        <v>44725</v>
      </c>
      <c r="D694" s="34" t="s">
        <v>2986</v>
      </c>
      <c r="E694" s="18" t="s">
        <v>55</v>
      </c>
      <c r="F694" s="21" t="s">
        <v>112</v>
      </c>
      <c r="G694" s="42">
        <v>44732</v>
      </c>
      <c r="H694" s="42">
        <v>44740</v>
      </c>
      <c r="I694" s="31" t="s">
        <v>2987</v>
      </c>
      <c r="J694" s="42">
        <v>44740</v>
      </c>
      <c r="K694" s="85"/>
      <c r="L694" s="78">
        <f t="shared" si="79"/>
        <v>15</v>
      </c>
      <c r="M694" s="78">
        <f t="shared" si="80"/>
        <v>8</v>
      </c>
      <c r="N694" s="34" t="s">
        <v>1434</v>
      </c>
      <c r="O694" s="34" t="s">
        <v>59</v>
      </c>
      <c r="P694" s="34" t="str">
        <f>VLOOKUP(Email_TaskV2[[#This Row],[PIC Dev]],[1]Organization!C:D,2,FALSE)</f>
        <v>BSM Prepaid</v>
      </c>
      <c r="Q694" s="34"/>
      <c r="R694" s="31">
        <v>159</v>
      </c>
      <c r="S694" s="18" t="s">
        <v>106</v>
      </c>
      <c r="T694" s="31" t="s">
        <v>2988</v>
      </c>
      <c r="U694" s="25"/>
      <c r="V694" s="25"/>
      <c r="W694" s="25"/>
      <c r="X694" s="25"/>
      <c r="Y694" s="25"/>
      <c r="Z694" s="18" t="s">
        <v>63</v>
      </c>
      <c r="AA694" s="18" t="s">
        <v>64</v>
      </c>
      <c r="AB694" s="18" t="s">
        <v>65</v>
      </c>
      <c r="AC694" s="18" t="s">
        <v>66</v>
      </c>
      <c r="AD694" s="23" t="s">
        <v>816</v>
      </c>
      <c r="AE694" s="33"/>
      <c r="AF694" s="33"/>
      <c r="AG694" s="31"/>
      <c r="AH694" s="75"/>
      <c r="AI694" s="31" t="s">
        <v>75</v>
      </c>
      <c r="AJ694" s="31"/>
      <c r="AK694" s="25"/>
      <c r="AL694" s="25"/>
      <c r="AM694" s="25"/>
      <c r="AN694" s="25"/>
      <c r="AO694" s="25"/>
      <c r="AP694" s="26">
        <f ca="1">IF(AND(Email_TaskV2[[#This Row],[Status]]="ON PROGRESS"),TODAY()-Email_TaskV2[[#This Row],[Tanggal nodin RFS/RFI]],0)</f>
        <v>0</v>
      </c>
      <c r="AQ694" s="26">
        <f ca="1">IF(AND(Email_TaskV2[[#This Row],[Status]]="ON PROGRESS",Email_TaskV2[[#This Row],[Type]]="RFI"),TODAY()-Email_TaskV2[[#This Row],[Tanggal nodin RFS/RFI]],0)</f>
        <v>0</v>
      </c>
      <c r="AR694" s="26" t="str">
        <f ca="1">IF(Email_TaskV2[[#This Row],[Aging]]&gt;7,"Warning","")</f>
        <v/>
      </c>
      <c r="AV694" s="16" t="str">
        <f>IF(AND(Email_TaskV2[[#This Row],[Status]]="ON PROGRESS",Email_TaskV2[[#This Row],[Type]]="RFS"),"YES","")</f>
        <v/>
      </c>
      <c r="AW694" s="16" t="str">
        <f>IF(AND(Email_TaskV2[[#This Row],[Status]]="ON PROGRESS",Email_TaskV2[[#This Row],[Type]]="RFI"),"YES","")</f>
        <v/>
      </c>
      <c r="AX694" s="16">
        <f>IF(Email_TaskV2[[#This Row],[Nomor Nodin RFS/RFI]]="","",DAY(Email_TaskV2[[#This Row],[Tanggal nodin RFS/RFI]]))</f>
        <v>13</v>
      </c>
      <c r="AY694" s="28" t="str">
        <f>IF(Email_TaskV2[[#This Row],[Nomor Nodin RFS/RFI]]="","",TEXT(Email_TaskV2[[#This Row],[Tanggal nodin RFS/RFI]],"mmm"))</f>
        <v>Jun</v>
      </c>
      <c r="AZ694" s="28" t="str">
        <f>IF(Email_TaskV2[[#This Row],[Nodin BO]]="","No","Yes")</f>
        <v>Yes</v>
      </c>
      <c r="BA694" s="36">
        <f>IF(Email_TaskV2[[#This Row],[Month]]="",13,MONTH(Email_TaskV2[[#This Row],[Tanggal nodin RFS/RFI]]))</f>
        <v>6</v>
      </c>
    </row>
    <row r="695" spans="1:53" ht="15" hidden="1" customHeight="1" x14ac:dyDescent="0.3">
      <c r="A695" s="17">
        <v>694</v>
      </c>
      <c r="B695" s="31" t="s">
        <v>2989</v>
      </c>
      <c r="C695" s="40">
        <v>44725</v>
      </c>
      <c r="D695" s="34" t="s">
        <v>2990</v>
      </c>
      <c r="E695" s="18" t="s">
        <v>55</v>
      </c>
      <c r="F695" s="21" t="s">
        <v>112</v>
      </c>
      <c r="G695" s="42">
        <v>44733</v>
      </c>
      <c r="H695" s="42">
        <v>44740</v>
      </c>
      <c r="I695" s="31" t="s">
        <v>2991</v>
      </c>
      <c r="J695" s="42">
        <v>44742</v>
      </c>
      <c r="K695" s="85"/>
      <c r="L695" s="78">
        <f t="shared" si="79"/>
        <v>15</v>
      </c>
      <c r="M695" s="78">
        <f t="shared" si="80"/>
        <v>9</v>
      </c>
      <c r="N695" s="34" t="s">
        <v>130</v>
      </c>
      <c r="O695" s="34" t="s">
        <v>131</v>
      </c>
      <c r="P695" s="34" t="str">
        <f>VLOOKUP(Email_TaskV2[[#This Row],[PIC Dev]],[1]Organization!C:D,2,FALSE)</f>
        <v>BSM Prepaid</v>
      </c>
      <c r="Q695" s="34"/>
      <c r="R695" s="31">
        <v>145</v>
      </c>
      <c r="S695" s="18" t="s">
        <v>106</v>
      </c>
      <c r="T695" s="31" t="s">
        <v>2916</v>
      </c>
      <c r="U695" s="25"/>
      <c r="V695" s="25"/>
      <c r="W695" s="25"/>
      <c r="X695" s="25"/>
      <c r="Y695" s="25"/>
      <c r="Z695" s="18" t="s">
        <v>63</v>
      </c>
      <c r="AA695" s="18" t="s">
        <v>64</v>
      </c>
      <c r="AB695" s="18" t="s">
        <v>65</v>
      </c>
      <c r="AC695" s="18" t="s">
        <v>66</v>
      </c>
      <c r="AD695" s="23" t="s">
        <v>211</v>
      </c>
      <c r="AE695" s="23"/>
      <c r="AF695" s="33"/>
      <c r="AG695" s="31"/>
      <c r="AH695" s="75"/>
      <c r="AI695" s="31" t="s">
        <v>68</v>
      </c>
      <c r="AJ695" s="31" t="s">
        <v>83</v>
      </c>
      <c r="AK695" s="25"/>
      <c r="AL695" s="25"/>
      <c r="AM695" s="25"/>
      <c r="AN695" s="25"/>
      <c r="AO695" s="25"/>
      <c r="AP695" s="26">
        <f ca="1">IF(AND(Email_TaskV2[[#This Row],[Status]]="ON PROGRESS"),TODAY()-Email_TaskV2[[#This Row],[Tanggal nodin RFS/RFI]],0)</f>
        <v>0</v>
      </c>
      <c r="AQ695" s="26">
        <f ca="1">IF(AND(Email_TaskV2[[#This Row],[Status]]="ON PROGRESS",Email_TaskV2[[#This Row],[Type]]="RFI"),TODAY()-Email_TaskV2[[#This Row],[Tanggal nodin RFS/RFI]],0)</f>
        <v>0</v>
      </c>
      <c r="AR695" s="26" t="str">
        <f ca="1">IF(Email_TaskV2[[#This Row],[Aging]]&gt;7,"Warning","")</f>
        <v/>
      </c>
      <c r="AV695" s="16" t="str">
        <f>IF(AND(Email_TaskV2[[#This Row],[Status]]="ON PROGRESS",Email_TaskV2[[#This Row],[Type]]="RFS"),"YES","")</f>
        <v/>
      </c>
      <c r="AW695" s="16" t="str">
        <f>IF(AND(Email_TaskV2[[#This Row],[Status]]="ON PROGRESS",Email_TaskV2[[#This Row],[Type]]="RFI"),"YES","")</f>
        <v/>
      </c>
      <c r="AX695" s="16">
        <f>IF(Email_TaskV2[[#This Row],[Nomor Nodin RFS/RFI]]="","",DAY(Email_TaskV2[[#This Row],[Tanggal nodin RFS/RFI]]))</f>
        <v>13</v>
      </c>
      <c r="AY695" s="28" t="str">
        <f>IF(Email_TaskV2[[#This Row],[Nomor Nodin RFS/RFI]]="","",TEXT(Email_TaskV2[[#This Row],[Tanggal nodin RFS/RFI]],"mmm"))</f>
        <v>Jun</v>
      </c>
      <c r="AZ695" s="28" t="str">
        <f>IF(Email_TaskV2[[#This Row],[Nodin BO]]="","No","Yes")</f>
        <v>Yes</v>
      </c>
      <c r="BA695" s="36">
        <f>IF(Email_TaskV2[[#This Row],[Month]]="",13,MONTH(Email_TaskV2[[#This Row],[Tanggal nodin RFS/RFI]]))</f>
        <v>6</v>
      </c>
    </row>
    <row r="696" spans="1:53" ht="15" hidden="1" customHeight="1" x14ac:dyDescent="0.3">
      <c r="A696" s="17">
        <v>695</v>
      </c>
      <c r="B696" s="31" t="s">
        <v>2992</v>
      </c>
      <c r="C696" s="40">
        <v>44725</v>
      </c>
      <c r="D696" s="34" t="s">
        <v>2993</v>
      </c>
      <c r="E696" s="18" t="s">
        <v>55</v>
      </c>
      <c r="F696" s="21" t="s">
        <v>112</v>
      </c>
      <c r="G696" s="42">
        <v>44732</v>
      </c>
      <c r="H696" s="42">
        <v>44734</v>
      </c>
      <c r="I696" s="31" t="s">
        <v>2994</v>
      </c>
      <c r="J696" s="42">
        <v>44735</v>
      </c>
      <c r="K696" s="85"/>
      <c r="L696" s="78">
        <f t="shared" si="79"/>
        <v>9</v>
      </c>
      <c r="M696" s="78">
        <f t="shared" si="80"/>
        <v>3</v>
      </c>
      <c r="N696" s="87" t="s">
        <v>104</v>
      </c>
      <c r="O696" s="87" t="s">
        <v>105</v>
      </c>
      <c r="P696" s="87" t="str">
        <f>VLOOKUP(Email_TaskV2[[#This Row],[PIC Dev]],[1]Organization!C:D,2,FALSE)</f>
        <v>Digital and VAS</v>
      </c>
      <c r="Q696" s="34"/>
      <c r="R696" s="31">
        <v>93</v>
      </c>
      <c r="S696" s="18" t="s">
        <v>106</v>
      </c>
      <c r="T696" s="31"/>
      <c r="U696" s="25"/>
      <c r="V696" s="25"/>
      <c r="W696" s="25"/>
      <c r="X696" s="25"/>
      <c r="Y696" s="25"/>
      <c r="Z696" s="18" t="s">
        <v>63</v>
      </c>
      <c r="AA696" s="18" t="s">
        <v>64</v>
      </c>
      <c r="AB696" s="18" t="s">
        <v>108</v>
      </c>
      <c r="AC696" s="18" t="s">
        <v>98</v>
      </c>
      <c r="AD696" s="23" t="s">
        <v>186</v>
      </c>
      <c r="AE696" s="23"/>
      <c r="AF696" s="33"/>
      <c r="AG696" s="31"/>
      <c r="AH696" s="75"/>
      <c r="AI696" s="31" t="s">
        <v>75</v>
      </c>
      <c r="AJ696" s="18"/>
      <c r="AK696" s="25"/>
      <c r="AL696" s="25"/>
      <c r="AM696" s="25"/>
      <c r="AN696" s="25"/>
      <c r="AO696" s="25"/>
      <c r="AP696" s="26">
        <f ca="1">IF(AND(Email_TaskV2[[#This Row],[Status]]="ON PROGRESS"),TODAY()-Email_TaskV2[[#This Row],[Tanggal nodin RFS/RFI]],0)</f>
        <v>0</v>
      </c>
      <c r="AQ696" s="26">
        <f ca="1">IF(AND(Email_TaskV2[[#This Row],[Status]]="ON PROGRESS",Email_TaskV2[[#This Row],[Type]]="RFI"),TODAY()-Email_TaskV2[[#This Row],[Tanggal nodin RFS/RFI]],0)</f>
        <v>0</v>
      </c>
      <c r="AR696" s="26" t="str">
        <f ca="1">IF(Email_TaskV2[[#This Row],[Aging]]&gt;7,"Warning","")</f>
        <v/>
      </c>
      <c r="AV696" s="16" t="str">
        <f>IF(AND(Email_TaskV2[[#This Row],[Status]]="ON PROGRESS",Email_TaskV2[[#This Row],[Type]]="RFS"),"YES","")</f>
        <v/>
      </c>
      <c r="AW696" s="16" t="str">
        <f>IF(AND(Email_TaskV2[[#This Row],[Status]]="ON PROGRESS",Email_TaskV2[[#This Row],[Type]]="RFI"),"YES","")</f>
        <v/>
      </c>
      <c r="AX696" s="16">
        <f>IF(Email_TaskV2[[#This Row],[Nomor Nodin RFS/RFI]]="","",DAY(Email_TaskV2[[#This Row],[Tanggal nodin RFS/RFI]]))</f>
        <v>13</v>
      </c>
      <c r="AY696" s="28" t="str">
        <f>IF(Email_TaskV2[[#This Row],[Nomor Nodin RFS/RFI]]="","",TEXT(Email_TaskV2[[#This Row],[Tanggal nodin RFS/RFI]],"mmm"))</f>
        <v>Jun</v>
      </c>
      <c r="AZ696" s="28" t="str">
        <f>IF(Email_TaskV2[[#This Row],[Nodin BO]]="","No","Yes")</f>
        <v>No</v>
      </c>
      <c r="BA696" s="36">
        <f>IF(Email_TaskV2[[#This Row],[Month]]="",13,MONTH(Email_TaskV2[[#This Row],[Tanggal nodin RFS/RFI]]))</f>
        <v>6</v>
      </c>
    </row>
    <row r="697" spans="1:53" ht="15" hidden="1" customHeight="1" x14ac:dyDescent="0.3">
      <c r="A697" s="17">
        <v>696</v>
      </c>
      <c r="B697" s="31" t="s">
        <v>2995</v>
      </c>
      <c r="C697" s="40">
        <v>44725</v>
      </c>
      <c r="D697" s="34" t="s">
        <v>2996</v>
      </c>
      <c r="E697" s="18" t="s">
        <v>55</v>
      </c>
      <c r="F697" s="21" t="s">
        <v>136</v>
      </c>
      <c r="G697" s="42">
        <v>44729</v>
      </c>
      <c r="H697" s="42">
        <v>44733</v>
      </c>
      <c r="I697" s="31" t="s">
        <v>2997</v>
      </c>
      <c r="J697" s="42">
        <v>44733</v>
      </c>
      <c r="K697" s="85"/>
      <c r="L697" s="78">
        <f t="shared" si="79"/>
        <v>8</v>
      </c>
      <c r="M697" s="78">
        <f t="shared" si="80"/>
        <v>4</v>
      </c>
      <c r="N697" s="20" t="s">
        <v>58</v>
      </c>
      <c r="O697" s="20" t="s">
        <v>59</v>
      </c>
      <c r="P697" s="35" t="str">
        <f>VLOOKUP(Email_TaskV2[[#This Row],[PIC Dev]],[1]Organization!C:D,2,FALSE)</f>
        <v>BSM Prepaid</v>
      </c>
      <c r="Q697" s="74" t="s">
        <v>2998</v>
      </c>
      <c r="R697" s="31">
        <v>163</v>
      </c>
      <c r="S697" s="18" t="s">
        <v>61</v>
      </c>
      <c r="T697" s="31" t="s">
        <v>2859</v>
      </c>
      <c r="U697" s="25"/>
      <c r="V697" s="25"/>
      <c r="W697" s="25"/>
      <c r="X697" s="25"/>
      <c r="Y697" s="25"/>
      <c r="Z697" s="18" t="s">
        <v>63</v>
      </c>
      <c r="AA697" s="18" t="s">
        <v>64</v>
      </c>
      <c r="AB697" s="18" t="s">
        <v>2999</v>
      </c>
      <c r="AC697" s="18" t="s">
        <v>66</v>
      </c>
      <c r="AD697" s="23" t="s">
        <v>82</v>
      </c>
      <c r="AE697" s="33" t="s">
        <v>67</v>
      </c>
      <c r="AF697" s="33" t="s">
        <v>89</v>
      </c>
      <c r="AG697" s="31"/>
      <c r="AH697" s="75"/>
      <c r="AI697" s="31" t="s">
        <v>68</v>
      </c>
      <c r="AJ697" s="31" t="s">
        <v>83</v>
      </c>
      <c r="AK697" s="25"/>
      <c r="AL697" s="25"/>
      <c r="AM697" s="25"/>
      <c r="AN697" s="25"/>
      <c r="AO697" s="25"/>
      <c r="AP697" s="26">
        <f ca="1">IF(AND(Email_TaskV2[[#This Row],[Status]]="ON PROGRESS"),TODAY()-Email_TaskV2[[#This Row],[Tanggal nodin RFS/RFI]],0)</f>
        <v>0</v>
      </c>
      <c r="AQ697" s="26">
        <f ca="1">IF(AND(Email_TaskV2[[#This Row],[Status]]="ON PROGRESS",Email_TaskV2[[#This Row],[Type]]="RFI"),TODAY()-Email_TaskV2[[#This Row],[Tanggal nodin RFS/RFI]],0)</f>
        <v>0</v>
      </c>
      <c r="AR697" s="26" t="str">
        <f ca="1">IF(Email_TaskV2[[#This Row],[Aging]]&gt;7,"Warning","")</f>
        <v/>
      </c>
      <c r="AV697" s="16" t="str">
        <f>IF(AND(Email_TaskV2[[#This Row],[Status]]="ON PROGRESS",Email_TaskV2[[#This Row],[Type]]="RFS"),"YES","")</f>
        <v/>
      </c>
      <c r="AW697" s="16" t="str">
        <f>IF(AND(Email_TaskV2[[#This Row],[Status]]="ON PROGRESS",Email_TaskV2[[#This Row],[Type]]="RFI"),"YES","")</f>
        <v/>
      </c>
      <c r="AX697" s="16">
        <f>IF(Email_TaskV2[[#This Row],[Nomor Nodin RFS/RFI]]="","",DAY(Email_TaskV2[[#This Row],[Tanggal nodin RFS/RFI]]))</f>
        <v>13</v>
      </c>
      <c r="AY697" s="28" t="str">
        <f>IF(Email_TaskV2[[#This Row],[Nomor Nodin RFS/RFI]]="","",TEXT(Email_TaskV2[[#This Row],[Tanggal nodin RFS/RFI]],"mmm"))</f>
        <v>Jun</v>
      </c>
      <c r="AZ697" s="28" t="str">
        <f>IF(Email_TaskV2[[#This Row],[Nodin BO]]="","No","Yes")</f>
        <v>Yes</v>
      </c>
      <c r="BA697" s="36">
        <f>IF(Email_TaskV2[[#This Row],[Month]]="",13,MONTH(Email_TaskV2[[#This Row],[Tanggal nodin RFS/RFI]]))</f>
        <v>6</v>
      </c>
    </row>
    <row r="698" spans="1:53" ht="15" hidden="1" customHeight="1" x14ac:dyDescent="0.3">
      <c r="A698" s="17">
        <v>697</v>
      </c>
      <c r="B698" s="31" t="s">
        <v>3000</v>
      </c>
      <c r="C698" s="40">
        <v>44726</v>
      </c>
      <c r="D698" s="34" t="s">
        <v>3001</v>
      </c>
      <c r="E698" s="18" t="s">
        <v>55</v>
      </c>
      <c r="F698" s="21" t="s">
        <v>86</v>
      </c>
      <c r="G698" s="42">
        <v>44727</v>
      </c>
      <c r="H698" s="42">
        <v>44728</v>
      </c>
      <c r="I698" s="31" t="s">
        <v>3002</v>
      </c>
      <c r="J698" s="42">
        <v>44728</v>
      </c>
      <c r="K698" s="85"/>
      <c r="L698" s="78">
        <f t="shared" si="79"/>
        <v>2</v>
      </c>
      <c r="M698" s="78">
        <f t="shared" si="80"/>
        <v>1</v>
      </c>
      <c r="N698" s="34" t="s">
        <v>531</v>
      </c>
      <c r="O698" s="34" t="s">
        <v>532</v>
      </c>
      <c r="P698" s="34" t="str">
        <f>VLOOKUP(Email_TaskV2[[#This Row],[PIC Dev]],[1]Organization!C:D,2,FALSE)</f>
        <v>Business Architecture</v>
      </c>
      <c r="Q698" s="74" t="s">
        <v>3003</v>
      </c>
      <c r="R698" s="31">
        <v>120</v>
      </c>
      <c r="S698" s="18" t="s">
        <v>61</v>
      </c>
      <c r="T698" s="31" t="s">
        <v>2760</v>
      </c>
      <c r="U698" s="25"/>
      <c r="V698" s="25"/>
      <c r="W698" s="25"/>
      <c r="X698" s="25"/>
      <c r="Y698" s="25"/>
      <c r="Z698" s="18" t="s">
        <v>63</v>
      </c>
      <c r="AA698" s="18" t="s">
        <v>64</v>
      </c>
      <c r="AB698" s="18" t="s">
        <v>97</v>
      </c>
      <c r="AC698" s="18" t="s">
        <v>98</v>
      </c>
      <c r="AD698" s="23" t="s">
        <v>774</v>
      </c>
      <c r="AE698" s="33" t="s">
        <v>99</v>
      </c>
      <c r="AF698" s="33"/>
      <c r="AG698" s="31"/>
      <c r="AH698" s="75"/>
      <c r="AI698" s="31" t="s">
        <v>75</v>
      </c>
      <c r="AJ698" s="18"/>
      <c r="AK698" s="25"/>
      <c r="AL698" s="25"/>
      <c r="AM698" s="25"/>
      <c r="AN698" s="25"/>
      <c r="AO698" s="25"/>
      <c r="AP698" s="26">
        <f ca="1">IF(AND(Email_TaskV2[[#This Row],[Status]]="ON PROGRESS"),TODAY()-Email_TaskV2[[#This Row],[Tanggal nodin RFS/RFI]],0)</f>
        <v>0</v>
      </c>
      <c r="AQ698" s="26">
        <f ca="1">IF(AND(Email_TaskV2[[#This Row],[Status]]="ON PROGRESS",Email_TaskV2[[#This Row],[Type]]="RFI"),TODAY()-Email_TaskV2[[#This Row],[Tanggal nodin RFS/RFI]],0)</f>
        <v>0</v>
      </c>
      <c r="AR698" s="26" t="str">
        <f ca="1">IF(Email_TaskV2[[#This Row],[Aging]]&gt;7,"Warning","")</f>
        <v/>
      </c>
      <c r="AV698" s="16" t="str">
        <f>IF(AND(Email_TaskV2[[#This Row],[Status]]="ON PROGRESS",Email_TaskV2[[#This Row],[Type]]="RFS"),"YES","")</f>
        <v/>
      </c>
      <c r="AW698" s="16" t="str">
        <f>IF(AND(Email_TaskV2[[#This Row],[Status]]="ON PROGRESS",Email_TaskV2[[#This Row],[Type]]="RFI"),"YES","")</f>
        <v/>
      </c>
      <c r="AX698" s="16">
        <f>IF(Email_TaskV2[[#This Row],[Nomor Nodin RFS/RFI]]="","",DAY(Email_TaskV2[[#This Row],[Tanggal nodin RFS/RFI]]))</f>
        <v>14</v>
      </c>
      <c r="AY698" s="28" t="str">
        <f>IF(Email_TaskV2[[#This Row],[Nomor Nodin RFS/RFI]]="","",TEXT(Email_TaskV2[[#This Row],[Tanggal nodin RFS/RFI]],"mmm"))</f>
        <v>Jun</v>
      </c>
      <c r="AZ698" s="28" t="str">
        <f>IF(Email_TaskV2[[#This Row],[Nodin BO]]="","No","Yes")</f>
        <v>Yes</v>
      </c>
      <c r="BA698" s="36">
        <f>IF(Email_TaskV2[[#This Row],[Month]]="",13,MONTH(Email_TaskV2[[#This Row],[Tanggal nodin RFS/RFI]]))</f>
        <v>6</v>
      </c>
    </row>
    <row r="699" spans="1:53" ht="15" hidden="1" customHeight="1" x14ac:dyDescent="0.3">
      <c r="A699" s="17">
        <v>698</v>
      </c>
      <c r="B699" s="31" t="s">
        <v>3004</v>
      </c>
      <c r="C699" s="40">
        <v>44726</v>
      </c>
      <c r="D699" s="34" t="s">
        <v>3005</v>
      </c>
      <c r="E699" s="18" t="s">
        <v>55</v>
      </c>
      <c r="F699" s="21" t="s">
        <v>112</v>
      </c>
      <c r="G699" s="42">
        <v>44728</v>
      </c>
      <c r="H699" s="42">
        <v>44729</v>
      </c>
      <c r="I699" s="31" t="s">
        <v>3006</v>
      </c>
      <c r="J699" s="42">
        <v>44729</v>
      </c>
      <c r="K699" s="85"/>
      <c r="L699" s="78">
        <f t="shared" si="79"/>
        <v>3</v>
      </c>
      <c r="M699" s="78">
        <f t="shared" si="80"/>
        <v>1</v>
      </c>
      <c r="N699" s="34" t="s">
        <v>531</v>
      </c>
      <c r="O699" s="34" t="s">
        <v>532</v>
      </c>
      <c r="P699" s="34" t="str">
        <f>VLOOKUP(Email_TaskV2[[#This Row],[PIC Dev]],[1]Organization!C:D,2,FALSE)</f>
        <v>Business Architecture</v>
      </c>
      <c r="Q699" s="34"/>
      <c r="R699" s="31">
        <v>192</v>
      </c>
      <c r="S699" s="18" t="s">
        <v>106</v>
      </c>
      <c r="T699" s="31" t="s">
        <v>2663</v>
      </c>
      <c r="U699" s="25"/>
      <c r="V699" s="25"/>
      <c r="W699" s="25"/>
      <c r="X699" s="25"/>
      <c r="Y699" s="25"/>
      <c r="Z699" s="18" t="s">
        <v>63</v>
      </c>
      <c r="AA699" s="18" t="s">
        <v>64</v>
      </c>
      <c r="AB699" s="18" t="s">
        <v>534</v>
      </c>
      <c r="AC699" s="18" t="s">
        <v>98</v>
      </c>
      <c r="AD699" s="23" t="s">
        <v>3007</v>
      </c>
      <c r="AE699" s="33"/>
      <c r="AF699" s="33"/>
      <c r="AG699" s="31"/>
      <c r="AH699" s="75"/>
      <c r="AI699" s="31" t="s">
        <v>276</v>
      </c>
      <c r="AJ699" s="31" t="s">
        <v>277</v>
      </c>
      <c r="AK699" s="25"/>
      <c r="AL699" s="25"/>
      <c r="AM699" s="25"/>
      <c r="AN699" s="25"/>
      <c r="AO699" s="25"/>
      <c r="AP699" s="26">
        <f ca="1">IF(AND(Email_TaskV2[[#This Row],[Status]]="ON PROGRESS"),TODAY()-Email_TaskV2[[#This Row],[Tanggal nodin RFS/RFI]],0)</f>
        <v>0</v>
      </c>
      <c r="AQ699" s="26">
        <f ca="1">IF(AND(Email_TaskV2[[#This Row],[Status]]="ON PROGRESS",Email_TaskV2[[#This Row],[Type]]="RFI"),TODAY()-Email_TaskV2[[#This Row],[Tanggal nodin RFS/RFI]],0)</f>
        <v>0</v>
      </c>
      <c r="AR699" s="26" t="str">
        <f ca="1">IF(Email_TaskV2[[#This Row],[Aging]]&gt;7,"Warning","")</f>
        <v/>
      </c>
      <c r="AV699" s="16" t="str">
        <f>IF(AND(Email_TaskV2[[#This Row],[Status]]="ON PROGRESS",Email_TaskV2[[#This Row],[Type]]="RFS"),"YES","")</f>
        <v/>
      </c>
      <c r="AW699" s="16" t="str">
        <f>IF(AND(Email_TaskV2[[#This Row],[Status]]="ON PROGRESS",Email_TaskV2[[#This Row],[Type]]="RFI"),"YES","")</f>
        <v/>
      </c>
      <c r="AX699" s="16">
        <f>IF(Email_TaskV2[[#This Row],[Nomor Nodin RFS/RFI]]="","",DAY(Email_TaskV2[[#This Row],[Tanggal nodin RFS/RFI]]))</f>
        <v>14</v>
      </c>
      <c r="AY699" s="28" t="str">
        <f>IF(Email_TaskV2[[#This Row],[Nomor Nodin RFS/RFI]]="","",TEXT(Email_TaskV2[[#This Row],[Tanggal nodin RFS/RFI]],"mmm"))</f>
        <v>Jun</v>
      </c>
      <c r="AZ699" s="28" t="str">
        <f>IF(Email_TaskV2[[#This Row],[Nodin BO]]="","No","Yes")</f>
        <v>Yes</v>
      </c>
      <c r="BA699" s="36">
        <f>IF(Email_TaskV2[[#This Row],[Month]]="",13,MONTH(Email_TaskV2[[#This Row],[Tanggal nodin RFS/RFI]]))</f>
        <v>6</v>
      </c>
    </row>
    <row r="700" spans="1:53" ht="15" hidden="1" customHeight="1" x14ac:dyDescent="0.3">
      <c r="A700" s="17">
        <v>699</v>
      </c>
      <c r="B700" s="31" t="s">
        <v>3008</v>
      </c>
      <c r="C700" s="40">
        <v>44726</v>
      </c>
      <c r="D700" s="34" t="s">
        <v>3009</v>
      </c>
      <c r="E700" s="18" t="s">
        <v>55</v>
      </c>
      <c r="F700" s="21" t="s">
        <v>1889</v>
      </c>
      <c r="G700" s="42">
        <v>44728</v>
      </c>
      <c r="H700" s="42">
        <v>44733</v>
      </c>
      <c r="I700" s="31" t="s">
        <v>3010</v>
      </c>
      <c r="J700" s="42">
        <v>44732</v>
      </c>
      <c r="K700" s="85"/>
      <c r="L700" s="78">
        <f t="shared" si="79"/>
        <v>7</v>
      </c>
      <c r="M700" s="78">
        <f t="shared" si="80"/>
        <v>4</v>
      </c>
      <c r="N700" s="34" t="s">
        <v>220</v>
      </c>
      <c r="O700" s="87" t="s">
        <v>221</v>
      </c>
      <c r="P700" s="87" t="str">
        <f>VLOOKUP(Email_TaskV2[[#This Row],[PIC Dev]],[1]Organization!C:D,2,FALSE)</f>
        <v>Digital and VAS</v>
      </c>
      <c r="Q700" s="34" t="s">
        <v>3011</v>
      </c>
      <c r="R700" s="31">
        <v>52</v>
      </c>
      <c r="S700" s="18" t="s">
        <v>106</v>
      </c>
      <c r="T700" s="31" t="s">
        <v>3012</v>
      </c>
      <c r="U700" s="25"/>
      <c r="V700" s="25"/>
      <c r="W700" s="25"/>
      <c r="X700" s="25"/>
      <c r="Y700" s="25"/>
      <c r="Z700" s="18" t="s">
        <v>63</v>
      </c>
      <c r="AA700" s="18" t="s">
        <v>64</v>
      </c>
      <c r="AB700" s="18" t="s">
        <v>373</v>
      </c>
      <c r="AC700" s="18" t="s">
        <v>98</v>
      </c>
      <c r="AD700" s="23" t="s">
        <v>816</v>
      </c>
      <c r="AE700" s="33"/>
      <c r="AF700" s="33"/>
      <c r="AG700" s="31"/>
      <c r="AH700" s="75"/>
      <c r="AI700" s="31" t="s">
        <v>75</v>
      </c>
      <c r="AJ700" s="31"/>
      <c r="AK700" s="25"/>
      <c r="AL700" s="25"/>
      <c r="AM700" s="25"/>
      <c r="AN700" s="25"/>
      <c r="AO700" s="25"/>
      <c r="AP700" s="26">
        <f ca="1">IF(AND(Email_TaskV2[[#This Row],[Status]]="ON PROGRESS"),TODAY()-Email_TaskV2[[#This Row],[Tanggal nodin RFS/RFI]],0)</f>
        <v>0</v>
      </c>
      <c r="AQ700" s="26">
        <f ca="1">IF(AND(Email_TaskV2[[#This Row],[Status]]="ON PROGRESS",Email_TaskV2[[#This Row],[Type]]="RFI"),TODAY()-Email_TaskV2[[#This Row],[Tanggal nodin RFS/RFI]],0)</f>
        <v>0</v>
      </c>
      <c r="AR700" s="26" t="str">
        <f ca="1">IF(Email_TaskV2[[#This Row],[Aging]]&gt;7,"Warning","")</f>
        <v/>
      </c>
      <c r="AV700" s="16" t="str">
        <f>IF(AND(Email_TaskV2[[#This Row],[Status]]="ON PROGRESS",Email_TaskV2[[#This Row],[Type]]="RFS"),"YES","")</f>
        <v/>
      </c>
      <c r="AW700" s="16" t="str">
        <f>IF(AND(Email_TaskV2[[#This Row],[Status]]="ON PROGRESS",Email_TaskV2[[#This Row],[Type]]="RFI"),"YES","")</f>
        <v/>
      </c>
      <c r="AX700" s="16">
        <f>IF(Email_TaskV2[[#This Row],[Nomor Nodin RFS/RFI]]="","",DAY(Email_TaskV2[[#This Row],[Tanggal nodin RFS/RFI]]))</f>
        <v>14</v>
      </c>
      <c r="AY700" s="28" t="str">
        <f>IF(Email_TaskV2[[#This Row],[Nomor Nodin RFS/RFI]]="","",TEXT(Email_TaskV2[[#This Row],[Tanggal nodin RFS/RFI]],"mmm"))</f>
        <v>Jun</v>
      </c>
      <c r="AZ700" s="28" t="str">
        <f>IF(Email_TaskV2[[#This Row],[Nodin BO]]="","No","Yes")</f>
        <v>Yes</v>
      </c>
      <c r="BA700" s="36">
        <f>IF(Email_TaskV2[[#This Row],[Month]]="",13,MONTH(Email_TaskV2[[#This Row],[Tanggal nodin RFS/RFI]]))</f>
        <v>6</v>
      </c>
    </row>
    <row r="701" spans="1:53" ht="15" hidden="1" customHeight="1" x14ac:dyDescent="0.3">
      <c r="A701" s="17">
        <v>700</v>
      </c>
      <c r="B701" s="31" t="s">
        <v>3013</v>
      </c>
      <c r="C701" s="40">
        <v>44726</v>
      </c>
      <c r="D701" s="34" t="s">
        <v>3014</v>
      </c>
      <c r="E701" s="18" t="s">
        <v>55</v>
      </c>
      <c r="F701" s="41" t="s">
        <v>147</v>
      </c>
      <c r="G701" s="42">
        <v>44732</v>
      </c>
      <c r="H701" s="42">
        <v>44735</v>
      </c>
      <c r="I701" s="31" t="s">
        <v>3015</v>
      </c>
      <c r="J701" s="42">
        <v>44736</v>
      </c>
      <c r="K701" s="85"/>
      <c r="L701" s="78">
        <f t="shared" si="79"/>
        <v>9</v>
      </c>
      <c r="M701" s="78">
        <f t="shared" si="80"/>
        <v>4</v>
      </c>
      <c r="N701" s="34" t="s">
        <v>130</v>
      </c>
      <c r="O701" s="34" t="s">
        <v>131</v>
      </c>
      <c r="P701" s="34" t="str">
        <f>VLOOKUP(Email_TaskV2[[#This Row],[PIC Dev]],[1]Organization!C:D,2,FALSE)</f>
        <v>BSM Prepaid</v>
      </c>
      <c r="Q701" s="34"/>
      <c r="R701" s="31">
        <v>34</v>
      </c>
      <c r="S701" s="18" t="s">
        <v>106</v>
      </c>
      <c r="T701" s="31" t="s">
        <v>3016</v>
      </c>
      <c r="U701" s="25"/>
      <c r="V701" s="25"/>
      <c r="W701" s="25"/>
      <c r="X701" s="25"/>
      <c r="Y701" s="25"/>
      <c r="Z701" s="18" t="s">
        <v>63</v>
      </c>
      <c r="AA701" s="18" t="s">
        <v>64</v>
      </c>
      <c r="AB701" s="18" t="s">
        <v>3017</v>
      </c>
      <c r="AC701" s="18" t="s">
        <v>66</v>
      </c>
      <c r="AD701" s="91" t="s">
        <v>490</v>
      </c>
      <c r="AE701" s="33"/>
      <c r="AF701" s="33"/>
      <c r="AG701" s="31"/>
      <c r="AH701" s="75"/>
      <c r="AI701" s="31" t="s">
        <v>75</v>
      </c>
      <c r="AJ701" s="31"/>
      <c r="AK701" s="25"/>
      <c r="AL701" s="25"/>
      <c r="AM701" s="25"/>
      <c r="AN701" s="25"/>
      <c r="AO701" s="25"/>
      <c r="AP701" s="26">
        <f ca="1">IF(AND(Email_TaskV2[[#This Row],[Status]]="ON PROGRESS"),TODAY()-Email_TaskV2[[#This Row],[Tanggal nodin RFS/RFI]],0)</f>
        <v>0</v>
      </c>
      <c r="AQ701" s="26">
        <f ca="1">IF(AND(Email_TaskV2[[#This Row],[Status]]="ON PROGRESS",Email_TaskV2[[#This Row],[Type]]="RFI"),TODAY()-Email_TaskV2[[#This Row],[Tanggal nodin RFS/RFI]],0)</f>
        <v>0</v>
      </c>
      <c r="AR701" s="26" t="str">
        <f ca="1">IF(Email_TaskV2[[#This Row],[Aging]]&gt;7,"Warning","")</f>
        <v/>
      </c>
      <c r="AV701" s="16" t="str">
        <f>IF(AND(Email_TaskV2[[#This Row],[Status]]="ON PROGRESS",Email_TaskV2[[#This Row],[Type]]="RFS"),"YES","")</f>
        <v/>
      </c>
      <c r="AW701" s="16" t="str">
        <f>IF(AND(Email_TaskV2[[#This Row],[Status]]="ON PROGRESS",Email_TaskV2[[#This Row],[Type]]="RFI"),"YES","")</f>
        <v/>
      </c>
      <c r="AX701" s="16">
        <f>IF(Email_TaskV2[[#This Row],[Nomor Nodin RFS/RFI]]="","",DAY(Email_TaskV2[[#This Row],[Tanggal nodin RFS/RFI]]))</f>
        <v>14</v>
      </c>
      <c r="AY701" s="28" t="str">
        <f>IF(Email_TaskV2[[#This Row],[Nomor Nodin RFS/RFI]]="","",TEXT(Email_TaskV2[[#This Row],[Tanggal nodin RFS/RFI]],"mmm"))</f>
        <v>Jun</v>
      </c>
      <c r="AZ701" s="28" t="str">
        <f>IF(Email_TaskV2[[#This Row],[Nodin BO]]="","No","Yes")</f>
        <v>Yes</v>
      </c>
      <c r="BA701" s="36">
        <f>IF(Email_TaskV2[[#This Row],[Month]]="",13,MONTH(Email_TaskV2[[#This Row],[Tanggal nodin RFS/RFI]]))</f>
        <v>6</v>
      </c>
    </row>
    <row r="702" spans="1:53" ht="15" hidden="1" customHeight="1" x14ac:dyDescent="0.3">
      <c r="A702" s="17">
        <v>701</v>
      </c>
      <c r="B702" s="31" t="s">
        <v>3018</v>
      </c>
      <c r="C702" s="40">
        <v>44726</v>
      </c>
      <c r="D702" s="34" t="s">
        <v>3019</v>
      </c>
      <c r="E702" s="18" t="s">
        <v>55</v>
      </c>
      <c r="F702" s="21" t="s">
        <v>136</v>
      </c>
      <c r="G702" s="42">
        <v>44736</v>
      </c>
      <c r="H702" s="42">
        <v>44746</v>
      </c>
      <c r="I702" s="31" t="s">
        <v>3020</v>
      </c>
      <c r="J702" s="42">
        <v>44746</v>
      </c>
      <c r="K702" s="85"/>
      <c r="L702" s="78">
        <f t="shared" si="79"/>
        <v>20</v>
      </c>
      <c r="M702" s="78">
        <f t="shared" si="80"/>
        <v>10</v>
      </c>
      <c r="N702" s="20" t="s">
        <v>58</v>
      </c>
      <c r="O702" s="20" t="s">
        <v>59</v>
      </c>
      <c r="P702" s="35" t="str">
        <f>VLOOKUP(Email_TaskV2[[#This Row],[PIC Dev]],[1]Organization!C:D,2,FALSE)</f>
        <v>BSM Prepaid</v>
      </c>
      <c r="Q702" s="74" t="s">
        <v>1442</v>
      </c>
      <c r="R702" s="31">
        <v>225</v>
      </c>
      <c r="S702" s="18" t="s">
        <v>61</v>
      </c>
      <c r="T702" s="31" t="s">
        <v>2859</v>
      </c>
      <c r="U702" s="25"/>
      <c r="V702" s="25"/>
      <c r="W702" s="25"/>
      <c r="X702" s="25"/>
      <c r="Y702" s="25"/>
      <c r="Z702" s="18" t="s">
        <v>63</v>
      </c>
      <c r="AA702" s="18" t="s">
        <v>64</v>
      </c>
      <c r="AB702" s="18" t="s">
        <v>65</v>
      </c>
      <c r="AC702" s="18" t="s">
        <v>66</v>
      </c>
      <c r="AD702" s="23" t="s">
        <v>82</v>
      </c>
      <c r="AE702" s="33" t="s">
        <v>74</v>
      </c>
      <c r="AF702" s="33" t="s">
        <v>89</v>
      </c>
      <c r="AG702" s="31" t="s">
        <v>67</v>
      </c>
      <c r="AH702" s="75"/>
      <c r="AI702" s="31" t="s">
        <v>68</v>
      </c>
      <c r="AJ702" s="31" t="s">
        <v>3021</v>
      </c>
      <c r="AK702" s="25"/>
      <c r="AL702" s="25"/>
      <c r="AM702" s="25"/>
      <c r="AN702" s="25"/>
      <c r="AO702" s="25"/>
      <c r="AP702" s="26">
        <f ca="1">IF(AND(Email_TaskV2[[#This Row],[Status]]="ON PROGRESS"),TODAY()-Email_TaskV2[[#This Row],[Tanggal nodin RFS/RFI]],0)</f>
        <v>0</v>
      </c>
      <c r="AQ702" s="26">
        <f ca="1">IF(AND(Email_TaskV2[[#This Row],[Status]]="ON PROGRESS",Email_TaskV2[[#This Row],[Type]]="RFI"),TODAY()-Email_TaskV2[[#This Row],[Tanggal nodin RFS/RFI]],0)</f>
        <v>0</v>
      </c>
      <c r="AR702" s="26" t="str">
        <f ca="1">IF(Email_TaskV2[[#This Row],[Aging]]&gt;7,"Warning","")</f>
        <v/>
      </c>
      <c r="AV702" s="16" t="str">
        <f>IF(AND(Email_TaskV2[[#This Row],[Status]]="ON PROGRESS",Email_TaskV2[[#This Row],[Type]]="RFS"),"YES","")</f>
        <v/>
      </c>
      <c r="AW702" s="16" t="str">
        <f>IF(AND(Email_TaskV2[[#This Row],[Status]]="ON PROGRESS",Email_TaskV2[[#This Row],[Type]]="RFI"),"YES","")</f>
        <v/>
      </c>
      <c r="AX702" s="16">
        <f>IF(Email_TaskV2[[#This Row],[Nomor Nodin RFS/RFI]]="","",DAY(Email_TaskV2[[#This Row],[Tanggal nodin RFS/RFI]]))</f>
        <v>14</v>
      </c>
      <c r="AY702" s="28" t="str">
        <f>IF(Email_TaskV2[[#This Row],[Nomor Nodin RFS/RFI]]="","",TEXT(Email_TaskV2[[#This Row],[Tanggal nodin RFS/RFI]],"mmm"))</f>
        <v>Jun</v>
      </c>
      <c r="AZ702" s="28" t="str">
        <f>IF(Email_TaskV2[[#This Row],[Nodin BO]]="","No","Yes")</f>
        <v>Yes</v>
      </c>
      <c r="BA702" s="36">
        <f>IF(Email_TaskV2[[#This Row],[Month]]="",13,MONTH(Email_TaskV2[[#This Row],[Tanggal nodin RFS/RFI]]))</f>
        <v>6</v>
      </c>
    </row>
    <row r="703" spans="1:53" ht="15" hidden="1" customHeight="1" x14ac:dyDescent="0.3">
      <c r="A703" s="17">
        <v>702</v>
      </c>
      <c r="B703" s="31" t="s">
        <v>3022</v>
      </c>
      <c r="C703" s="40">
        <v>44726</v>
      </c>
      <c r="D703" s="34" t="s">
        <v>3023</v>
      </c>
      <c r="E703" s="18" t="s">
        <v>55</v>
      </c>
      <c r="F703" s="21" t="s">
        <v>136</v>
      </c>
      <c r="G703" s="42">
        <v>44729</v>
      </c>
      <c r="H703" s="42">
        <v>44734</v>
      </c>
      <c r="I703" s="31" t="s">
        <v>3024</v>
      </c>
      <c r="J703" s="42">
        <v>44734</v>
      </c>
      <c r="K703" s="42"/>
      <c r="L703" s="31">
        <f t="shared" si="79"/>
        <v>8</v>
      </c>
      <c r="M703" s="31">
        <f t="shared" si="80"/>
        <v>5</v>
      </c>
      <c r="N703" s="34" t="s">
        <v>58</v>
      </c>
      <c r="O703" s="34" t="s">
        <v>59</v>
      </c>
      <c r="P703" s="34" t="str">
        <f>VLOOKUP(Email_TaskV2[[#This Row],[PIC Dev]],[1]Organization!C:D,2,FALSE)</f>
        <v>BSM Prepaid</v>
      </c>
      <c r="Q703" s="74" t="s">
        <v>3025</v>
      </c>
      <c r="R703" s="31">
        <v>213</v>
      </c>
      <c r="S703" s="18" t="s">
        <v>61</v>
      </c>
      <c r="T703" s="31" t="s">
        <v>2859</v>
      </c>
      <c r="U703" s="25"/>
      <c r="V703" s="25"/>
      <c r="W703" s="25"/>
      <c r="X703" s="25"/>
      <c r="Y703" s="25"/>
      <c r="Z703" s="18" t="s">
        <v>63</v>
      </c>
      <c r="AA703" s="18" t="s">
        <v>64</v>
      </c>
      <c r="AB703" s="18" t="s">
        <v>65</v>
      </c>
      <c r="AC703" s="18" t="s">
        <v>66</v>
      </c>
      <c r="AD703" s="23" t="s">
        <v>266</v>
      </c>
      <c r="AE703" s="33" t="s">
        <v>139</v>
      </c>
      <c r="AF703" s="33" t="s">
        <v>89</v>
      </c>
      <c r="AG703" s="31"/>
      <c r="AH703" s="75"/>
      <c r="AI703" s="31" t="s">
        <v>68</v>
      </c>
      <c r="AJ703" s="31" t="s">
        <v>83</v>
      </c>
      <c r="AK703" s="25"/>
      <c r="AL703" s="25"/>
      <c r="AM703" s="25"/>
      <c r="AN703" s="25"/>
      <c r="AO703" s="25"/>
      <c r="AP703" s="26">
        <f ca="1">IF(AND(Email_TaskV2[[#This Row],[Status]]="ON PROGRESS"),TODAY()-Email_TaskV2[[#This Row],[Tanggal nodin RFS/RFI]],0)</f>
        <v>0</v>
      </c>
      <c r="AQ703" s="26">
        <f ca="1">IF(AND(Email_TaskV2[[#This Row],[Status]]="ON PROGRESS",Email_TaskV2[[#This Row],[Type]]="RFI"),TODAY()-Email_TaskV2[[#This Row],[Tanggal nodin RFS/RFI]],0)</f>
        <v>0</v>
      </c>
      <c r="AR703" s="26" t="str">
        <f ca="1">IF(Email_TaskV2[[#This Row],[Aging]]&gt;7,"Warning","")</f>
        <v/>
      </c>
      <c r="AV703" s="16" t="str">
        <f>IF(AND(Email_TaskV2[[#This Row],[Status]]="ON PROGRESS",Email_TaskV2[[#This Row],[Type]]="RFS"),"YES","")</f>
        <v/>
      </c>
      <c r="AW703" s="16" t="str">
        <f>IF(AND(Email_TaskV2[[#This Row],[Status]]="ON PROGRESS",Email_TaskV2[[#This Row],[Type]]="RFI"),"YES","")</f>
        <v/>
      </c>
      <c r="AX703" s="16">
        <f>IF(Email_TaskV2[[#This Row],[Nomor Nodin RFS/RFI]]="","",DAY(Email_TaskV2[[#This Row],[Tanggal nodin RFS/RFI]]))</f>
        <v>14</v>
      </c>
      <c r="AY703" s="28" t="str">
        <f>IF(Email_TaskV2[[#This Row],[Nomor Nodin RFS/RFI]]="","",TEXT(Email_TaskV2[[#This Row],[Tanggal nodin RFS/RFI]],"mmm"))</f>
        <v>Jun</v>
      </c>
      <c r="AZ703" s="28" t="str">
        <f>IF(Email_TaskV2[[#This Row],[Nodin BO]]="","No","Yes")</f>
        <v>Yes</v>
      </c>
      <c r="BA703" s="36">
        <f>IF(Email_TaskV2[[#This Row],[Month]]="",13,MONTH(Email_TaskV2[[#This Row],[Tanggal nodin RFS/RFI]]))</f>
        <v>6</v>
      </c>
    </row>
    <row r="704" spans="1:53" ht="15" hidden="1" customHeight="1" x14ac:dyDescent="0.3">
      <c r="A704" s="17">
        <v>703</v>
      </c>
      <c r="B704" s="31" t="s">
        <v>3026</v>
      </c>
      <c r="C704" s="40">
        <v>44726</v>
      </c>
      <c r="D704" s="34" t="s">
        <v>3027</v>
      </c>
      <c r="E704" s="18" t="s">
        <v>55</v>
      </c>
      <c r="F704" s="21" t="s">
        <v>136</v>
      </c>
      <c r="G704" s="42">
        <v>44729</v>
      </c>
      <c r="H704" s="42">
        <v>44735</v>
      </c>
      <c r="I704" s="31" t="s">
        <v>3028</v>
      </c>
      <c r="J704" s="42">
        <v>44735</v>
      </c>
      <c r="K704" s="85"/>
      <c r="L704" s="78">
        <f t="shared" si="79"/>
        <v>9</v>
      </c>
      <c r="M704" s="78">
        <f t="shared" si="80"/>
        <v>6</v>
      </c>
      <c r="N704" s="34" t="s">
        <v>171</v>
      </c>
      <c r="O704" s="34" t="s">
        <v>172</v>
      </c>
      <c r="P704" s="34" t="str">
        <f>VLOOKUP(Email_TaskV2[[#This Row],[PIC Dev]],[1]Organization!C:D,2,FALSE)</f>
        <v>Postpaid, Roaming, and Interconnect</v>
      </c>
      <c r="Q704" s="74" t="s">
        <v>3029</v>
      </c>
      <c r="R704" s="31">
        <v>48</v>
      </c>
      <c r="S704" s="18" t="s">
        <v>61</v>
      </c>
      <c r="T704" s="31" t="s">
        <v>3030</v>
      </c>
      <c r="U704" s="25"/>
      <c r="V704" s="25"/>
      <c r="W704" s="25"/>
      <c r="X704" s="25"/>
      <c r="Y704" s="25"/>
      <c r="Z704" s="18" t="s">
        <v>63</v>
      </c>
      <c r="AA704" s="18" t="s">
        <v>64</v>
      </c>
      <c r="AB704" s="18" t="s">
        <v>65</v>
      </c>
      <c r="AC704" s="18" t="s">
        <v>124</v>
      </c>
      <c r="AD704" s="33" t="s">
        <v>99</v>
      </c>
      <c r="AE704" s="33" t="s">
        <v>125</v>
      </c>
      <c r="AF704" s="33"/>
      <c r="AG704" s="31"/>
      <c r="AH704" s="75"/>
      <c r="AI704" s="31" t="s">
        <v>68</v>
      </c>
      <c r="AJ704" s="31" t="s">
        <v>83</v>
      </c>
      <c r="AK704" s="25"/>
      <c r="AL704" s="25"/>
      <c r="AM704" s="25"/>
      <c r="AN704" s="25"/>
      <c r="AO704" s="25"/>
      <c r="AP704" s="26">
        <f ca="1">IF(AND(Email_TaskV2[[#This Row],[Status]]="ON PROGRESS"),TODAY()-Email_TaskV2[[#This Row],[Tanggal nodin RFS/RFI]],0)</f>
        <v>0</v>
      </c>
      <c r="AQ704" s="26">
        <f ca="1">IF(AND(Email_TaskV2[[#This Row],[Status]]="ON PROGRESS",Email_TaskV2[[#This Row],[Type]]="RFI"),TODAY()-Email_TaskV2[[#This Row],[Tanggal nodin RFS/RFI]],0)</f>
        <v>0</v>
      </c>
      <c r="AR704" s="26" t="str">
        <f ca="1">IF(Email_TaskV2[[#This Row],[Aging]]&gt;7,"Warning","")</f>
        <v/>
      </c>
      <c r="AV704" s="16" t="str">
        <f>IF(AND(Email_TaskV2[[#This Row],[Status]]="ON PROGRESS",Email_TaskV2[[#This Row],[Type]]="RFS"),"YES","")</f>
        <v/>
      </c>
      <c r="AW704" s="16" t="str">
        <f>IF(AND(Email_TaskV2[[#This Row],[Status]]="ON PROGRESS",Email_TaskV2[[#This Row],[Type]]="RFI"),"YES","")</f>
        <v/>
      </c>
      <c r="AX704" s="16">
        <f>IF(Email_TaskV2[[#This Row],[Nomor Nodin RFS/RFI]]="","",DAY(Email_TaskV2[[#This Row],[Tanggal nodin RFS/RFI]]))</f>
        <v>14</v>
      </c>
      <c r="AY704" s="28" t="str">
        <f>IF(Email_TaskV2[[#This Row],[Nomor Nodin RFS/RFI]]="","",TEXT(Email_TaskV2[[#This Row],[Tanggal nodin RFS/RFI]],"mmm"))</f>
        <v>Jun</v>
      </c>
      <c r="AZ704" s="28" t="str">
        <f>IF(Email_TaskV2[[#This Row],[Nodin BO]]="","No","Yes")</f>
        <v>Yes</v>
      </c>
      <c r="BA704" s="36">
        <f>IF(Email_TaskV2[[#This Row],[Month]]="",13,MONTH(Email_TaskV2[[#This Row],[Tanggal nodin RFS/RFI]]))</f>
        <v>6</v>
      </c>
    </row>
    <row r="705" spans="1:53" ht="15" hidden="1" customHeight="1" x14ac:dyDescent="0.3">
      <c r="A705" s="17">
        <v>704</v>
      </c>
      <c r="B705" s="31" t="s">
        <v>3031</v>
      </c>
      <c r="C705" s="40">
        <v>44726</v>
      </c>
      <c r="D705" s="34" t="s">
        <v>3032</v>
      </c>
      <c r="E705" s="18" t="s">
        <v>55</v>
      </c>
      <c r="F705" s="21" t="s">
        <v>136</v>
      </c>
      <c r="G705" s="42">
        <v>44726</v>
      </c>
      <c r="H705" s="42">
        <v>44736</v>
      </c>
      <c r="I705" s="31" t="s">
        <v>3033</v>
      </c>
      <c r="J705" s="42">
        <v>44736</v>
      </c>
      <c r="K705" s="85"/>
      <c r="L705" s="78">
        <f t="shared" si="79"/>
        <v>10</v>
      </c>
      <c r="M705" s="78">
        <f t="shared" si="80"/>
        <v>10</v>
      </c>
      <c r="N705" s="34" t="s">
        <v>220</v>
      </c>
      <c r="O705" s="34" t="s">
        <v>221</v>
      </c>
      <c r="P705" s="34" t="str">
        <f>VLOOKUP(Email_TaskV2[[#This Row],[PIC Dev]],[1]Organization!C:D,2,FALSE)</f>
        <v>Digital and VAS</v>
      </c>
      <c r="Q705" s="34"/>
      <c r="R705" s="31">
        <v>220</v>
      </c>
      <c r="S705" s="18" t="s">
        <v>61</v>
      </c>
      <c r="T705" s="31" t="s">
        <v>3034</v>
      </c>
      <c r="U705" s="25"/>
      <c r="V705" s="25"/>
      <c r="W705" s="25"/>
      <c r="X705" s="25"/>
      <c r="Y705" s="25"/>
      <c r="Z705" s="18" t="s">
        <v>63</v>
      </c>
      <c r="AA705" s="18" t="s">
        <v>64</v>
      </c>
      <c r="AB705" s="18" t="s">
        <v>534</v>
      </c>
      <c r="AC705" s="18" t="s">
        <v>98</v>
      </c>
      <c r="AD705" s="23" t="s">
        <v>255</v>
      </c>
      <c r="AE705" s="33" t="s">
        <v>126</v>
      </c>
      <c r="AF705" s="33"/>
      <c r="AG705" s="31"/>
      <c r="AH705" s="75"/>
      <c r="AI705" s="31" t="s">
        <v>68</v>
      </c>
      <c r="AJ705" s="18" t="s">
        <v>277</v>
      </c>
      <c r="AK705" s="25"/>
      <c r="AL705" s="25"/>
      <c r="AM705" s="25"/>
      <c r="AN705" s="25"/>
      <c r="AO705" s="25"/>
      <c r="AP705" s="26">
        <f ca="1">IF(AND(Email_TaskV2[[#This Row],[Status]]="ON PROGRESS"),TODAY()-Email_TaskV2[[#This Row],[Tanggal nodin RFS/RFI]],0)</f>
        <v>0</v>
      </c>
      <c r="AQ705" s="26">
        <f ca="1">IF(AND(Email_TaskV2[[#This Row],[Status]]="ON PROGRESS",Email_TaskV2[[#This Row],[Type]]="RFI"),TODAY()-Email_TaskV2[[#This Row],[Tanggal nodin RFS/RFI]],0)</f>
        <v>0</v>
      </c>
      <c r="AR705" s="26" t="str">
        <f ca="1">IF(Email_TaskV2[[#This Row],[Aging]]&gt;7,"Warning","")</f>
        <v/>
      </c>
      <c r="AV705" s="16" t="str">
        <f>IF(AND(Email_TaskV2[[#This Row],[Status]]="ON PROGRESS",Email_TaskV2[[#This Row],[Type]]="RFS"),"YES","")</f>
        <v/>
      </c>
      <c r="AW705" s="16" t="str">
        <f>IF(AND(Email_TaskV2[[#This Row],[Status]]="ON PROGRESS",Email_TaskV2[[#This Row],[Type]]="RFI"),"YES","")</f>
        <v/>
      </c>
      <c r="AX705" s="16">
        <f>IF(Email_TaskV2[[#This Row],[Nomor Nodin RFS/RFI]]="","",DAY(Email_TaskV2[[#This Row],[Tanggal nodin RFS/RFI]]))</f>
        <v>14</v>
      </c>
      <c r="AY705" s="28" t="str">
        <f>IF(Email_TaskV2[[#This Row],[Nomor Nodin RFS/RFI]]="","",TEXT(Email_TaskV2[[#This Row],[Tanggal nodin RFS/RFI]],"mmm"))</f>
        <v>Jun</v>
      </c>
      <c r="AZ705" s="28" t="str">
        <f>IF(Email_TaskV2[[#This Row],[Nodin BO]]="","No","Yes")</f>
        <v>Yes</v>
      </c>
      <c r="BA705" s="36">
        <f>IF(Email_TaskV2[[#This Row],[Month]]="",13,MONTH(Email_TaskV2[[#This Row],[Tanggal nodin RFS/RFI]]))</f>
        <v>6</v>
      </c>
    </row>
    <row r="706" spans="1:53" ht="15" hidden="1" customHeight="1" x14ac:dyDescent="0.3">
      <c r="A706" s="17">
        <v>705</v>
      </c>
      <c r="B706" s="31" t="s">
        <v>3035</v>
      </c>
      <c r="C706" s="40">
        <v>44726</v>
      </c>
      <c r="D706" s="34" t="s">
        <v>3036</v>
      </c>
      <c r="E706" s="18" t="s">
        <v>55</v>
      </c>
      <c r="F706" s="21" t="s">
        <v>136</v>
      </c>
      <c r="G706" s="42">
        <v>44732</v>
      </c>
      <c r="H706" s="42">
        <v>44735</v>
      </c>
      <c r="I706" s="31" t="s">
        <v>3037</v>
      </c>
      <c r="J706" s="42">
        <v>44735</v>
      </c>
      <c r="K706" s="85"/>
      <c r="L706" s="78">
        <f t="shared" si="79"/>
        <v>9</v>
      </c>
      <c r="M706" s="78">
        <f t="shared" si="80"/>
        <v>3</v>
      </c>
      <c r="N706" s="34" t="s">
        <v>130</v>
      </c>
      <c r="O706" s="34" t="s">
        <v>131</v>
      </c>
      <c r="P706" s="34" t="str">
        <f>VLOOKUP(Email_TaskV2[[#This Row],[PIC Dev]],[1]Organization!C:D,2,FALSE)</f>
        <v>BSM Prepaid</v>
      </c>
      <c r="Q706" s="74" t="s">
        <v>3038</v>
      </c>
      <c r="R706" s="31">
        <v>90</v>
      </c>
      <c r="S706" s="18" t="s">
        <v>61</v>
      </c>
      <c r="T706" s="31" t="s">
        <v>3039</v>
      </c>
      <c r="U706" s="25"/>
      <c r="V706" s="25"/>
      <c r="W706" s="25"/>
      <c r="X706" s="25"/>
      <c r="Y706" s="25"/>
      <c r="Z706" s="18" t="s">
        <v>63</v>
      </c>
      <c r="AA706" s="18" t="s">
        <v>64</v>
      </c>
      <c r="AB706" s="18" t="s">
        <v>65</v>
      </c>
      <c r="AC706" s="18" t="s">
        <v>66</v>
      </c>
      <c r="AD706" s="23" t="s">
        <v>266</v>
      </c>
      <c r="AE706" s="33" t="s">
        <v>139</v>
      </c>
      <c r="AF706" s="33"/>
      <c r="AG706" s="31"/>
      <c r="AH706" s="75"/>
      <c r="AI706" s="31" t="s">
        <v>68</v>
      </c>
      <c r="AJ706" s="31" t="s">
        <v>3021</v>
      </c>
      <c r="AK706" s="25"/>
      <c r="AL706" s="25"/>
      <c r="AM706" s="25"/>
      <c r="AN706" s="25"/>
      <c r="AO706" s="25"/>
      <c r="AP706" s="26">
        <f ca="1">IF(AND(Email_TaskV2[[#This Row],[Status]]="ON PROGRESS"),TODAY()-Email_TaskV2[[#This Row],[Tanggal nodin RFS/RFI]],0)</f>
        <v>0</v>
      </c>
      <c r="AQ706" s="26">
        <f ca="1">IF(AND(Email_TaskV2[[#This Row],[Status]]="ON PROGRESS",Email_TaskV2[[#This Row],[Type]]="RFI"),TODAY()-Email_TaskV2[[#This Row],[Tanggal nodin RFS/RFI]],0)</f>
        <v>0</v>
      </c>
      <c r="AR706" s="26" t="str">
        <f ca="1">IF(Email_TaskV2[[#This Row],[Aging]]&gt;7,"Warning","")</f>
        <v/>
      </c>
      <c r="AV706" s="16" t="str">
        <f>IF(AND(Email_TaskV2[[#This Row],[Status]]="ON PROGRESS",Email_TaskV2[[#This Row],[Type]]="RFS"),"YES","")</f>
        <v/>
      </c>
      <c r="AW706" s="16" t="str">
        <f>IF(AND(Email_TaskV2[[#This Row],[Status]]="ON PROGRESS",Email_TaskV2[[#This Row],[Type]]="RFI"),"YES","")</f>
        <v/>
      </c>
      <c r="AX706" s="16">
        <f>IF(Email_TaskV2[[#This Row],[Nomor Nodin RFS/RFI]]="","",DAY(Email_TaskV2[[#This Row],[Tanggal nodin RFS/RFI]]))</f>
        <v>14</v>
      </c>
      <c r="AY706" s="28" t="str">
        <f>IF(Email_TaskV2[[#This Row],[Nomor Nodin RFS/RFI]]="","",TEXT(Email_TaskV2[[#This Row],[Tanggal nodin RFS/RFI]],"mmm"))</f>
        <v>Jun</v>
      </c>
      <c r="AZ706" s="28" t="str">
        <f>IF(Email_TaskV2[[#This Row],[Nodin BO]]="","No","Yes")</f>
        <v>Yes</v>
      </c>
      <c r="BA706" s="36">
        <f>IF(Email_TaskV2[[#This Row],[Month]]="",13,MONTH(Email_TaskV2[[#This Row],[Tanggal nodin RFS/RFI]]))</f>
        <v>6</v>
      </c>
    </row>
    <row r="707" spans="1:53" ht="15" hidden="1" customHeight="1" x14ac:dyDescent="0.3">
      <c r="A707" s="17">
        <v>706</v>
      </c>
      <c r="B707" s="31" t="s">
        <v>3040</v>
      </c>
      <c r="C707" s="40">
        <v>44727</v>
      </c>
      <c r="D707" s="34" t="s">
        <v>3041</v>
      </c>
      <c r="E707" s="18" t="s">
        <v>55</v>
      </c>
      <c r="F707" s="18" t="s">
        <v>136</v>
      </c>
      <c r="G707" s="42">
        <v>44728</v>
      </c>
      <c r="H707" s="42">
        <v>44729</v>
      </c>
      <c r="I707" s="31" t="s">
        <v>3042</v>
      </c>
      <c r="J707" s="42">
        <v>44729</v>
      </c>
      <c r="K707" s="85"/>
      <c r="L707" s="78">
        <f t="shared" si="79"/>
        <v>2</v>
      </c>
      <c r="M707" s="78">
        <f t="shared" si="80"/>
        <v>1</v>
      </c>
      <c r="N707" s="20" t="s">
        <v>341</v>
      </c>
      <c r="O707" s="20" t="s">
        <v>342</v>
      </c>
      <c r="P707" s="34" t="str">
        <f>VLOOKUP(Email_TaskV2[[#This Row],[PIC Dev]],[1]Organization!C:D,2,FALSE)</f>
        <v>Digital and VAS</v>
      </c>
      <c r="Q707" s="74" t="s">
        <v>3043</v>
      </c>
      <c r="R707" s="31">
        <v>45</v>
      </c>
      <c r="S707" s="18" t="s">
        <v>61</v>
      </c>
      <c r="T707" s="31" t="s">
        <v>3044</v>
      </c>
      <c r="U707" s="25"/>
      <c r="V707" s="25"/>
      <c r="W707" s="25"/>
      <c r="X707" s="25"/>
      <c r="Y707" s="25"/>
      <c r="Z707" s="18" t="s">
        <v>63</v>
      </c>
      <c r="AA707" s="18" t="s">
        <v>64</v>
      </c>
      <c r="AB707" s="18" t="s">
        <v>344</v>
      </c>
      <c r="AC707" s="18" t="s">
        <v>98</v>
      </c>
      <c r="AD707" s="33" t="s">
        <v>125</v>
      </c>
      <c r="AE707" s="33" t="s">
        <v>99</v>
      </c>
      <c r="AF707" s="33"/>
      <c r="AG707" s="31"/>
      <c r="AH707" s="75"/>
      <c r="AI707" s="31" t="s">
        <v>75</v>
      </c>
      <c r="AJ707" s="31"/>
      <c r="AK707" s="25"/>
      <c r="AL707" s="25"/>
      <c r="AM707" s="25"/>
      <c r="AN707" s="25"/>
      <c r="AO707" s="25"/>
      <c r="AP707" s="26">
        <f ca="1">IF(AND(Email_TaskV2[[#This Row],[Status]]="ON PROGRESS"),TODAY()-Email_TaskV2[[#This Row],[Tanggal nodin RFS/RFI]],0)</f>
        <v>0</v>
      </c>
      <c r="AQ707" s="26">
        <f ca="1">IF(AND(Email_TaskV2[[#This Row],[Status]]="ON PROGRESS",Email_TaskV2[[#This Row],[Type]]="RFI"),TODAY()-Email_TaskV2[[#This Row],[Tanggal nodin RFS/RFI]],0)</f>
        <v>0</v>
      </c>
      <c r="AR707" s="26" t="str">
        <f ca="1">IF(Email_TaskV2[[#This Row],[Aging]]&gt;7,"Warning","")</f>
        <v/>
      </c>
      <c r="AV707" s="16" t="str">
        <f>IF(AND(Email_TaskV2[[#This Row],[Status]]="ON PROGRESS",Email_TaskV2[[#This Row],[Type]]="RFS"),"YES","")</f>
        <v/>
      </c>
      <c r="AW707" s="16" t="str">
        <f>IF(AND(Email_TaskV2[[#This Row],[Status]]="ON PROGRESS",Email_TaskV2[[#This Row],[Type]]="RFI"),"YES","")</f>
        <v/>
      </c>
      <c r="AX707" s="16">
        <f>IF(Email_TaskV2[[#This Row],[Nomor Nodin RFS/RFI]]="","",DAY(Email_TaskV2[[#This Row],[Tanggal nodin RFS/RFI]]))</f>
        <v>15</v>
      </c>
      <c r="AY707" s="28" t="str">
        <f>IF(Email_TaskV2[[#This Row],[Nomor Nodin RFS/RFI]]="","",TEXT(Email_TaskV2[[#This Row],[Tanggal nodin RFS/RFI]],"mmm"))</f>
        <v>Jun</v>
      </c>
      <c r="AZ707" s="28" t="str">
        <f>IF(Email_TaskV2[[#This Row],[Nodin BO]]="","No","Yes")</f>
        <v>Yes</v>
      </c>
      <c r="BA707" s="36">
        <f>IF(Email_TaskV2[[#This Row],[Month]]="",13,MONTH(Email_TaskV2[[#This Row],[Tanggal nodin RFS/RFI]]))</f>
        <v>6</v>
      </c>
    </row>
    <row r="708" spans="1:53" ht="15" hidden="1" customHeight="1" x14ac:dyDescent="0.3">
      <c r="A708" s="17">
        <v>707</v>
      </c>
      <c r="B708" s="31" t="s">
        <v>3045</v>
      </c>
      <c r="C708" s="40">
        <v>44727</v>
      </c>
      <c r="D708" s="34" t="s">
        <v>3046</v>
      </c>
      <c r="E708" s="18" t="s">
        <v>55</v>
      </c>
      <c r="F708" s="21" t="s">
        <v>112</v>
      </c>
      <c r="G708" s="42">
        <v>44732</v>
      </c>
      <c r="H708" s="42">
        <v>44736</v>
      </c>
      <c r="I708" s="31" t="s">
        <v>3047</v>
      </c>
      <c r="J708" s="42">
        <v>44736</v>
      </c>
      <c r="K708" s="85"/>
      <c r="L708" s="78">
        <f t="shared" si="79"/>
        <v>9</v>
      </c>
      <c r="M708" s="78">
        <f t="shared" si="80"/>
        <v>4</v>
      </c>
      <c r="N708" s="20" t="s">
        <v>130</v>
      </c>
      <c r="O708" s="20" t="s">
        <v>131</v>
      </c>
      <c r="P708" s="87" t="str">
        <f>VLOOKUP(Email_TaskV2[[#This Row],[PIC Dev]],[1]Organization!C:D,2,FALSE)</f>
        <v>BSM Prepaid</v>
      </c>
      <c r="Q708" s="34"/>
      <c r="R708" s="31">
        <v>100</v>
      </c>
      <c r="S708" s="18" t="s">
        <v>106</v>
      </c>
      <c r="T708" s="31" t="s">
        <v>3048</v>
      </c>
      <c r="U708" s="25"/>
      <c r="V708" s="25"/>
      <c r="W708" s="25"/>
      <c r="X708" s="25"/>
      <c r="Y708" s="25"/>
      <c r="Z708" s="18" t="s">
        <v>63</v>
      </c>
      <c r="AA708" s="18" t="s">
        <v>64</v>
      </c>
      <c r="AB708" s="18" t="s">
        <v>65</v>
      </c>
      <c r="AC708" s="18" t="s">
        <v>66</v>
      </c>
      <c r="AD708" s="23" t="s">
        <v>109</v>
      </c>
      <c r="AE708" s="33"/>
      <c r="AF708" s="33"/>
      <c r="AG708" s="31"/>
      <c r="AH708" s="75"/>
      <c r="AI708" s="31" t="s">
        <v>75</v>
      </c>
      <c r="AJ708" s="31"/>
      <c r="AK708" s="25"/>
      <c r="AL708" s="25"/>
      <c r="AM708" s="25"/>
      <c r="AN708" s="25"/>
      <c r="AO708" s="25"/>
      <c r="AP708" s="26">
        <f ca="1">IF(AND(Email_TaskV2[[#This Row],[Status]]="ON PROGRESS"),TODAY()-Email_TaskV2[[#This Row],[Tanggal nodin RFS/RFI]],0)</f>
        <v>0</v>
      </c>
      <c r="AQ708" s="26">
        <f ca="1">IF(AND(Email_TaskV2[[#This Row],[Status]]="ON PROGRESS",Email_TaskV2[[#This Row],[Type]]="RFI"),TODAY()-Email_TaskV2[[#This Row],[Tanggal nodin RFS/RFI]],0)</f>
        <v>0</v>
      </c>
      <c r="AR708" s="26" t="str">
        <f ca="1">IF(Email_TaskV2[[#This Row],[Aging]]&gt;7,"Warning","")</f>
        <v/>
      </c>
      <c r="AV708" s="16" t="str">
        <f>IF(AND(Email_TaskV2[[#This Row],[Status]]="ON PROGRESS",Email_TaskV2[[#This Row],[Type]]="RFS"),"YES","")</f>
        <v/>
      </c>
      <c r="AW708" s="16" t="str">
        <f>IF(AND(Email_TaskV2[[#This Row],[Status]]="ON PROGRESS",Email_TaskV2[[#This Row],[Type]]="RFI"),"YES","")</f>
        <v/>
      </c>
      <c r="AX708" s="16">
        <f>IF(Email_TaskV2[[#This Row],[Nomor Nodin RFS/RFI]]="","",DAY(Email_TaskV2[[#This Row],[Tanggal nodin RFS/RFI]]))</f>
        <v>15</v>
      </c>
      <c r="AY708" s="28" t="str">
        <f>IF(Email_TaskV2[[#This Row],[Nomor Nodin RFS/RFI]]="","",TEXT(Email_TaskV2[[#This Row],[Tanggal nodin RFS/RFI]],"mmm"))</f>
        <v>Jun</v>
      </c>
      <c r="AZ708" s="28" t="str">
        <f>IF(Email_TaskV2[[#This Row],[Nodin BO]]="","No","Yes")</f>
        <v>Yes</v>
      </c>
      <c r="BA708" s="36">
        <f>IF(Email_TaskV2[[#This Row],[Month]]="",13,MONTH(Email_TaskV2[[#This Row],[Tanggal nodin RFS/RFI]]))</f>
        <v>6</v>
      </c>
    </row>
    <row r="709" spans="1:53" ht="15" hidden="1" customHeight="1" x14ac:dyDescent="0.3">
      <c r="A709" s="17">
        <v>708</v>
      </c>
      <c r="B709" s="31" t="s">
        <v>3049</v>
      </c>
      <c r="C709" s="40">
        <v>44727</v>
      </c>
      <c r="D709" s="34" t="s">
        <v>3050</v>
      </c>
      <c r="E709" s="18" t="s">
        <v>55</v>
      </c>
      <c r="F709" s="21" t="s">
        <v>112</v>
      </c>
      <c r="G709" s="42">
        <v>44732</v>
      </c>
      <c r="H709" s="42">
        <v>44734</v>
      </c>
      <c r="I709" s="31" t="s">
        <v>3051</v>
      </c>
      <c r="J709" s="42">
        <v>44735</v>
      </c>
      <c r="K709" s="85"/>
      <c r="L709" s="78">
        <f t="shared" si="79"/>
        <v>7</v>
      </c>
      <c r="M709" s="78">
        <f t="shared" si="80"/>
        <v>3</v>
      </c>
      <c r="N709" s="34" t="s">
        <v>130</v>
      </c>
      <c r="O709" s="34" t="s">
        <v>131</v>
      </c>
      <c r="P709" s="34" t="str">
        <f>VLOOKUP(Email_TaskV2[[#This Row],[PIC Dev]],[1]Organization!C:D,2,FALSE)</f>
        <v>BSM Prepaid</v>
      </c>
      <c r="Q709" s="34"/>
      <c r="R709" s="31">
        <v>50</v>
      </c>
      <c r="S709" s="18" t="s">
        <v>106</v>
      </c>
      <c r="T709" s="31" t="s">
        <v>3052</v>
      </c>
      <c r="U709" s="25"/>
      <c r="V709" s="25"/>
      <c r="W709" s="25"/>
      <c r="X709" s="25"/>
      <c r="Y709" s="25"/>
      <c r="Z709" s="18" t="s">
        <v>63</v>
      </c>
      <c r="AA709" s="18" t="s">
        <v>64</v>
      </c>
      <c r="AB709" s="18" t="s">
        <v>65</v>
      </c>
      <c r="AC709" s="18" t="s">
        <v>66</v>
      </c>
      <c r="AD709" s="23" t="s">
        <v>109</v>
      </c>
      <c r="AE709" s="33"/>
      <c r="AF709" s="33"/>
      <c r="AG709" s="31"/>
      <c r="AH709" s="75"/>
      <c r="AI709" s="31" t="s">
        <v>75</v>
      </c>
      <c r="AJ709" s="31"/>
      <c r="AK709" s="25"/>
      <c r="AL709" s="25"/>
      <c r="AM709" s="25"/>
      <c r="AN709" s="25"/>
      <c r="AO709" s="25"/>
      <c r="AP709" s="26">
        <f ca="1">IF(AND(Email_TaskV2[[#This Row],[Status]]="ON PROGRESS"),TODAY()-Email_TaskV2[[#This Row],[Tanggal nodin RFS/RFI]],0)</f>
        <v>0</v>
      </c>
      <c r="AQ709" s="26">
        <f ca="1">IF(AND(Email_TaskV2[[#This Row],[Status]]="ON PROGRESS",Email_TaskV2[[#This Row],[Type]]="RFI"),TODAY()-Email_TaskV2[[#This Row],[Tanggal nodin RFS/RFI]],0)</f>
        <v>0</v>
      </c>
      <c r="AR709" s="26" t="str">
        <f ca="1">IF(Email_TaskV2[[#This Row],[Aging]]&gt;7,"Warning","")</f>
        <v/>
      </c>
      <c r="AV709" s="16" t="str">
        <f>IF(AND(Email_TaskV2[[#This Row],[Status]]="ON PROGRESS",Email_TaskV2[[#This Row],[Type]]="RFS"),"YES","")</f>
        <v/>
      </c>
      <c r="AW709" s="16" t="str">
        <f>IF(AND(Email_TaskV2[[#This Row],[Status]]="ON PROGRESS",Email_TaskV2[[#This Row],[Type]]="RFI"),"YES","")</f>
        <v/>
      </c>
      <c r="AX709" s="16">
        <f>IF(Email_TaskV2[[#This Row],[Nomor Nodin RFS/RFI]]="","",DAY(Email_TaskV2[[#This Row],[Tanggal nodin RFS/RFI]]))</f>
        <v>15</v>
      </c>
      <c r="AY709" s="28" t="str">
        <f>IF(Email_TaskV2[[#This Row],[Nomor Nodin RFS/RFI]]="","",TEXT(Email_TaskV2[[#This Row],[Tanggal nodin RFS/RFI]],"mmm"))</f>
        <v>Jun</v>
      </c>
      <c r="AZ709" s="28" t="str">
        <f>IF(Email_TaskV2[[#This Row],[Nodin BO]]="","No","Yes")</f>
        <v>Yes</v>
      </c>
      <c r="BA709" s="36">
        <f>IF(Email_TaskV2[[#This Row],[Month]]="",13,MONTH(Email_TaskV2[[#This Row],[Tanggal nodin RFS/RFI]]))</f>
        <v>6</v>
      </c>
    </row>
    <row r="710" spans="1:53" ht="15" hidden="1" customHeight="1" x14ac:dyDescent="0.3">
      <c r="A710" s="17">
        <v>709</v>
      </c>
      <c r="B710" s="31" t="s">
        <v>3053</v>
      </c>
      <c r="C710" s="40">
        <v>44727</v>
      </c>
      <c r="D710" s="34" t="s">
        <v>3054</v>
      </c>
      <c r="E710" s="18" t="s">
        <v>55</v>
      </c>
      <c r="F710" s="21" t="s">
        <v>147</v>
      </c>
      <c r="G710" s="42">
        <v>44732</v>
      </c>
      <c r="H710" s="42">
        <v>44735</v>
      </c>
      <c r="I710" s="31" t="s">
        <v>3055</v>
      </c>
      <c r="J710" s="42">
        <v>44736</v>
      </c>
      <c r="K710" s="85"/>
      <c r="L710" s="78">
        <f t="shared" si="79"/>
        <v>8</v>
      </c>
      <c r="M710" s="78">
        <f t="shared" si="80"/>
        <v>4</v>
      </c>
      <c r="N710" s="20" t="s">
        <v>130</v>
      </c>
      <c r="O710" s="20" t="s">
        <v>131</v>
      </c>
      <c r="P710" s="35" t="str">
        <f>VLOOKUP(Email_TaskV2[[#This Row],[PIC Dev]],[1]Organization!C:D,2,FALSE)</f>
        <v>BSM Prepaid</v>
      </c>
      <c r="Q710" s="34"/>
      <c r="R710" s="31">
        <v>68</v>
      </c>
      <c r="S710" s="18" t="s">
        <v>106</v>
      </c>
      <c r="T710" s="31" t="s">
        <v>3056</v>
      </c>
      <c r="U710" s="25"/>
      <c r="V710" s="25"/>
      <c r="W710" s="25"/>
      <c r="X710" s="25"/>
      <c r="Y710" s="25"/>
      <c r="Z710" s="18" t="s">
        <v>63</v>
      </c>
      <c r="AA710" s="18" t="s">
        <v>64</v>
      </c>
      <c r="AB710" s="18" t="s">
        <v>65</v>
      </c>
      <c r="AC710" s="18" t="s">
        <v>66</v>
      </c>
      <c r="AD710" s="33" t="s">
        <v>151</v>
      </c>
      <c r="AE710" s="33"/>
      <c r="AF710" s="33"/>
      <c r="AG710" s="31"/>
      <c r="AH710" s="75"/>
      <c r="AI710" s="31" t="s">
        <v>68</v>
      </c>
      <c r="AJ710" s="31" t="s">
        <v>1254</v>
      </c>
      <c r="AK710" s="25"/>
      <c r="AL710" s="25"/>
      <c r="AM710" s="25"/>
      <c r="AN710" s="25"/>
      <c r="AO710" s="25"/>
      <c r="AP710" s="26">
        <f ca="1">IF(AND(Email_TaskV2[[#This Row],[Status]]="ON PROGRESS"),TODAY()-Email_TaskV2[[#This Row],[Tanggal nodin RFS/RFI]],0)</f>
        <v>0</v>
      </c>
      <c r="AQ710" s="26">
        <f ca="1">IF(AND(Email_TaskV2[[#This Row],[Status]]="ON PROGRESS",Email_TaskV2[[#This Row],[Type]]="RFI"),TODAY()-Email_TaskV2[[#This Row],[Tanggal nodin RFS/RFI]],0)</f>
        <v>0</v>
      </c>
      <c r="AR710" s="26" t="str">
        <f ca="1">IF(Email_TaskV2[[#This Row],[Aging]]&gt;7,"Warning","")</f>
        <v/>
      </c>
      <c r="AV710" s="16" t="str">
        <f>IF(AND(Email_TaskV2[[#This Row],[Status]]="ON PROGRESS",Email_TaskV2[[#This Row],[Type]]="RFS"),"YES","")</f>
        <v/>
      </c>
      <c r="AW710" s="16" t="str">
        <f>IF(AND(Email_TaskV2[[#This Row],[Status]]="ON PROGRESS",Email_TaskV2[[#This Row],[Type]]="RFI"),"YES","")</f>
        <v/>
      </c>
      <c r="AX710" s="16">
        <f>IF(Email_TaskV2[[#This Row],[Nomor Nodin RFS/RFI]]="","",DAY(Email_TaskV2[[#This Row],[Tanggal nodin RFS/RFI]]))</f>
        <v>15</v>
      </c>
      <c r="AY710" s="28" t="str">
        <f>IF(Email_TaskV2[[#This Row],[Nomor Nodin RFS/RFI]]="","",TEXT(Email_TaskV2[[#This Row],[Tanggal nodin RFS/RFI]],"mmm"))</f>
        <v>Jun</v>
      </c>
      <c r="AZ710" s="28" t="str">
        <f>IF(Email_TaskV2[[#This Row],[Nodin BO]]="","No","Yes")</f>
        <v>Yes</v>
      </c>
      <c r="BA710" s="36">
        <f>IF(Email_TaskV2[[#This Row],[Month]]="",13,MONTH(Email_TaskV2[[#This Row],[Tanggal nodin RFS/RFI]]))</f>
        <v>6</v>
      </c>
    </row>
    <row r="711" spans="1:53" ht="15" hidden="1" customHeight="1" x14ac:dyDescent="0.3">
      <c r="A711" s="17">
        <v>710</v>
      </c>
      <c r="B711" s="31" t="s">
        <v>3057</v>
      </c>
      <c r="C711" s="40">
        <v>44727</v>
      </c>
      <c r="D711" s="34" t="s">
        <v>3058</v>
      </c>
      <c r="E711" s="18" t="s">
        <v>55</v>
      </c>
      <c r="F711" s="18" t="s">
        <v>112</v>
      </c>
      <c r="G711" s="42">
        <v>44731</v>
      </c>
      <c r="H711" s="42">
        <v>44731</v>
      </c>
      <c r="I711" s="31" t="s">
        <v>3059</v>
      </c>
      <c r="J711" s="42">
        <v>44732</v>
      </c>
      <c r="K711" s="85"/>
      <c r="L711" s="78">
        <f t="shared" si="79"/>
        <v>4</v>
      </c>
      <c r="M711" s="78">
        <f t="shared" si="80"/>
        <v>1</v>
      </c>
      <c r="N711" s="20" t="s">
        <v>130</v>
      </c>
      <c r="O711" s="20" t="s">
        <v>131</v>
      </c>
      <c r="P711" s="35" t="str">
        <f>VLOOKUP(Email_TaskV2[[#This Row],[PIC Dev]],[1]Organization!C:D,2,FALSE)</f>
        <v>BSM Prepaid</v>
      </c>
      <c r="Q711" s="34"/>
      <c r="R711" s="31">
        <v>44</v>
      </c>
      <c r="S711" s="18" t="s">
        <v>106</v>
      </c>
      <c r="T711" s="31" t="s">
        <v>1408</v>
      </c>
      <c r="U711" s="25"/>
      <c r="V711" s="25"/>
      <c r="W711" s="25"/>
      <c r="X711" s="25"/>
      <c r="Y711" s="25"/>
      <c r="Z711" s="18" t="s">
        <v>63</v>
      </c>
      <c r="AA711" s="18" t="s">
        <v>64</v>
      </c>
      <c r="AB711" s="18" t="s">
        <v>65</v>
      </c>
      <c r="AC711" s="18" t="s">
        <v>66</v>
      </c>
      <c r="AD711" s="23" t="s">
        <v>211</v>
      </c>
      <c r="AE711" s="23"/>
      <c r="AF711" s="33"/>
      <c r="AG711" s="31"/>
      <c r="AH711" s="75"/>
      <c r="AI711" s="31" t="s">
        <v>75</v>
      </c>
      <c r="AJ711" s="31"/>
      <c r="AK711" s="25"/>
      <c r="AL711" s="25"/>
      <c r="AM711" s="25"/>
      <c r="AN711" s="25"/>
      <c r="AO711" s="25"/>
      <c r="AP711" s="26">
        <f ca="1">IF(AND(Email_TaskV2[[#This Row],[Status]]="ON PROGRESS"),TODAY()-Email_TaskV2[[#This Row],[Tanggal nodin RFS/RFI]],0)</f>
        <v>0</v>
      </c>
      <c r="AQ711" s="26">
        <f ca="1">IF(AND(Email_TaskV2[[#This Row],[Status]]="ON PROGRESS",Email_TaskV2[[#This Row],[Type]]="RFI"),TODAY()-Email_TaskV2[[#This Row],[Tanggal nodin RFS/RFI]],0)</f>
        <v>0</v>
      </c>
      <c r="AR711" s="26" t="str">
        <f ca="1">IF(Email_TaskV2[[#This Row],[Aging]]&gt;7,"Warning","")</f>
        <v/>
      </c>
      <c r="AV711" s="16" t="str">
        <f>IF(AND(Email_TaskV2[[#This Row],[Status]]="ON PROGRESS",Email_TaskV2[[#This Row],[Type]]="RFS"),"YES","")</f>
        <v/>
      </c>
      <c r="AW711" s="16" t="str">
        <f>IF(AND(Email_TaskV2[[#This Row],[Status]]="ON PROGRESS",Email_TaskV2[[#This Row],[Type]]="RFI"),"YES","")</f>
        <v/>
      </c>
      <c r="AX711" s="16">
        <f>IF(Email_TaskV2[[#This Row],[Nomor Nodin RFS/RFI]]="","",DAY(Email_TaskV2[[#This Row],[Tanggal nodin RFS/RFI]]))</f>
        <v>15</v>
      </c>
      <c r="AY711" s="28" t="str">
        <f>IF(Email_TaskV2[[#This Row],[Nomor Nodin RFS/RFI]]="","",TEXT(Email_TaskV2[[#This Row],[Tanggal nodin RFS/RFI]],"mmm"))</f>
        <v>Jun</v>
      </c>
      <c r="AZ711" s="28" t="str">
        <f>IF(Email_TaskV2[[#This Row],[Nodin BO]]="","No","Yes")</f>
        <v>Yes</v>
      </c>
      <c r="BA711" s="36">
        <f>IF(Email_TaskV2[[#This Row],[Month]]="",13,MONTH(Email_TaskV2[[#This Row],[Tanggal nodin RFS/RFI]]))</f>
        <v>6</v>
      </c>
    </row>
    <row r="712" spans="1:53" ht="15" hidden="1" customHeight="1" x14ac:dyDescent="0.3">
      <c r="A712" s="17">
        <v>711</v>
      </c>
      <c r="B712" s="31" t="s">
        <v>3060</v>
      </c>
      <c r="C712" s="40">
        <v>44727</v>
      </c>
      <c r="D712" s="34" t="s">
        <v>3061</v>
      </c>
      <c r="E712" s="18" t="s">
        <v>55</v>
      </c>
      <c r="F712" s="21" t="s">
        <v>136</v>
      </c>
      <c r="G712" s="42">
        <v>44732</v>
      </c>
      <c r="H712" s="42">
        <v>44735</v>
      </c>
      <c r="I712" s="31" t="s">
        <v>3062</v>
      </c>
      <c r="J712" s="42">
        <v>44735</v>
      </c>
      <c r="K712" s="85"/>
      <c r="L712" s="78">
        <f t="shared" si="79"/>
        <v>8</v>
      </c>
      <c r="M712" s="78">
        <f t="shared" si="80"/>
        <v>3</v>
      </c>
      <c r="N712" s="34" t="s">
        <v>130</v>
      </c>
      <c r="O712" s="34" t="s">
        <v>131</v>
      </c>
      <c r="P712" s="34" t="str">
        <f>VLOOKUP(Email_TaskV2[[#This Row],[PIC Dev]],[1]Organization!C:D,2,FALSE)</f>
        <v>BSM Prepaid</v>
      </c>
      <c r="Q712" s="74" t="s">
        <v>3063</v>
      </c>
      <c r="R712" s="31">
        <v>580</v>
      </c>
      <c r="S712" s="18" t="s">
        <v>61</v>
      </c>
      <c r="T712" s="31" t="s">
        <v>3064</v>
      </c>
      <c r="U712" s="25"/>
      <c r="V712" s="25"/>
      <c r="W712" s="25"/>
      <c r="X712" s="25"/>
      <c r="Y712" s="25"/>
      <c r="Z712" s="18" t="s">
        <v>63</v>
      </c>
      <c r="AA712" s="18" t="s">
        <v>64</v>
      </c>
      <c r="AB712" s="18" t="s">
        <v>65</v>
      </c>
      <c r="AC712" s="18" t="s">
        <v>66</v>
      </c>
      <c r="AD712" s="23" t="s">
        <v>74</v>
      </c>
      <c r="AE712" s="33" t="s">
        <v>67</v>
      </c>
      <c r="AF712" s="33"/>
      <c r="AG712" s="31"/>
      <c r="AH712" s="75"/>
      <c r="AI712" s="31" t="s">
        <v>68</v>
      </c>
      <c r="AJ712" s="31" t="s">
        <v>83</v>
      </c>
      <c r="AK712" s="25"/>
      <c r="AL712" s="25"/>
      <c r="AM712" s="25"/>
      <c r="AN712" s="25"/>
      <c r="AO712" s="25"/>
      <c r="AP712" s="26">
        <f ca="1">IF(AND(Email_TaskV2[[#This Row],[Status]]="ON PROGRESS"),TODAY()-Email_TaskV2[[#This Row],[Tanggal nodin RFS/RFI]],0)</f>
        <v>0</v>
      </c>
      <c r="AQ712" s="26">
        <f ca="1">IF(AND(Email_TaskV2[[#This Row],[Status]]="ON PROGRESS",Email_TaskV2[[#This Row],[Type]]="RFI"),TODAY()-Email_TaskV2[[#This Row],[Tanggal nodin RFS/RFI]],0)</f>
        <v>0</v>
      </c>
      <c r="AR712" s="26" t="str">
        <f ca="1">IF(Email_TaskV2[[#This Row],[Aging]]&gt;7,"Warning","")</f>
        <v/>
      </c>
      <c r="AV712" s="16" t="str">
        <f>IF(AND(Email_TaskV2[[#This Row],[Status]]="ON PROGRESS",Email_TaskV2[[#This Row],[Type]]="RFS"),"YES","")</f>
        <v/>
      </c>
      <c r="AW712" s="16" t="str">
        <f>IF(AND(Email_TaskV2[[#This Row],[Status]]="ON PROGRESS",Email_TaskV2[[#This Row],[Type]]="RFI"),"YES","")</f>
        <v/>
      </c>
      <c r="AX712" s="16">
        <f>IF(Email_TaskV2[[#This Row],[Nomor Nodin RFS/RFI]]="","",DAY(Email_TaskV2[[#This Row],[Tanggal nodin RFS/RFI]]))</f>
        <v>15</v>
      </c>
      <c r="AY712" s="28" t="str">
        <f>IF(Email_TaskV2[[#This Row],[Nomor Nodin RFS/RFI]]="","",TEXT(Email_TaskV2[[#This Row],[Tanggal nodin RFS/RFI]],"mmm"))</f>
        <v>Jun</v>
      </c>
      <c r="AZ712" s="28" t="str">
        <f>IF(Email_TaskV2[[#This Row],[Nodin BO]]="","No","Yes")</f>
        <v>Yes</v>
      </c>
      <c r="BA712" s="36">
        <f>IF(Email_TaskV2[[#This Row],[Month]]="",13,MONTH(Email_TaskV2[[#This Row],[Tanggal nodin RFS/RFI]]))</f>
        <v>6</v>
      </c>
    </row>
    <row r="713" spans="1:53" ht="15" hidden="1" customHeight="1" x14ac:dyDescent="0.3">
      <c r="A713" s="17">
        <v>712</v>
      </c>
      <c r="B713" s="31" t="s">
        <v>3065</v>
      </c>
      <c r="C713" s="40">
        <v>44728</v>
      </c>
      <c r="D713" s="104" t="s">
        <v>3066</v>
      </c>
      <c r="E713" s="18" t="s">
        <v>55</v>
      </c>
      <c r="F713" s="21" t="s">
        <v>136</v>
      </c>
      <c r="G713" s="42">
        <v>44732</v>
      </c>
      <c r="H713" s="42">
        <v>44736</v>
      </c>
      <c r="I713" s="31" t="s">
        <v>3067</v>
      </c>
      <c r="J713" s="42">
        <v>44736</v>
      </c>
      <c r="K713" s="85"/>
      <c r="L713" s="78">
        <f t="shared" si="79"/>
        <v>8</v>
      </c>
      <c r="M713" s="78">
        <f t="shared" si="80"/>
        <v>4</v>
      </c>
      <c r="N713" s="74" t="s">
        <v>3068</v>
      </c>
      <c r="O713" s="34" t="s">
        <v>3069</v>
      </c>
      <c r="P713" s="34" t="str">
        <f>VLOOKUP(Email_TaskV2[[#This Row],[PIC Dev]],[1]Organization!C:D,2,FALSE)</f>
        <v>BSM Prepaid</v>
      </c>
      <c r="Q713" s="74" t="s">
        <v>3070</v>
      </c>
      <c r="R713" s="31">
        <v>173</v>
      </c>
      <c r="S713" s="18" t="s">
        <v>61</v>
      </c>
      <c r="T713" s="31" t="s">
        <v>3071</v>
      </c>
      <c r="U713" s="25"/>
      <c r="V713" s="25"/>
      <c r="W713" s="25"/>
      <c r="X713" s="25"/>
      <c r="Y713" s="25"/>
      <c r="Z713" s="18" t="s">
        <v>63</v>
      </c>
      <c r="AA713" s="18" t="s">
        <v>64</v>
      </c>
      <c r="AB713" s="18" t="s">
        <v>588</v>
      </c>
      <c r="AC713" s="18" t="s">
        <v>66</v>
      </c>
      <c r="AD713" s="33" t="s">
        <v>125</v>
      </c>
      <c r="AE713" s="33" t="s">
        <v>99</v>
      </c>
      <c r="AF713" s="33"/>
      <c r="AG713" s="31"/>
      <c r="AH713" s="75"/>
      <c r="AI713" s="31" t="s">
        <v>68</v>
      </c>
      <c r="AJ713" s="31" t="s">
        <v>83</v>
      </c>
      <c r="AK713" s="25"/>
      <c r="AL713" s="25"/>
      <c r="AM713" s="25"/>
      <c r="AN713" s="25"/>
      <c r="AO713" s="25"/>
      <c r="AP713" s="26">
        <f ca="1">IF(AND(Email_TaskV2[[#This Row],[Status]]="ON PROGRESS"),TODAY()-Email_TaskV2[[#This Row],[Tanggal nodin RFS/RFI]],0)</f>
        <v>0</v>
      </c>
      <c r="AQ713" s="26">
        <f ca="1">IF(AND(Email_TaskV2[[#This Row],[Status]]="ON PROGRESS",Email_TaskV2[[#This Row],[Type]]="RFI"),TODAY()-Email_TaskV2[[#This Row],[Tanggal nodin RFS/RFI]],0)</f>
        <v>0</v>
      </c>
      <c r="AR713" s="26" t="str">
        <f ca="1">IF(Email_TaskV2[[#This Row],[Aging]]&gt;7,"Warning","")</f>
        <v/>
      </c>
      <c r="AV713" s="16" t="str">
        <f>IF(AND(Email_TaskV2[[#This Row],[Status]]="ON PROGRESS",Email_TaskV2[[#This Row],[Type]]="RFS"),"YES","")</f>
        <v/>
      </c>
      <c r="AW713" s="16" t="str">
        <f>IF(AND(Email_TaskV2[[#This Row],[Status]]="ON PROGRESS",Email_TaskV2[[#This Row],[Type]]="RFI"),"YES","")</f>
        <v/>
      </c>
      <c r="AX713" s="16">
        <f>IF(Email_TaskV2[[#This Row],[Nomor Nodin RFS/RFI]]="","",DAY(Email_TaskV2[[#This Row],[Tanggal nodin RFS/RFI]]))</f>
        <v>16</v>
      </c>
      <c r="AY713" s="28" t="str">
        <f>IF(Email_TaskV2[[#This Row],[Nomor Nodin RFS/RFI]]="","",TEXT(Email_TaskV2[[#This Row],[Tanggal nodin RFS/RFI]],"mmm"))</f>
        <v>Jun</v>
      </c>
      <c r="AZ713" s="28" t="str">
        <f>IF(Email_TaskV2[[#This Row],[Nodin BO]]="","No","Yes")</f>
        <v>Yes</v>
      </c>
      <c r="BA713" s="36">
        <f>IF(Email_TaskV2[[#This Row],[Month]]="",13,MONTH(Email_TaskV2[[#This Row],[Tanggal nodin RFS/RFI]]))</f>
        <v>6</v>
      </c>
    </row>
    <row r="714" spans="1:53" ht="15" hidden="1" customHeight="1" x14ac:dyDescent="0.3">
      <c r="A714" s="17">
        <v>713</v>
      </c>
      <c r="B714" s="31" t="s">
        <v>3072</v>
      </c>
      <c r="C714" s="40">
        <v>44728</v>
      </c>
      <c r="D714" s="34" t="s">
        <v>3073</v>
      </c>
      <c r="E714" s="18" t="s">
        <v>55</v>
      </c>
      <c r="F714" s="18" t="s">
        <v>136</v>
      </c>
      <c r="G714" s="42">
        <v>44729</v>
      </c>
      <c r="H714" s="42">
        <v>44733</v>
      </c>
      <c r="I714" s="31" t="s">
        <v>3074</v>
      </c>
      <c r="J714" s="42">
        <v>44733</v>
      </c>
      <c r="K714" s="85"/>
      <c r="L714" s="78">
        <f t="shared" si="79"/>
        <v>5</v>
      </c>
      <c r="M714" s="78">
        <f t="shared" si="80"/>
        <v>4</v>
      </c>
      <c r="N714" s="34" t="s">
        <v>171</v>
      </c>
      <c r="O714" s="34" t="s">
        <v>172</v>
      </c>
      <c r="P714" s="34" t="str">
        <f>VLOOKUP(Email_TaskV2[[#This Row],[PIC Dev]],[1]Organization!C:D,2,FALSE)</f>
        <v>Postpaid, Roaming, and Interconnect</v>
      </c>
      <c r="Q714" s="74" t="s">
        <v>3075</v>
      </c>
      <c r="R714" s="31">
        <v>60</v>
      </c>
      <c r="S714" s="18" t="s">
        <v>61</v>
      </c>
      <c r="T714" s="31" t="s">
        <v>3076</v>
      </c>
      <c r="U714" s="25"/>
      <c r="V714" s="25"/>
      <c r="W714" s="25"/>
      <c r="X714" s="25"/>
      <c r="Y714" s="25"/>
      <c r="Z714" s="18" t="s">
        <v>63</v>
      </c>
      <c r="AA714" s="18" t="s">
        <v>64</v>
      </c>
      <c r="AB714" s="18" t="s">
        <v>65</v>
      </c>
      <c r="AC714" s="18" t="s">
        <v>124</v>
      </c>
      <c r="AD714" s="23" t="s">
        <v>125</v>
      </c>
      <c r="AE714" s="33" t="s">
        <v>99</v>
      </c>
      <c r="AF714" s="33"/>
      <c r="AG714" s="31"/>
      <c r="AH714" s="75"/>
      <c r="AI714" s="31" t="s">
        <v>75</v>
      </c>
      <c r="AJ714" s="31"/>
      <c r="AK714" s="25"/>
      <c r="AL714" s="25"/>
      <c r="AM714" s="25"/>
      <c r="AN714" s="25"/>
      <c r="AO714" s="25"/>
      <c r="AP714" s="26">
        <f ca="1">IF(AND(Email_TaskV2[[#This Row],[Status]]="ON PROGRESS"),TODAY()-Email_TaskV2[[#This Row],[Tanggal nodin RFS/RFI]],0)</f>
        <v>0</v>
      </c>
      <c r="AQ714" s="26">
        <f ca="1">IF(AND(Email_TaskV2[[#This Row],[Status]]="ON PROGRESS",Email_TaskV2[[#This Row],[Type]]="RFI"),TODAY()-Email_TaskV2[[#This Row],[Tanggal nodin RFS/RFI]],0)</f>
        <v>0</v>
      </c>
      <c r="AR714" s="26" t="str">
        <f ca="1">IF(Email_TaskV2[[#This Row],[Aging]]&gt;7,"Warning","")</f>
        <v/>
      </c>
      <c r="AV714" s="16" t="str">
        <f>IF(AND(Email_TaskV2[[#This Row],[Status]]="ON PROGRESS",Email_TaskV2[[#This Row],[Type]]="RFS"),"YES","")</f>
        <v/>
      </c>
      <c r="AW714" s="16" t="str">
        <f>IF(AND(Email_TaskV2[[#This Row],[Status]]="ON PROGRESS",Email_TaskV2[[#This Row],[Type]]="RFI"),"YES","")</f>
        <v/>
      </c>
      <c r="AX714" s="16">
        <f>IF(Email_TaskV2[[#This Row],[Nomor Nodin RFS/RFI]]="","",DAY(Email_TaskV2[[#This Row],[Tanggal nodin RFS/RFI]]))</f>
        <v>16</v>
      </c>
      <c r="AY714" s="28" t="str">
        <f>IF(Email_TaskV2[[#This Row],[Nomor Nodin RFS/RFI]]="","",TEXT(Email_TaskV2[[#This Row],[Tanggal nodin RFS/RFI]],"mmm"))</f>
        <v>Jun</v>
      </c>
      <c r="AZ714" s="28" t="str">
        <f>IF(Email_TaskV2[[#This Row],[Nodin BO]]="","No","Yes")</f>
        <v>Yes</v>
      </c>
      <c r="BA714" s="36">
        <f>IF(Email_TaskV2[[#This Row],[Month]]="",13,MONTH(Email_TaskV2[[#This Row],[Tanggal nodin RFS/RFI]]))</f>
        <v>6</v>
      </c>
    </row>
    <row r="715" spans="1:53" ht="15" hidden="1" customHeight="1" x14ac:dyDescent="0.3">
      <c r="A715" s="17">
        <v>714</v>
      </c>
      <c r="B715" s="31" t="s">
        <v>3077</v>
      </c>
      <c r="C715" s="40">
        <v>44728</v>
      </c>
      <c r="D715" s="34" t="s">
        <v>3078</v>
      </c>
      <c r="E715" s="18" t="s">
        <v>55</v>
      </c>
      <c r="F715" s="18" t="s">
        <v>86</v>
      </c>
      <c r="G715" s="42">
        <v>44729</v>
      </c>
      <c r="H715" s="42">
        <v>44732</v>
      </c>
      <c r="I715" s="31" t="s">
        <v>3079</v>
      </c>
      <c r="J715" s="42">
        <v>44732</v>
      </c>
      <c r="K715" s="85"/>
      <c r="L715" s="78">
        <f t="shared" si="79"/>
        <v>4</v>
      </c>
      <c r="M715" s="78">
        <f t="shared" si="80"/>
        <v>3</v>
      </c>
      <c r="N715" s="34" t="s">
        <v>171</v>
      </c>
      <c r="O715" s="34" t="s">
        <v>172</v>
      </c>
      <c r="P715" s="34" t="str">
        <f>VLOOKUP(Email_TaskV2[[#This Row],[PIC Dev]],[1]Organization!C:D,2,FALSE)</f>
        <v>Postpaid, Roaming, and Interconnect</v>
      </c>
      <c r="Q715" s="74" t="s">
        <v>3080</v>
      </c>
      <c r="R715" s="31">
        <v>21</v>
      </c>
      <c r="S715" s="18" t="s">
        <v>61</v>
      </c>
      <c r="T715" s="31" t="s">
        <v>3081</v>
      </c>
      <c r="U715" s="25"/>
      <c r="V715" s="25"/>
      <c r="W715" s="25"/>
      <c r="X715" s="25"/>
      <c r="Y715" s="25"/>
      <c r="Z715" s="18" t="s">
        <v>63</v>
      </c>
      <c r="AA715" s="18" t="s">
        <v>64</v>
      </c>
      <c r="AB715" s="18" t="s">
        <v>588</v>
      </c>
      <c r="AC715" s="18" t="s">
        <v>124</v>
      </c>
      <c r="AD715" s="23" t="s">
        <v>255</v>
      </c>
      <c r="AE715" s="33"/>
      <c r="AF715" s="33"/>
      <c r="AG715" s="31"/>
      <c r="AH715" s="75"/>
      <c r="AI715" s="31" t="s">
        <v>75</v>
      </c>
      <c r="AJ715" s="31"/>
      <c r="AK715" s="25"/>
      <c r="AL715" s="25"/>
      <c r="AM715" s="25"/>
      <c r="AN715" s="25"/>
      <c r="AO715" s="25"/>
      <c r="AP715" s="26">
        <f ca="1">IF(AND(Email_TaskV2[[#This Row],[Status]]="ON PROGRESS"),TODAY()-Email_TaskV2[[#This Row],[Tanggal nodin RFS/RFI]],0)</f>
        <v>0</v>
      </c>
      <c r="AQ715" s="26">
        <f ca="1">IF(AND(Email_TaskV2[[#This Row],[Status]]="ON PROGRESS",Email_TaskV2[[#This Row],[Type]]="RFI"),TODAY()-Email_TaskV2[[#This Row],[Tanggal nodin RFS/RFI]],0)</f>
        <v>0</v>
      </c>
      <c r="AR715" s="26" t="str">
        <f ca="1">IF(Email_TaskV2[[#This Row],[Aging]]&gt;7,"Warning","")</f>
        <v/>
      </c>
      <c r="AV715" s="16" t="str">
        <f>IF(AND(Email_TaskV2[[#This Row],[Status]]="ON PROGRESS",Email_TaskV2[[#This Row],[Type]]="RFS"),"YES","")</f>
        <v/>
      </c>
      <c r="AW715" s="16" t="str">
        <f>IF(AND(Email_TaskV2[[#This Row],[Status]]="ON PROGRESS",Email_TaskV2[[#This Row],[Type]]="RFI"),"YES","")</f>
        <v/>
      </c>
      <c r="AX715" s="16">
        <f>IF(Email_TaskV2[[#This Row],[Nomor Nodin RFS/RFI]]="","",DAY(Email_TaskV2[[#This Row],[Tanggal nodin RFS/RFI]]))</f>
        <v>16</v>
      </c>
      <c r="AY715" s="28" t="str">
        <f>IF(Email_TaskV2[[#This Row],[Nomor Nodin RFS/RFI]]="","",TEXT(Email_TaskV2[[#This Row],[Tanggal nodin RFS/RFI]],"mmm"))</f>
        <v>Jun</v>
      </c>
      <c r="AZ715" s="28" t="str">
        <f>IF(Email_TaskV2[[#This Row],[Nodin BO]]="","No","Yes")</f>
        <v>Yes</v>
      </c>
      <c r="BA715" s="36">
        <f>IF(Email_TaskV2[[#This Row],[Month]]="",13,MONTH(Email_TaskV2[[#This Row],[Tanggal nodin RFS/RFI]]))</f>
        <v>6</v>
      </c>
    </row>
    <row r="716" spans="1:53" ht="15" hidden="1" customHeight="1" x14ac:dyDescent="0.3">
      <c r="A716" s="17">
        <v>715</v>
      </c>
      <c r="B716" s="31" t="s">
        <v>3082</v>
      </c>
      <c r="C716" s="40">
        <v>44728</v>
      </c>
      <c r="D716" s="34" t="s">
        <v>3083</v>
      </c>
      <c r="E716" s="18" t="s">
        <v>55</v>
      </c>
      <c r="F716" s="21" t="s">
        <v>112</v>
      </c>
      <c r="G716" s="42">
        <v>44735</v>
      </c>
      <c r="H716" s="42">
        <v>44735</v>
      </c>
      <c r="I716" s="31" t="s">
        <v>3084</v>
      </c>
      <c r="J716" s="42">
        <v>44735</v>
      </c>
      <c r="K716" s="85"/>
      <c r="L716" s="78">
        <f t="shared" si="79"/>
        <v>7</v>
      </c>
      <c r="M716" s="78">
        <f t="shared" si="80"/>
        <v>0</v>
      </c>
      <c r="N716" s="34" t="s">
        <v>1434</v>
      </c>
      <c r="O716" s="34" t="s">
        <v>59</v>
      </c>
      <c r="P716" s="34" t="str">
        <f>VLOOKUP(Email_TaskV2[[#This Row],[PIC Dev]],[1]Organization!C:D,2,FALSE)</f>
        <v>BSM Prepaid</v>
      </c>
      <c r="Q716" s="34"/>
      <c r="R716" s="31">
        <v>97</v>
      </c>
      <c r="S716" s="18" t="s">
        <v>106</v>
      </c>
      <c r="T716" s="31" t="s">
        <v>3085</v>
      </c>
      <c r="U716" s="25"/>
      <c r="V716" s="25"/>
      <c r="W716" s="25"/>
      <c r="X716" s="25"/>
      <c r="Y716" s="25"/>
      <c r="Z716" s="18" t="s">
        <v>63</v>
      </c>
      <c r="AA716" s="18" t="s">
        <v>64</v>
      </c>
      <c r="AB716" s="18" t="s">
        <v>65</v>
      </c>
      <c r="AC716" s="18" t="s">
        <v>66</v>
      </c>
      <c r="AD716" s="23" t="s">
        <v>186</v>
      </c>
      <c r="AE716" s="33"/>
      <c r="AF716" s="33"/>
      <c r="AG716" s="31"/>
      <c r="AH716" s="75"/>
      <c r="AI716" s="31" t="s">
        <v>75</v>
      </c>
      <c r="AJ716" s="31"/>
      <c r="AK716" s="25"/>
      <c r="AL716" s="25"/>
      <c r="AM716" s="25"/>
      <c r="AN716" s="25"/>
      <c r="AO716" s="25"/>
      <c r="AP716" s="26">
        <f ca="1">IF(AND(Email_TaskV2[[#This Row],[Status]]="ON PROGRESS"),TODAY()-Email_TaskV2[[#This Row],[Tanggal nodin RFS/RFI]],0)</f>
        <v>0</v>
      </c>
      <c r="AQ716" s="26">
        <f ca="1">IF(AND(Email_TaskV2[[#This Row],[Status]]="ON PROGRESS",Email_TaskV2[[#This Row],[Type]]="RFI"),TODAY()-Email_TaskV2[[#This Row],[Tanggal nodin RFS/RFI]],0)</f>
        <v>0</v>
      </c>
      <c r="AR716" s="26" t="str">
        <f ca="1">IF(Email_TaskV2[[#This Row],[Aging]]&gt;7,"Warning","")</f>
        <v/>
      </c>
      <c r="AV716" s="16" t="str">
        <f>IF(AND(Email_TaskV2[[#This Row],[Status]]="ON PROGRESS",Email_TaskV2[[#This Row],[Type]]="RFS"),"YES","")</f>
        <v/>
      </c>
      <c r="AW716" s="16" t="str">
        <f>IF(AND(Email_TaskV2[[#This Row],[Status]]="ON PROGRESS",Email_TaskV2[[#This Row],[Type]]="RFI"),"YES","")</f>
        <v/>
      </c>
      <c r="AX716" s="16">
        <f>IF(Email_TaskV2[[#This Row],[Nomor Nodin RFS/RFI]]="","",DAY(Email_TaskV2[[#This Row],[Tanggal nodin RFS/RFI]]))</f>
        <v>16</v>
      </c>
      <c r="AY716" s="28" t="str">
        <f>IF(Email_TaskV2[[#This Row],[Nomor Nodin RFS/RFI]]="","",TEXT(Email_TaskV2[[#This Row],[Tanggal nodin RFS/RFI]],"mmm"))</f>
        <v>Jun</v>
      </c>
      <c r="AZ716" s="28" t="str">
        <f>IF(Email_TaskV2[[#This Row],[Nodin BO]]="","No","Yes")</f>
        <v>Yes</v>
      </c>
      <c r="BA716" s="36">
        <f>IF(Email_TaskV2[[#This Row],[Month]]="",13,MONTH(Email_TaskV2[[#This Row],[Tanggal nodin RFS/RFI]]))</f>
        <v>6</v>
      </c>
    </row>
    <row r="717" spans="1:53" ht="15" hidden="1" customHeight="1" x14ac:dyDescent="0.3">
      <c r="A717" s="17">
        <v>716</v>
      </c>
      <c r="B717" s="31" t="s">
        <v>3086</v>
      </c>
      <c r="C717" s="40">
        <v>44728</v>
      </c>
      <c r="D717" s="104" t="s">
        <v>3087</v>
      </c>
      <c r="E717" s="18" t="s">
        <v>55</v>
      </c>
      <c r="F717" s="18" t="s">
        <v>86</v>
      </c>
      <c r="G717" s="42">
        <v>44729</v>
      </c>
      <c r="H717" s="42">
        <v>44736</v>
      </c>
      <c r="I717" s="31" t="s">
        <v>3088</v>
      </c>
      <c r="J717" s="42">
        <v>44740</v>
      </c>
      <c r="K717" s="85"/>
      <c r="L717" s="78">
        <f t="shared" si="79"/>
        <v>8</v>
      </c>
      <c r="M717" s="78">
        <f t="shared" si="80"/>
        <v>11</v>
      </c>
      <c r="N717" s="34" t="s">
        <v>220</v>
      </c>
      <c r="O717" s="20" t="s">
        <v>221</v>
      </c>
      <c r="P717" s="35" t="str">
        <f>VLOOKUP(Email_TaskV2[[#This Row],[PIC Dev]],[1]Organization!C:D,2,FALSE)</f>
        <v>Digital and VAS</v>
      </c>
      <c r="Q717" s="74" t="s">
        <v>3089</v>
      </c>
      <c r="R717" s="31">
        <v>52</v>
      </c>
      <c r="S717" s="18" t="s">
        <v>61</v>
      </c>
      <c r="T717" s="31" t="s">
        <v>3090</v>
      </c>
      <c r="U717" s="25"/>
      <c r="V717" s="25"/>
      <c r="W717" s="25"/>
      <c r="X717" s="25"/>
      <c r="Y717" s="25"/>
      <c r="Z717" s="18" t="s">
        <v>63</v>
      </c>
      <c r="AA717" s="18" t="s">
        <v>64</v>
      </c>
      <c r="AB717" s="18" t="s">
        <v>97</v>
      </c>
      <c r="AC717" s="18" t="s">
        <v>98</v>
      </c>
      <c r="AD717" s="23" t="s">
        <v>160</v>
      </c>
      <c r="AE717" s="33" t="s">
        <v>126</v>
      </c>
      <c r="AF717" s="33"/>
      <c r="AG717" s="31"/>
      <c r="AH717" s="75"/>
      <c r="AI717" s="31" t="s">
        <v>75</v>
      </c>
      <c r="AJ717" s="31"/>
      <c r="AK717" s="25"/>
      <c r="AL717" s="25"/>
      <c r="AM717" s="25"/>
      <c r="AN717" s="25"/>
      <c r="AO717" s="25"/>
      <c r="AP717" s="26">
        <f ca="1">IF(AND(Email_TaskV2[[#This Row],[Status]]="ON PROGRESS"),TODAY()-Email_TaskV2[[#This Row],[Tanggal nodin RFS/RFI]],0)</f>
        <v>0</v>
      </c>
      <c r="AQ717" s="26">
        <f ca="1">IF(AND(Email_TaskV2[[#This Row],[Status]]="ON PROGRESS",Email_TaskV2[[#This Row],[Type]]="RFI"),TODAY()-Email_TaskV2[[#This Row],[Tanggal nodin RFS/RFI]],0)</f>
        <v>0</v>
      </c>
      <c r="AR717" s="26" t="str">
        <f ca="1">IF(Email_TaskV2[[#This Row],[Aging]]&gt;7,"Warning","")</f>
        <v/>
      </c>
      <c r="AV717" s="16" t="str">
        <f>IF(AND(Email_TaskV2[[#This Row],[Status]]="ON PROGRESS",Email_TaskV2[[#This Row],[Type]]="RFS"),"YES","")</f>
        <v/>
      </c>
      <c r="AW717" s="16" t="str">
        <f>IF(AND(Email_TaskV2[[#This Row],[Status]]="ON PROGRESS",Email_TaskV2[[#This Row],[Type]]="RFI"),"YES","")</f>
        <v/>
      </c>
      <c r="AX717" s="16">
        <f>IF(Email_TaskV2[[#This Row],[Nomor Nodin RFS/RFI]]="","",DAY(Email_TaskV2[[#This Row],[Tanggal nodin RFS/RFI]]))</f>
        <v>16</v>
      </c>
      <c r="AY717" s="28" t="str">
        <f>IF(Email_TaskV2[[#This Row],[Nomor Nodin RFS/RFI]]="","",TEXT(Email_TaskV2[[#This Row],[Tanggal nodin RFS/RFI]],"mmm"))</f>
        <v>Jun</v>
      </c>
      <c r="AZ717" s="28" t="str">
        <f>IF(Email_TaskV2[[#This Row],[Nodin BO]]="","No","Yes")</f>
        <v>Yes</v>
      </c>
      <c r="BA717" s="36">
        <f>IF(Email_TaskV2[[#This Row],[Month]]="",13,MONTH(Email_TaskV2[[#This Row],[Tanggal nodin RFS/RFI]]))</f>
        <v>6</v>
      </c>
    </row>
    <row r="718" spans="1:53" ht="15" hidden="1" customHeight="1" x14ac:dyDescent="0.3">
      <c r="A718" s="17">
        <v>717</v>
      </c>
      <c r="B718" s="31" t="s">
        <v>3091</v>
      </c>
      <c r="C718" s="40">
        <v>44728</v>
      </c>
      <c r="D718" s="34" t="s">
        <v>3092</v>
      </c>
      <c r="E718" s="18" t="s">
        <v>55</v>
      </c>
      <c r="F718" s="21" t="s">
        <v>136</v>
      </c>
      <c r="G718" s="42">
        <v>44728</v>
      </c>
      <c r="H718" s="42">
        <v>44740</v>
      </c>
      <c r="I718" s="31" t="s">
        <v>3093</v>
      </c>
      <c r="J718" s="42">
        <v>44735</v>
      </c>
      <c r="K718" s="85"/>
      <c r="L718" s="78">
        <f t="shared" si="79"/>
        <v>12</v>
      </c>
      <c r="M718" s="78">
        <f t="shared" si="80"/>
        <v>7</v>
      </c>
      <c r="N718" s="34" t="s">
        <v>104</v>
      </c>
      <c r="O718" s="34" t="s">
        <v>172</v>
      </c>
      <c r="P718" s="34" t="str">
        <f>VLOOKUP(Email_TaskV2[[#This Row],[PIC Dev]],[1]Organization!C:D,2,FALSE)</f>
        <v>Postpaid, Roaming, and Interconnect</v>
      </c>
      <c r="Q718" s="74" t="s">
        <v>3094</v>
      </c>
      <c r="R718" s="31">
        <v>90</v>
      </c>
      <c r="S718" s="18" t="s">
        <v>61</v>
      </c>
      <c r="T718" s="83" t="s">
        <v>1734</v>
      </c>
      <c r="U718" s="105"/>
      <c r="V718" s="105"/>
      <c r="W718" s="105"/>
      <c r="X718" s="105"/>
      <c r="Y718" s="105"/>
      <c r="Z718" s="18" t="s">
        <v>63</v>
      </c>
      <c r="AA718" s="18" t="s">
        <v>64</v>
      </c>
      <c r="AB718" s="18" t="s">
        <v>108</v>
      </c>
      <c r="AC718" s="18" t="s">
        <v>98</v>
      </c>
      <c r="AD718" s="23" t="s">
        <v>2421</v>
      </c>
      <c r="AE718" s="33" t="s">
        <v>126</v>
      </c>
      <c r="AF718" s="33"/>
      <c r="AG718" s="31"/>
      <c r="AH718" s="75"/>
      <c r="AI718" s="31" t="s">
        <v>75</v>
      </c>
      <c r="AJ718" s="31"/>
      <c r="AK718" s="25"/>
      <c r="AL718" s="25"/>
      <c r="AM718" s="25"/>
      <c r="AN718" s="25"/>
      <c r="AO718" s="25"/>
      <c r="AP718" s="26">
        <f ca="1">IF(AND(Email_TaskV2[[#This Row],[Status]]="ON PROGRESS"),TODAY()-Email_TaskV2[[#This Row],[Tanggal nodin RFS/RFI]],0)</f>
        <v>0</v>
      </c>
      <c r="AQ718" s="26">
        <f ca="1">IF(AND(Email_TaskV2[[#This Row],[Status]]="ON PROGRESS",Email_TaskV2[[#This Row],[Type]]="RFI"),TODAY()-Email_TaskV2[[#This Row],[Tanggal nodin RFS/RFI]],0)</f>
        <v>0</v>
      </c>
      <c r="AR718" s="26" t="str">
        <f ca="1">IF(Email_TaskV2[[#This Row],[Aging]]&gt;7,"Warning","")</f>
        <v/>
      </c>
      <c r="AV718" s="16" t="str">
        <f>IF(AND(Email_TaskV2[[#This Row],[Status]]="ON PROGRESS",Email_TaskV2[[#This Row],[Type]]="RFS"),"YES","")</f>
        <v/>
      </c>
      <c r="AW718" s="16" t="str">
        <f>IF(AND(Email_TaskV2[[#This Row],[Status]]="ON PROGRESS",Email_TaskV2[[#This Row],[Type]]="RFI"),"YES","")</f>
        <v/>
      </c>
      <c r="AX718" s="16">
        <f>IF(Email_TaskV2[[#This Row],[Nomor Nodin RFS/RFI]]="","",DAY(Email_TaskV2[[#This Row],[Tanggal nodin RFS/RFI]]))</f>
        <v>16</v>
      </c>
      <c r="AY718" s="28" t="str">
        <f>IF(Email_TaskV2[[#This Row],[Nomor Nodin RFS/RFI]]="","",TEXT(Email_TaskV2[[#This Row],[Tanggal nodin RFS/RFI]],"mmm"))</f>
        <v>Jun</v>
      </c>
      <c r="AZ718" s="28" t="str">
        <f>IF(Email_TaskV2[[#This Row],[Nodin BO]]="","No","Yes")</f>
        <v>Yes</v>
      </c>
      <c r="BA718" s="36">
        <f>IF(Email_TaskV2[[#This Row],[Month]]="",13,MONTH(Email_TaskV2[[#This Row],[Tanggal nodin RFS/RFI]]))</f>
        <v>6</v>
      </c>
    </row>
    <row r="719" spans="1:53" ht="15" hidden="1" customHeight="1" x14ac:dyDescent="0.3">
      <c r="A719" s="17">
        <v>718</v>
      </c>
      <c r="B719" s="31" t="s">
        <v>3095</v>
      </c>
      <c r="C719" s="40">
        <v>44728</v>
      </c>
      <c r="D719" s="34" t="s">
        <v>3096</v>
      </c>
      <c r="E719" s="18" t="s">
        <v>55</v>
      </c>
      <c r="F719" s="21" t="s">
        <v>112</v>
      </c>
      <c r="G719" s="42">
        <v>44734</v>
      </c>
      <c r="H719" s="42">
        <v>44737</v>
      </c>
      <c r="I719" s="31" t="s">
        <v>3097</v>
      </c>
      <c r="J719" s="42">
        <v>44739</v>
      </c>
      <c r="K719" s="42"/>
      <c r="L719" s="31">
        <f t="shared" si="79"/>
        <v>9</v>
      </c>
      <c r="M719" s="31">
        <f t="shared" si="80"/>
        <v>5</v>
      </c>
      <c r="N719" s="20" t="s">
        <v>104</v>
      </c>
      <c r="O719" s="20" t="s">
        <v>172</v>
      </c>
      <c r="P719" s="35" t="str">
        <f>VLOOKUP(Email_TaskV2[[#This Row],[PIC Dev]],[1]Organization!C:D,2,FALSE)</f>
        <v>Postpaid, Roaming, and Interconnect</v>
      </c>
      <c r="Q719" s="34"/>
      <c r="R719" s="31">
        <v>63</v>
      </c>
      <c r="S719" s="18" t="s">
        <v>106</v>
      </c>
      <c r="T719" s="31" t="s">
        <v>3098</v>
      </c>
      <c r="U719" s="25"/>
      <c r="V719" s="25"/>
      <c r="W719" s="25"/>
      <c r="X719" s="25"/>
      <c r="Y719" s="25"/>
      <c r="Z719" s="18" t="s">
        <v>63</v>
      </c>
      <c r="AA719" s="18" t="s">
        <v>64</v>
      </c>
      <c r="AB719" s="18" t="s">
        <v>108</v>
      </c>
      <c r="AC719" s="18" t="s">
        <v>98</v>
      </c>
      <c r="AD719" s="23" t="s">
        <v>816</v>
      </c>
      <c r="AE719" s="33"/>
      <c r="AF719" s="33"/>
      <c r="AG719" s="31"/>
      <c r="AH719" s="75"/>
      <c r="AI719" s="31" t="s">
        <v>75</v>
      </c>
      <c r="AJ719" s="31"/>
      <c r="AK719" s="25"/>
      <c r="AL719" s="25"/>
      <c r="AM719" s="25"/>
      <c r="AN719" s="25"/>
      <c r="AO719" s="25"/>
      <c r="AP719" s="26">
        <f ca="1">IF(AND(Email_TaskV2[[#This Row],[Status]]="ON PROGRESS"),TODAY()-Email_TaskV2[[#This Row],[Tanggal nodin RFS/RFI]],0)</f>
        <v>0</v>
      </c>
      <c r="AQ719" s="26">
        <f ca="1">IF(AND(Email_TaskV2[[#This Row],[Status]]="ON PROGRESS",Email_TaskV2[[#This Row],[Type]]="RFI"),TODAY()-Email_TaskV2[[#This Row],[Tanggal nodin RFS/RFI]],0)</f>
        <v>0</v>
      </c>
      <c r="AR719" s="26" t="str">
        <f ca="1">IF(Email_TaskV2[[#This Row],[Aging]]&gt;7,"Warning","")</f>
        <v/>
      </c>
      <c r="AV719" s="16" t="str">
        <f>IF(AND(Email_TaskV2[[#This Row],[Status]]="ON PROGRESS",Email_TaskV2[[#This Row],[Type]]="RFS"),"YES","")</f>
        <v/>
      </c>
      <c r="AW719" s="16" t="str">
        <f>IF(AND(Email_TaskV2[[#This Row],[Status]]="ON PROGRESS",Email_TaskV2[[#This Row],[Type]]="RFI"),"YES","")</f>
        <v/>
      </c>
      <c r="AX719" s="16">
        <f>IF(Email_TaskV2[[#This Row],[Nomor Nodin RFS/RFI]]="","",DAY(Email_TaskV2[[#This Row],[Tanggal nodin RFS/RFI]]))</f>
        <v>16</v>
      </c>
      <c r="AY719" s="28" t="str">
        <f>IF(Email_TaskV2[[#This Row],[Nomor Nodin RFS/RFI]]="","",TEXT(Email_TaskV2[[#This Row],[Tanggal nodin RFS/RFI]],"mmm"))</f>
        <v>Jun</v>
      </c>
      <c r="AZ719" s="28" t="str">
        <f>IF(Email_TaskV2[[#This Row],[Nodin BO]]="","No","Yes")</f>
        <v>Yes</v>
      </c>
      <c r="BA719" s="36">
        <f>IF(Email_TaskV2[[#This Row],[Month]]="",13,MONTH(Email_TaskV2[[#This Row],[Tanggal nodin RFS/RFI]]))</f>
        <v>6</v>
      </c>
    </row>
    <row r="720" spans="1:53" ht="15" hidden="1" customHeight="1" x14ac:dyDescent="0.3">
      <c r="A720" s="17">
        <v>719</v>
      </c>
      <c r="B720" s="31" t="s">
        <v>3099</v>
      </c>
      <c r="C720" s="40">
        <v>44729</v>
      </c>
      <c r="D720" s="34" t="s">
        <v>3100</v>
      </c>
      <c r="E720" s="32" t="s">
        <v>118</v>
      </c>
      <c r="F720" s="47" t="s">
        <v>163</v>
      </c>
      <c r="G720" s="31"/>
      <c r="H720" s="42">
        <v>44749</v>
      </c>
      <c r="I720" s="31"/>
      <c r="J720" s="31"/>
      <c r="K720" s="78"/>
      <c r="L720" s="77"/>
      <c r="M720" s="87"/>
      <c r="N720" s="20" t="s">
        <v>171</v>
      </c>
      <c r="O720" s="20" t="s">
        <v>172</v>
      </c>
      <c r="P720" s="35" t="str">
        <f>VLOOKUP(Email_TaskV2[[#This Row],[PIC Dev]],[1]Organization!C:D,2,FALSE)</f>
        <v>Postpaid, Roaming, and Interconnect</v>
      </c>
      <c r="Q720" s="74" t="s">
        <v>3101</v>
      </c>
      <c r="R720" s="31"/>
      <c r="S720" s="18" t="s">
        <v>61</v>
      </c>
      <c r="T720" s="31" t="s">
        <v>840</v>
      </c>
      <c r="U720" s="25"/>
      <c r="V720" s="25"/>
      <c r="W720" s="25"/>
      <c r="X720" s="25"/>
      <c r="Y720" s="25"/>
      <c r="Z720" s="18" t="s">
        <v>63</v>
      </c>
      <c r="AA720" s="18" t="s">
        <v>64</v>
      </c>
      <c r="AB720" s="18" t="s">
        <v>65</v>
      </c>
      <c r="AC720" s="18" t="s">
        <v>124</v>
      </c>
      <c r="AD720" s="23" t="s">
        <v>125</v>
      </c>
      <c r="AE720" s="33" t="s">
        <v>99</v>
      </c>
      <c r="AF720" s="33"/>
      <c r="AG720" s="31"/>
      <c r="AH720" s="75"/>
      <c r="AI720" s="48" t="s">
        <v>75</v>
      </c>
      <c r="AJ720" s="48"/>
      <c r="AK720" s="25"/>
      <c r="AL720" s="25"/>
      <c r="AM720" s="25"/>
      <c r="AN720" s="25"/>
      <c r="AO720" s="25"/>
      <c r="AP720" s="26">
        <f ca="1">IF(AND(Email_TaskV2[[#This Row],[Status]]="ON PROGRESS"),TODAY()-Email_TaskV2[[#This Row],[Tanggal nodin RFS/RFI]],0)</f>
        <v>0</v>
      </c>
      <c r="AQ720" s="26">
        <f ca="1">IF(AND(Email_TaskV2[[#This Row],[Status]]="ON PROGRESS",Email_TaskV2[[#This Row],[Type]]="RFI"),TODAY()-Email_TaskV2[[#This Row],[Tanggal nodin RFS/RFI]],0)</f>
        <v>0</v>
      </c>
      <c r="AR720" s="26" t="str">
        <f ca="1">IF(Email_TaskV2[[#This Row],[Aging]]&gt;7,"Warning","")</f>
        <v/>
      </c>
      <c r="AV720" s="16" t="str">
        <f>IF(AND(Email_TaskV2[[#This Row],[Status]]="ON PROGRESS",Email_TaskV2[[#This Row],[Type]]="RFS"),"YES","")</f>
        <v/>
      </c>
      <c r="AW720" s="16" t="str">
        <f>IF(AND(Email_TaskV2[[#This Row],[Status]]="ON PROGRESS",Email_TaskV2[[#This Row],[Type]]="RFI"),"YES","")</f>
        <v/>
      </c>
      <c r="AX720" s="16">
        <f>IF(Email_TaskV2[[#This Row],[Nomor Nodin RFS/RFI]]="","",DAY(Email_TaskV2[[#This Row],[Tanggal nodin RFS/RFI]]))</f>
        <v>17</v>
      </c>
      <c r="AY720" s="28" t="str">
        <f>IF(Email_TaskV2[[#This Row],[Nomor Nodin RFS/RFI]]="","",TEXT(Email_TaskV2[[#This Row],[Tanggal nodin RFS/RFI]],"mmm"))</f>
        <v>Jun</v>
      </c>
      <c r="AZ720" s="28" t="str">
        <f>IF(Email_TaskV2[[#This Row],[Nodin BO]]="","No","Yes")</f>
        <v>Yes</v>
      </c>
      <c r="BA720" s="36">
        <f>IF(Email_TaskV2[[#This Row],[Month]]="",13,MONTH(Email_TaskV2[[#This Row],[Tanggal nodin RFS/RFI]]))</f>
        <v>6</v>
      </c>
    </row>
    <row r="721" spans="1:53" ht="15" hidden="1" customHeight="1" x14ac:dyDescent="0.3">
      <c r="A721" s="17">
        <v>720</v>
      </c>
      <c r="B721" s="31" t="s">
        <v>3102</v>
      </c>
      <c r="C721" s="40">
        <v>44729</v>
      </c>
      <c r="D721" s="34" t="s">
        <v>3103</v>
      </c>
      <c r="E721" s="18" t="s">
        <v>55</v>
      </c>
      <c r="F721" s="21" t="s">
        <v>112</v>
      </c>
      <c r="G721" s="42">
        <v>44738</v>
      </c>
      <c r="H721" s="42">
        <v>44741</v>
      </c>
      <c r="I721" s="31" t="s">
        <v>3104</v>
      </c>
      <c r="J721" s="42">
        <v>44742</v>
      </c>
      <c r="K721" s="42"/>
      <c r="L721" s="31">
        <f t="shared" ref="L721:L733" si="81">H721-C721</f>
        <v>12</v>
      </c>
      <c r="M721" s="31">
        <f t="shared" ref="M721:M733" si="82">J721-G721</f>
        <v>4</v>
      </c>
      <c r="N721" s="87" t="s">
        <v>130</v>
      </c>
      <c r="O721" s="87" t="s">
        <v>131</v>
      </c>
      <c r="P721" s="87" t="str">
        <f>VLOOKUP(Email_TaskV2[[#This Row],[PIC Dev]],[1]Organization!C:D,2,FALSE)</f>
        <v>BSM Prepaid</v>
      </c>
      <c r="Q721" s="34"/>
      <c r="R721" s="31">
        <v>112</v>
      </c>
      <c r="S721" s="18" t="s">
        <v>106</v>
      </c>
      <c r="T721" s="31" t="s">
        <v>3105</v>
      </c>
      <c r="U721" s="25"/>
      <c r="V721" s="25"/>
      <c r="W721" s="25"/>
      <c r="X721" s="25"/>
      <c r="Y721" s="25"/>
      <c r="Z721" s="18" t="s">
        <v>63</v>
      </c>
      <c r="AA721" s="18" t="s">
        <v>64</v>
      </c>
      <c r="AB721" s="18" t="s">
        <v>65</v>
      </c>
      <c r="AC721" s="18" t="s">
        <v>66</v>
      </c>
      <c r="AD721" s="23" t="s">
        <v>816</v>
      </c>
      <c r="AE721" s="33"/>
      <c r="AF721" s="33"/>
      <c r="AG721" s="31"/>
      <c r="AH721" s="75"/>
      <c r="AI721" s="31" t="s">
        <v>75</v>
      </c>
      <c r="AJ721" s="31"/>
      <c r="AK721" s="25"/>
      <c r="AL721" s="25"/>
      <c r="AM721" s="25"/>
      <c r="AN721" s="25"/>
      <c r="AO721" s="25"/>
      <c r="AP721" s="26">
        <f ca="1">IF(AND(Email_TaskV2[[#This Row],[Status]]="ON PROGRESS"),TODAY()-Email_TaskV2[[#This Row],[Tanggal nodin RFS/RFI]],0)</f>
        <v>0</v>
      </c>
      <c r="AQ721" s="26">
        <f ca="1">IF(AND(Email_TaskV2[[#This Row],[Status]]="ON PROGRESS",Email_TaskV2[[#This Row],[Type]]="RFI"),TODAY()-Email_TaskV2[[#This Row],[Tanggal nodin RFS/RFI]],0)</f>
        <v>0</v>
      </c>
      <c r="AR721" s="26" t="str">
        <f ca="1">IF(Email_TaskV2[[#This Row],[Aging]]&gt;7,"Warning","")</f>
        <v/>
      </c>
      <c r="AV721" s="16" t="str">
        <f>IF(AND(Email_TaskV2[[#This Row],[Status]]="ON PROGRESS",Email_TaskV2[[#This Row],[Type]]="RFS"),"YES","")</f>
        <v/>
      </c>
      <c r="AW721" s="16" t="str">
        <f>IF(AND(Email_TaskV2[[#This Row],[Status]]="ON PROGRESS",Email_TaskV2[[#This Row],[Type]]="RFI"),"YES","")</f>
        <v/>
      </c>
      <c r="AX721" s="16">
        <f>IF(Email_TaskV2[[#This Row],[Nomor Nodin RFS/RFI]]="","",DAY(Email_TaskV2[[#This Row],[Tanggal nodin RFS/RFI]]))</f>
        <v>17</v>
      </c>
      <c r="AY721" s="28" t="str">
        <f>IF(Email_TaskV2[[#This Row],[Nomor Nodin RFS/RFI]]="","",TEXT(Email_TaskV2[[#This Row],[Tanggal nodin RFS/RFI]],"mmm"))</f>
        <v>Jun</v>
      </c>
      <c r="AZ721" s="28" t="str">
        <f>IF(Email_TaskV2[[#This Row],[Nodin BO]]="","No","Yes")</f>
        <v>Yes</v>
      </c>
      <c r="BA721" s="36">
        <f>IF(Email_TaskV2[[#This Row],[Month]]="",13,MONTH(Email_TaskV2[[#This Row],[Tanggal nodin RFS/RFI]]))</f>
        <v>6</v>
      </c>
    </row>
    <row r="722" spans="1:53" ht="15" hidden="1" customHeight="1" x14ac:dyDescent="0.3">
      <c r="A722" s="17">
        <v>721</v>
      </c>
      <c r="B722" s="31" t="s">
        <v>3106</v>
      </c>
      <c r="C722" s="40">
        <v>44729</v>
      </c>
      <c r="D722" s="34" t="s">
        <v>3107</v>
      </c>
      <c r="E722" s="18" t="s">
        <v>55</v>
      </c>
      <c r="F722" s="18" t="s">
        <v>86</v>
      </c>
      <c r="G722" s="42">
        <v>44729</v>
      </c>
      <c r="H722" s="42">
        <v>44733</v>
      </c>
      <c r="I722" s="31" t="s">
        <v>3108</v>
      </c>
      <c r="J722" s="42">
        <v>44733</v>
      </c>
      <c r="K722" s="85"/>
      <c r="L722" s="78">
        <f t="shared" si="81"/>
        <v>4</v>
      </c>
      <c r="M722" s="78">
        <f t="shared" si="82"/>
        <v>4</v>
      </c>
      <c r="N722" s="34" t="s">
        <v>341</v>
      </c>
      <c r="O722" s="34" t="s">
        <v>342</v>
      </c>
      <c r="P722" s="34" t="str">
        <f>VLOOKUP(Email_TaskV2[[#This Row],[PIC Dev]],[1]Organization!C:D,2,FALSE)</f>
        <v>Digital and VAS</v>
      </c>
      <c r="Q722" s="74" t="s">
        <v>3109</v>
      </c>
      <c r="R722" s="31">
        <v>70</v>
      </c>
      <c r="S722" s="18" t="s">
        <v>61</v>
      </c>
      <c r="T722" s="31" t="s">
        <v>3110</v>
      </c>
      <c r="U722" s="25"/>
      <c r="V722" s="25"/>
      <c r="W722" s="25"/>
      <c r="X722" s="25"/>
      <c r="Y722" s="25"/>
      <c r="Z722" s="18" t="s">
        <v>63</v>
      </c>
      <c r="AA722" s="18" t="s">
        <v>64</v>
      </c>
      <c r="AB722" s="18" t="s">
        <v>344</v>
      </c>
      <c r="AC722" s="18" t="s">
        <v>98</v>
      </c>
      <c r="AD722" s="23" t="s">
        <v>2421</v>
      </c>
      <c r="AE722" s="33" t="s">
        <v>255</v>
      </c>
      <c r="AF722" s="33"/>
      <c r="AG722" s="31"/>
      <c r="AH722" s="75"/>
      <c r="AI722" s="31" t="s">
        <v>68</v>
      </c>
      <c r="AJ722" s="31" t="s">
        <v>83</v>
      </c>
      <c r="AK722" s="25"/>
      <c r="AL722" s="25"/>
      <c r="AM722" s="25"/>
      <c r="AN722" s="25"/>
      <c r="AO722" s="25"/>
      <c r="AP722" s="26">
        <f ca="1">IF(AND(Email_TaskV2[[#This Row],[Status]]="ON PROGRESS"),TODAY()-Email_TaskV2[[#This Row],[Tanggal nodin RFS/RFI]],0)</f>
        <v>0</v>
      </c>
      <c r="AQ722" s="26">
        <f ca="1">IF(AND(Email_TaskV2[[#This Row],[Status]]="ON PROGRESS",Email_TaskV2[[#This Row],[Type]]="RFI"),TODAY()-Email_TaskV2[[#This Row],[Tanggal nodin RFS/RFI]],0)</f>
        <v>0</v>
      </c>
      <c r="AR722" s="26" t="str">
        <f ca="1">IF(Email_TaskV2[[#This Row],[Aging]]&gt;7,"Warning","")</f>
        <v/>
      </c>
      <c r="AV722" s="16" t="str">
        <f>IF(AND(Email_TaskV2[[#This Row],[Status]]="ON PROGRESS",Email_TaskV2[[#This Row],[Type]]="RFS"),"YES","")</f>
        <v/>
      </c>
      <c r="AW722" s="16" t="str">
        <f>IF(AND(Email_TaskV2[[#This Row],[Status]]="ON PROGRESS",Email_TaskV2[[#This Row],[Type]]="RFI"),"YES","")</f>
        <v/>
      </c>
      <c r="AX722" s="16">
        <f>IF(Email_TaskV2[[#This Row],[Nomor Nodin RFS/RFI]]="","",DAY(Email_TaskV2[[#This Row],[Tanggal nodin RFS/RFI]]))</f>
        <v>17</v>
      </c>
      <c r="AY722" s="28" t="str">
        <f>IF(Email_TaskV2[[#This Row],[Nomor Nodin RFS/RFI]]="","",TEXT(Email_TaskV2[[#This Row],[Tanggal nodin RFS/RFI]],"mmm"))</f>
        <v>Jun</v>
      </c>
      <c r="AZ722" s="28" t="str">
        <f>IF(Email_TaskV2[[#This Row],[Nodin BO]]="","No","Yes")</f>
        <v>Yes</v>
      </c>
      <c r="BA722" s="36">
        <f>IF(Email_TaskV2[[#This Row],[Month]]="",13,MONTH(Email_TaskV2[[#This Row],[Tanggal nodin RFS/RFI]]))</f>
        <v>6</v>
      </c>
    </row>
    <row r="723" spans="1:53" ht="15" hidden="1" customHeight="1" x14ac:dyDescent="0.3">
      <c r="A723" s="17">
        <v>722</v>
      </c>
      <c r="B723" s="31" t="s">
        <v>3111</v>
      </c>
      <c r="C723" s="40">
        <v>44729</v>
      </c>
      <c r="D723" s="34" t="s">
        <v>3112</v>
      </c>
      <c r="E723" s="18" t="s">
        <v>55</v>
      </c>
      <c r="F723" s="21" t="s">
        <v>112</v>
      </c>
      <c r="G723" s="42">
        <v>44734</v>
      </c>
      <c r="H723" s="42">
        <v>44734</v>
      </c>
      <c r="I723" s="31" t="s">
        <v>3113</v>
      </c>
      <c r="J723" s="42">
        <v>44736</v>
      </c>
      <c r="K723" s="42"/>
      <c r="L723" s="31">
        <f t="shared" si="81"/>
        <v>5</v>
      </c>
      <c r="M723" s="31">
        <f t="shared" si="82"/>
        <v>2</v>
      </c>
      <c r="N723" s="23" t="s">
        <v>93</v>
      </c>
      <c r="O723" s="20" t="s">
        <v>94</v>
      </c>
      <c r="P723" s="35" t="str">
        <f>VLOOKUP(Email_TaskV2[[#This Row],[PIC Dev]],[1]Organization!C:D,2,FALSE)</f>
        <v>Digital and VAS</v>
      </c>
      <c r="Q723" s="34"/>
      <c r="R723" s="31">
        <v>75</v>
      </c>
      <c r="S723" s="18" t="s">
        <v>106</v>
      </c>
      <c r="T723" s="31" t="s">
        <v>3114</v>
      </c>
      <c r="U723" s="25"/>
      <c r="V723" s="25"/>
      <c r="W723" s="25"/>
      <c r="X723" s="25"/>
      <c r="Y723" s="25"/>
      <c r="Z723" s="18" t="s">
        <v>63</v>
      </c>
      <c r="AA723" s="18" t="s">
        <v>64</v>
      </c>
      <c r="AB723" s="18" t="s">
        <v>2847</v>
      </c>
      <c r="AC723" s="18" t="s">
        <v>98</v>
      </c>
      <c r="AD723" s="23" t="s">
        <v>2792</v>
      </c>
      <c r="AE723" s="33"/>
      <c r="AF723" s="33"/>
      <c r="AG723" s="31"/>
      <c r="AH723" s="75"/>
      <c r="AI723" s="31" t="s">
        <v>75</v>
      </c>
      <c r="AJ723" s="31"/>
      <c r="AK723" s="25"/>
      <c r="AL723" s="25"/>
      <c r="AM723" s="25"/>
      <c r="AN723" s="25"/>
      <c r="AO723" s="25"/>
      <c r="AP723" s="26">
        <f ca="1">IF(AND(Email_TaskV2[[#This Row],[Status]]="ON PROGRESS"),TODAY()-Email_TaskV2[[#This Row],[Tanggal nodin RFS/RFI]],0)</f>
        <v>0</v>
      </c>
      <c r="AQ723" s="26">
        <f ca="1">IF(AND(Email_TaskV2[[#This Row],[Status]]="ON PROGRESS",Email_TaskV2[[#This Row],[Type]]="RFI"),TODAY()-Email_TaskV2[[#This Row],[Tanggal nodin RFS/RFI]],0)</f>
        <v>0</v>
      </c>
      <c r="AR723" s="26" t="str">
        <f ca="1">IF(Email_TaskV2[[#This Row],[Aging]]&gt;7,"Warning","")</f>
        <v/>
      </c>
      <c r="AV723" s="16" t="str">
        <f>IF(AND(Email_TaskV2[[#This Row],[Status]]="ON PROGRESS",Email_TaskV2[[#This Row],[Type]]="RFS"),"YES","")</f>
        <v/>
      </c>
      <c r="AW723" s="16" t="str">
        <f>IF(AND(Email_TaskV2[[#This Row],[Status]]="ON PROGRESS",Email_TaskV2[[#This Row],[Type]]="RFI"),"YES","")</f>
        <v/>
      </c>
      <c r="AX723" s="16">
        <f>IF(Email_TaskV2[[#This Row],[Nomor Nodin RFS/RFI]]="","",DAY(Email_TaskV2[[#This Row],[Tanggal nodin RFS/RFI]]))</f>
        <v>17</v>
      </c>
      <c r="AY723" s="28" t="str">
        <f>IF(Email_TaskV2[[#This Row],[Nomor Nodin RFS/RFI]]="","",TEXT(Email_TaskV2[[#This Row],[Tanggal nodin RFS/RFI]],"mmm"))</f>
        <v>Jun</v>
      </c>
      <c r="AZ723" s="28" t="str">
        <f>IF(Email_TaskV2[[#This Row],[Nodin BO]]="","No","Yes")</f>
        <v>Yes</v>
      </c>
      <c r="BA723" s="36">
        <f>IF(Email_TaskV2[[#This Row],[Month]]="",13,MONTH(Email_TaskV2[[#This Row],[Tanggal nodin RFS/RFI]]))</f>
        <v>6</v>
      </c>
    </row>
    <row r="724" spans="1:53" ht="15" hidden="1" customHeight="1" x14ac:dyDescent="0.3">
      <c r="A724" s="17">
        <v>723</v>
      </c>
      <c r="B724" s="31" t="s">
        <v>3115</v>
      </c>
      <c r="C724" s="40">
        <v>44732</v>
      </c>
      <c r="D724" s="34" t="s">
        <v>3116</v>
      </c>
      <c r="E724" s="18" t="s">
        <v>55</v>
      </c>
      <c r="F724" s="21" t="s">
        <v>147</v>
      </c>
      <c r="G724" s="42">
        <v>44736</v>
      </c>
      <c r="H724" s="42">
        <v>44737</v>
      </c>
      <c r="I724" s="31" t="s">
        <v>3117</v>
      </c>
      <c r="J724" s="42">
        <v>44741</v>
      </c>
      <c r="K724" s="85"/>
      <c r="L724" s="78">
        <f t="shared" si="81"/>
        <v>5</v>
      </c>
      <c r="M724" s="78">
        <f t="shared" si="82"/>
        <v>5</v>
      </c>
      <c r="N724" s="34" t="s">
        <v>130</v>
      </c>
      <c r="O724" s="34" t="s">
        <v>131</v>
      </c>
      <c r="P724" s="34" t="str">
        <f>VLOOKUP(Email_TaskV2[[#This Row],[PIC Dev]],[1]Organization!C:D,2,FALSE)</f>
        <v>BSM Prepaid</v>
      </c>
      <c r="Q724" s="34"/>
      <c r="R724" s="31">
        <v>175</v>
      </c>
      <c r="S724" s="18" t="s">
        <v>106</v>
      </c>
      <c r="T724" s="31" t="s">
        <v>3118</v>
      </c>
      <c r="U724" s="25"/>
      <c r="V724" s="25"/>
      <c r="W724" s="25"/>
      <c r="X724" s="25"/>
      <c r="Y724" s="25"/>
      <c r="Z724" s="18" t="s">
        <v>63</v>
      </c>
      <c r="AA724" s="18" t="s">
        <v>64</v>
      </c>
      <c r="AB724" s="18" t="s">
        <v>65</v>
      </c>
      <c r="AC724" s="18" t="s">
        <v>66</v>
      </c>
      <c r="AD724" s="23" t="s">
        <v>151</v>
      </c>
      <c r="AE724" s="23"/>
      <c r="AF724" s="33"/>
      <c r="AG724" s="31"/>
      <c r="AH724" s="75"/>
      <c r="AI724" s="31" t="s">
        <v>68</v>
      </c>
      <c r="AJ724" s="31" t="s">
        <v>152</v>
      </c>
      <c r="AK724" s="25"/>
      <c r="AL724" s="25"/>
      <c r="AM724" s="25"/>
      <c r="AN724" s="25"/>
      <c r="AO724" s="25"/>
      <c r="AP724" s="26">
        <f ca="1">IF(AND(Email_TaskV2[[#This Row],[Status]]="ON PROGRESS"),TODAY()-Email_TaskV2[[#This Row],[Tanggal nodin RFS/RFI]],0)</f>
        <v>0</v>
      </c>
      <c r="AQ724" s="26">
        <f ca="1">IF(AND(Email_TaskV2[[#This Row],[Status]]="ON PROGRESS",Email_TaskV2[[#This Row],[Type]]="RFI"),TODAY()-Email_TaskV2[[#This Row],[Tanggal nodin RFS/RFI]],0)</f>
        <v>0</v>
      </c>
      <c r="AR724" s="26" t="str">
        <f ca="1">IF(Email_TaskV2[[#This Row],[Aging]]&gt;7,"Warning","")</f>
        <v/>
      </c>
      <c r="AV724" s="16" t="str">
        <f>IF(AND(Email_TaskV2[[#This Row],[Status]]="ON PROGRESS",Email_TaskV2[[#This Row],[Type]]="RFS"),"YES","")</f>
        <v/>
      </c>
      <c r="AW724" s="16" t="str">
        <f>IF(AND(Email_TaskV2[[#This Row],[Status]]="ON PROGRESS",Email_TaskV2[[#This Row],[Type]]="RFI"),"YES","")</f>
        <v/>
      </c>
      <c r="AX724" s="16">
        <f>IF(Email_TaskV2[[#This Row],[Nomor Nodin RFS/RFI]]="","",DAY(Email_TaskV2[[#This Row],[Tanggal nodin RFS/RFI]]))</f>
        <v>20</v>
      </c>
      <c r="AY724" s="28" t="str">
        <f>IF(Email_TaskV2[[#This Row],[Nomor Nodin RFS/RFI]]="","",TEXT(Email_TaskV2[[#This Row],[Tanggal nodin RFS/RFI]],"mmm"))</f>
        <v>Jun</v>
      </c>
      <c r="AZ724" s="28" t="str">
        <f>IF(Email_TaskV2[[#This Row],[Nodin BO]]="","No","Yes")</f>
        <v>Yes</v>
      </c>
      <c r="BA724" s="36">
        <f>IF(Email_TaskV2[[#This Row],[Month]]="",13,MONTH(Email_TaskV2[[#This Row],[Tanggal nodin RFS/RFI]]))</f>
        <v>6</v>
      </c>
    </row>
    <row r="725" spans="1:53" ht="15" hidden="1" customHeight="1" x14ac:dyDescent="0.3">
      <c r="A725" s="17">
        <v>724</v>
      </c>
      <c r="B725" s="31" t="s">
        <v>3119</v>
      </c>
      <c r="C725" s="40">
        <v>44732</v>
      </c>
      <c r="D725" s="34" t="s">
        <v>3120</v>
      </c>
      <c r="E725" s="18" t="s">
        <v>55</v>
      </c>
      <c r="F725" s="21" t="s">
        <v>112</v>
      </c>
      <c r="G725" s="42">
        <v>44733</v>
      </c>
      <c r="H725" s="42">
        <v>44734</v>
      </c>
      <c r="I725" s="31" t="s">
        <v>3121</v>
      </c>
      <c r="J725" s="42">
        <v>44735</v>
      </c>
      <c r="K725" s="85"/>
      <c r="L725" s="78">
        <f t="shared" si="81"/>
        <v>2</v>
      </c>
      <c r="M725" s="78">
        <f t="shared" si="82"/>
        <v>2</v>
      </c>
      <c r="N725" s="34" t="s">
        <v>120</v>
      </c>
      <c r="O725" s="34" t="s">
        <v>121</v>
      </c>
      <c r="P725" s="34" t="str">
        <f>VLOOKUP(Email_TaskV2[[#This Row],[PIC Dev]],[1]Organization!C:D,2,FALSE)</f>
        <v>Business Architecture</v>
      </c>
      <c r="Q725" s="34"/>
      <c r="R725" s="31">
        <v>54</v>
      </c>
      <c r="S725" s="18" t="s">
        <v>106</v>
      </c>
      <c r="T725" s="31" t="s">
        <v>2988</v>
      </c>
      <c r="U725" s="25"/>
      <c r="V725" s="25"/>
      <c r="W725" s="25"/>
      <c r="X725" s="25"/>
      <c r="Y725" s="25"/>
      <c r="Z725" s="18" t="s">
        <v>63</v>
      </c>
      <c r="AA725" s="18" t="s">
        <v>64</v>
      </c>
      <c r="AB725" s="18" t="s">
        <v>123</v>
      </c>
      <c r="AC725" s="18" t="s">
        <v>66</v>
      </c>
      <c r="AD725" s="23" t="s">
        <v>186</v>
      </c>
      <c r="AE725" s="33"/>
      <c r="AF725" s="33"/>
      <c r="AG725" s="31"/>
      <c r="AH725" s="75"/>
      <c r="AI725" s="31" t="s">
        <v>75</v>
      </c>
      <c r="AJ725" s="31"/>
      <c r="AK725" s="25"/>
      <c r="AL725" s="25"/>
      <c r="AM725" s="25"/>
      <c r="AN725" s="25"/>
      <c r="AO725" s="25"/>
      <c r="AP725" s="26">
        <f ca="1">IF(AND(Email_TaskV2[[#This Row],[Status]]="ON PROGRESS"),TODAY()-Email_TaskV2[[#This Row],[Tanggal nodin RFS/RFI]],0)</f>
        <v>0</v>
      </c>
      <c r="AQ725" s="26">
        <f ca="1">IF(AND(Email_TaskV2[[#This Row],[Status]]="ON PROGRESS",Email_TaskV2[[#This Row],[Type]]="RFI"),TODAY()-Email_TaskV2[[#This Row],[Tanggal nodin RFS/RFI]],0)</f>
        <v>0</v>
      </c>
      <c r="AR725" s="26" t="str">
        <f ca="1">IF(Email_TaskV2[[#This Row],[Aging]]&gt;7,"Warning","")</f>
        <v/>
      </c>
      <c r="AV725" s="16" t="str">
        <f>IF(AND(Email_TaskV2[[#This Row],[Status]]="ON PROGRESS",Email_TaskV2[[#This Row],[Type]]="RFS"),"YES","")</f>
        <v/>
      </c>
      <c r="AW725" s="16" t="str">
        <f>IF(AND(Email_TaskV2[[#This Row],[Status]]="ON PROGRESS",Email_TaskV2[[#This Row],[Type]]="RFI"),"YES","")</f>
        <v/>
      </c>
      <c r="AX725" s="16">
        <f>IF(Email_TaskV2[[#This Row],[Nomor Nodin RFS/RFI]]="","",DAY(Email_TaskV2[[#This Row],[Tanggal nodin RFS/RFI]]))</f>
        <v>20</v>
      </c>
      <c r="AY725" s="28" t="str">
        <f>IF(Email_TaskV2[[#This Row],[Nomor Nodin RFS/RFI]]="","",TEXT(Email_TaskV2[[#This Row],[Tanggal nodin RFS/RFI]],"mmm"))</f>
        <v>Jun</v>
      </c>
      <c r="AZ725" s="28" t="str">
        <f>IF(Email_TaskV2[[#This Row],[Nodin BO]]="","No","Yes")</f>
        <v>Yes</v>
      </c>
      <c r="BA725" s="36">
        <f>IF(Email_TaskV2[[#This Row],[Month]]="",13,MONTH(Email_TaskV2[[#This Row],[Tanggal nodin RFS/RFI]]))</f>
        <v>6</v>
      </c>
    </row>
    <row r="726" spans="1:53" ht="15" hidden="1" customHeight="1" x14ac:dyDescent="0.3">
      <c r="A726" s="17">
        <v>725</v>
      </c>
      <c r="B726" s="31" t="s">
        <v>3122</v>
      </c>
      <c r="C726" s="40">
        <v>44732</v>
      </c>
      <c r="D726" s="34" t="s">
        <v>3123</v>
      </c>
      <c r="E726" s="18" t="s">
        <v>55</v>
      </c>
      <c r="F726" s="21" t="s">
        <v>136</v>
      </c>
      <c r="G726" s="42">
        <v>44732</v>
      </c>
      <c r="H726" s="42">
        <v>44735</v>
      </c>
      <c r="I726" s="31" t="s">
        <v>3124</v>
      </c>
      <c r="J726" s="42">
        <v>44735</v>
      </c>
      <c r="K726" s="85"/>
      <c r="L726" s="78">
        <f t="shared" si="81"/>
        <v>3</v>
      </c>
      <c r="M726" s="78">
        <f t="shared" si="82"/>
        <v>3</v>
      </c>
      <c r="N726" s="34" t="s">
        <v>104</v>
      </c>
      <c r="O726" s="20" t="s">
        <v>105</v>
      </c>
      <c r="P726" s="35" t="str">
        <f>VLOOKUP(Email_TaskV2[[#This Row],[PIC Dev]],[1]Organization!C:D,2,FALSE)</f>
        <v>Digital and VAS</v>
      </c>
      <c r="Q726" s="74" t="s">
        <v>3125</v>
      </c>
      <c r="R726" s="31">
        <v>120</v>
      </c>
      <c r="S726" s="18" t="s">
        <v>61</v>
      </c>
      <c r="T726" s="31" t="s">
        <v>3126</v>
      </c>
      <c r="U726" s="25"/>
      <c r="V726" s="25"/>
      <c r="W726" s="25"/>
      <c r="X726" s="25"/>
      <c r="Y726" s="25"/>
      <c r="Z726" s="18" t="s">
        <v>63</v>
      </c>
      <c r="AA726" s="18" t="s">
        <v>64</v>
      </c>
      <c r="AB726" s="18" t="s">
        <v>108</v>
      </c>
      <c r="AC726" s="18" t="s">
        <v>66</v>
      </c>
      <c r="AD726" s="23" t="s">
        <v>774</v>
      </c>
      <c r="AE726" s="33" t="s">
        <v>2640</v>
      </c>
      <c r="AF726" s="33"/>
      <c r="AG726" s="31"/>
      <c r="AH726" s="75"/>
      <c r="AI726" s="31" t="s">
        <v>75</v>
      </c>
      <c r="AJ726" s="31"/>
      <c r="AK726" s="25"/>
      <c r="AL726" s="25"/>
      <c r="AM726" s="25"/>
      <c r="AN726" s="25"/>
      <c r="AO726" s="25"/>
      <c r="AP726" s="26">
        <f ca="1">IF(AND(Email_TaskV2[[#This Row],[Status]]="ON PROGRESS"),TODAY()-Email_TaskV2[[#This Row],[Tanggal nodin RFS/RFI]],0)</f>
        <v>0</v>
      </c>
      <c r="AQ726" s="26">
        <f ca="1">IF(AND(Email_TaskV2[[#This Row],[Status]]="ON PROGRESS",Email_TaskV2[[#This Row],[Type]]="RFI"),TODAY()-Email_TaskV2[[#This Row],[Tanggal nodin RFS/RFI]],0)</f>
        <v>0</v>
      </c>
      <c r="AR726" s="26" t="str">
        <f ca="1">IF(Email_TaskV2[[#This Row],[Aging]]&gt;7,"Warning","")</f>
        <v/>
      </c>
      <c r="AV726" s="16" t="str">
        <f>IF(AND(Email_TaskV2[[#This Row],[Status]]="ON PROGRESS",Email_TaskV2[[#This Row],[Type]]="RFS"),"YES","")</f>
        <v/>
      </c>
      <c r="AW726" s="16" t="str">
        <f>IF(AND(Email_TaskV2[[#This Row],[Status]]="ON PROGRESS",Email_TaskV2[[#This Row],[Type]]="RFI"),"YES","")</f>
        <v/>
      </c>
      <c r="AX726" s="16">
        <f>IF(Email_TaskV2[[#This Row],[Nomor Nodin RFS/RFI]]="","",DAY(Email_TaskV2[[#This Row],[Tanggal nodin RFS/RFI]]))</f>
        <v>20</v>
      </c>
      <c r="AY726" s="28" t="str">
        <f>IF(Email_TaskV2[[#This Row],[Nomor Nodin RFS/RFI]]="","",TEXT(Email_TaskV2[[#This Row],[Tanggal nodin RFS/RFI]],"mmm"))</f>
        <v>Jun</v>
      </c>
      <c r="AZ726" s="28" t="str">
        <f>IF(Email_TaskV2[[#This Row],[Nodin BO]]="","No","Yes")</f>
        <v>Yes</v>
      </c>
      <c r="BA726" s="36">
        <f>IF(Email_TaskV2[[#This Row],[Month]]="",13,MONTH(Email_TaskV2[[#This Row],[Tanggal nodin RFS/RFI]]))</f>
        <v>6</v>
      </c>
    </row>
    <row r="727" spans="1:53" ht="15" hidden="1" customHeight="1" x14ac:dyDescent="0.3">
      <c r="A727" s="17">
        <v>726</v>
      </c>
      <c r="B727" s="31" t="s">
        <v>3127</v>
      </c>
      <c r="C727" s="40">
        <v>44732</v>
      </c>
      <c r="D727" s="34" t="s">
        <v>2407</v>
      </c>
      <c r="E727" s="18" t="s">
        <v>55</v>
      </c>
      <c r="F727" s="21" t="s">
        <v>136</v>
      </c>
      <c r="G727" s="42">
        <v>44734</v>
      </c>
      <c r="H727" s="42">
        <v>44748</v>
      </c>
      <c r="I727" s="31" t="s">
        <v>3128</v>
      </c>
      <c r="J727" s="42">
        <v>44750</v>
      </c>
      <c r="K727" s="85"/>
      <c r="L727" s="78">
        <f t="shared" si="81"/>
        <v>16</v>
      </c>
      <c r="M727" s="78">
        <f t="shared" si="82"/>
        <v>16</v>
      </c>
      <c r="N727" s="34" t="s">
        <v>104</v>
      </c>
      <c r="O727" s="34" t="s">
        <v>105</v>
      </c>
      <c r="P727" s="34" t="str">
        <f>VLOOKUP(Email_TaskV2[[#This Row],[PIC Dev]],[1]Organization!C:D,2,FALSE)</f>
        <v>Digital and VAS</v>
      </c>
      <c r="Q727" s="74" t="s">
        <v>3129</v>
      </c>
      <c r="R727" s="31">
        <v>15</v>
      </c>
      <c r="S727" s="18" t="s">
        <v>106</v>
      </c>
      <c r="T727" s="83" t="s">
        <v>3130</v>
      </c>
      <c r="U727" s="105"/>
      <c r="V727" s="105"/>
      <c r="W727" s="105"/>
      <c r="X727" s="105"/>
      <c r="Y727" s="105"/>
      <c r="Z727" s="18" t="s">
        <v>63</v>
      </c>
      <c r="AA727" s="18" t="s">
        <v>64</v>
      </c>
      <c r="AB727" s="18" t="s">
        <v>108</v>
      </c>
      <c r="AC727" s="18" t="s">
        <v>98</v>
      </c>
      <c r="AD727" s="23" t="s">
        <v>109</v>
      </c>
      <c r="AE727" s="33"/>
      <c r="AF727" s="33"/>
      <c r="AG727" s="31"/>
      <c r="AH727" s="75"/>
      <c r="AI727" s="31" t="s">
        <v>75</v>
      </c>
      <c r="AJ727" s="31"/>
      <c r="AK727" s="25"/>
      <c r="AL727" s="25"/>
      <c r="AM727" s="25"/>
      <c r="AN727" s="25"/>
      <c r="AO727" s="25"/>
      <c r="AP727" s="26">
        <f ca="1">IF(AND(Email_TaskV2[[#This Row],[Status]]="ON PROGRESS"),TODAY()-Email_TaskV2[[#This Row],[Tanggal nodin RFS/RFI]],0)</f>
        <v>0</v>
      </c>
      <c r="AQ727" s="26">
        <f ca="1">IF(AND(Email_TaskV2[[#This Row],[Status]]="ON PROGRESS",Email_TaskV2[[#This Row],[Type]]="RFI"),TODAY()-Email_TaskV2[[#This Row],[Tanggal nodin RFS/RFI]],0)</f>
        <v>0</v>
      </c>
      <c r="AR727" s="26" t="str">
        <f ca="1">IF(Email_TaskV2[[#This Row],[Aging]]&gt;7,"Warning","")</f>
        <v/>
      </c>
      <c r="AV727" s="16" t="str">
        <f>IF(AND(Email_TaskV2[[#This Row],[Status]]="ON PROGRESS",Email_TaskV2[[#This Row],[Type]]="RFS"),"YES","")</f>
        <v/>
      </c>
      <c r="AW727" s="16" t="str">
        <f>IF(AND(Email_TaskV2[[#This Row],[Status]]="ON PROGRESS",Email_TaskV2[[#This Row],[Type]]="RFI"),"YES","")</f>
        <v/>
      </c>
      <c r="AX727" s="16">
        <f>IF(Email_TaskV2[[#This Row],[Nomor Nodin RFS/RFI]]="","",DAY(Email_TaskV2[[#This Row],[Tanggal nodin RFS/RFI]]))</f>
        <v>20</v>
      </c>
      <c r="AY727" s="28" t="str">
        <f>IF(Email_TaskV2[[#This Row],[Nomor Nodin RFS/RFI]]="","",TEXT(Email_TaskV2[[#This Row],[Tanggal nodin RFS/RFI]],"mmm"))</f>
        <v>Jun</v>
      </c>
      <c r="AZ727" s="28" t="str">
        <f>IF(Email_TaskV2[[#This Row],[Nodin BO]]="","No","Yes")</f>
        <v>Yes</v>
      </c>
      <c r="BA727" s="36">
        <f>IF(Email_TaskV2[[#This Row],[Month]]="",13,MONTH(Email_TaskV2[[#This Row],[Tanggal nodin RFS/RFI]]))</f>
        <v>6</v>
      </c>
    </row>
    <row r="728" spans="1:53" ht="15" hidden="1" customHeight="1" x14ac:dyDescent="0.3">
      <c r="A728" s="17">
        <v>727</v>
      </c>
      <c r="B728" s="31" t="s">
        <v>3131</v>
      </c>
      <c r="C728" s="40">
        <v>44732</v>
      </c>
      <c r="D728" s="34" t="s">
        <v>3132</v>
      </c>
      <c r="E728" s="18" t="s">
        <v>55</v>
      </c>
      <c r="F728" s="21" t="s">
        <v>112</v>
      </c>
      <c r="G728" s="42">
        <v>44733</v>
      </c>
      <c r="H728" s="73">
        <v>44734</v>
      </c>
      <c r="I728" s="31" t="s">
        <v>3133</v>
      </c>
      <c r="J728" s="73">
        <v>44734</v>
      </c>
      <c r="K728" s="73"/>
      <c r="L728" s="78">
        <f t="shared" si="81"/>
        <v>2</v>
      </c>
      <c r="M728" s="78">
        <f t="shared" si="82"/>
        <v>1</v>
      </c>
      <c r="N728" s="34" t="s">
        <v>104</v>
      </c>
      <c r="O728" s="34" t="s">
        <v>105</v>
      </c>
      <c r="P728" s="34" t="str">
        <f>VLOOKUP(Email_TaskV2[[#This Row],[PIC Dev]],[1]Organization!C:D,2,FALSE)</f>
        <v>Digital and VAS</v>
      </c>
      <c r="Q728" s="34"/>
      <c r="R728" s="31">
        <v>75</v>
      </c>
      <c r="S728" s="18" t="s">
        <v>106</v>
      </c>
      <c r="T728" s="31"/>
      <c r="U728" s="25"/>
      <c r="V728" s="25"/>
      <c r="W728" s="25"/>
      <c r="X728" s="25"/>
      <c r="Y728" s="25"/>
      <c r="Z728" s="18" t="s">
        <v>63</v>
      </c>
      <c r="AA728" s="18" t="s">
        <v>64</v>
      </c>
      <c r="AB728" s="18" t="s">
        <v>108</v>
      </c>
      <c r="AC728" s="18" t="s">
        <v>98</v>
      </c>
      <c r="AD728" s="23" t="s">
        <v>2792</v>
      </c>
      <c r="AE728" s="33"/>
      <c r="AF728" s="33"/>
      <c r="AG728" s="31"/>
      <c r="AH728" s="75"/>
      <c r="AI728" s="31" t="s">
        <v>75</v>
      </c>
      <c r="AJ728" s="31"/>
      <c r="AK728" s="25"/>
      <c r="AL728" s="25"/>
      <c r="AM728" s="25"/>
      <c r="AN728" s="25"/>
      <c r="AO728" s="25"/>
      <c r="AP728" s="26">
        <f ca="1">IF(AND(Email_TaskV2[[#This Row],[Status]]="ON PROGRESS"),TODAY()-Email_TaskV2[[#This Row],[Tanggal nodin RFS/RFI]],0)</f>
        <v>0</v>
      </c>
      <c r="AQ728" s="26">
        <f ca="1">IF(AND(Email_TaskV2[[#This Row],[Status]]="ON PROGRESS",Email_TaskV2[[#This Row],[Type]]="RFI"),TODAY()-Email_TaskV2[[#This Row],[Tanggal nodin RFS/RFI]],0)</f>
        <v>0</v>
      </c>
      <c r="AR728" s="26" t="str">
        <f ca="1">IF(Email_TaskV2[[#This Row],[Aging]]&gt;7,"Warning","")</f>
        <v/>
      </c>
      <c r="AV728" s="16" t="str">
        <f>IF(AND(Email_TaskV2[[#This Row],[Status]]="ON PROGRESS",Email_TaskV2[[#This Row],[Type]]="RFS"),"YES","")</f>
        <v/>
      </c>
      <c r="AW728" s="16" t="str">
        <f>IF(AND(Email_TaskV2[[#This Row],[Status]]="ON PROGRESS",Email_TaskV2[[#This Row],[Type]]="RFI"),"YES","")</f>
        <v/>
      </c>
      <c r="AX728" s="16">
        <f>IF(Email_TaskV2[[#This Row],[Nomor Nodin RFS/RFI]]="","",DAY(Email_TaskV2[[#This Row],[Tanggal nodin RFS/RFI]]))</f>
        <v>20</v>
      </c>
      <c r="AY728" s="28" t="str">
        <f>IF(Email_TaskV2[[#This Row],[Nomor Nodin RFS/RFI]]="","",TEXT(Email_TaskV2[[#This Row],[Tanggal nodin RFS/RFI]],"mmm"))</f>
        <v>Jun</v>
      </c>
      <c r="AZ728" s="28" t="str">
        <f>IF(Email_TaskV2[[#This Row],[Nodin BO]]="","No","Yes")</f>
        <v>No</v>
      </c>
      <c r="BA728" s="36">
        <f>IF(Email_TaskV2[[#This Row],[Month]]="",13,MONTH(Email_TaskV2[[#This Row],[Tanggal nodin RFS/RFI]]))</f>
        <v>6</v>
      </c>
    </row>
    <row r="729" spans="1:53" ht="15" hidden="1" customHeight="1" x14ac:dyDescent="0.3">
      <c r="A729" s="17">
        <v>728</v>
      </c>
      <c r="B729" s="31" t="s">
        <v>3134</v>
      </c>
      <c r="C729" s="40">
        <v>44732</v>
      </c>
      <c r="D729" s="34" t="s">
        <v>3135</v>
      </c>
      <c r="E729" s="18" t="s">
        <v>55</v>
      </c>
      <c r="F729" s="21" t="s">
        <v>112</v>
      </c>
      <c r="G729" s="42">
        <v>44736</v>
      </c>
      <c r="H729" s="42">
        <v>44740</v>
      </c>
      <c r="I729" s="31" t="s">
        <v>3136</v>
      </c>
      <c r="J729" s="42">
        <v>44741</v>
      </c>
      <c r="K729" s="85"/>
      <c r="L729" s="78">
        <f t="shared" si="81"/>
        <v>8</v>
      </c>
      <c r="M729" s="78">
        <f t="shared" si="82"/>
        <v>5</v>
      </c>
      <c r="N729" s="34" t="s">
        <v>58</v>
      </c>
      <c r="O729" s="34" t="s">
        <v>59</v>
      </c>
      <c r="P729" s="34" t="str">
        <f>VLOOKUP(Email_TaskV2[[#This Row],[PIC Dev]],[1]Organization!C:D,2,FALSE)</f>
        <v>BSM Prepaid</v>
      </c>
      <c r="Q729" s="34"/>
      <c r="R729" s="31">
        <v>125</v>
      </c>
      <c r="S729" s="18" t="s">
        <v>106</v>
      </c>
      <c r="T729" s="25" t="s">
        <v>3137</v>
      </c>
      <c r="U729" s="25"/>
      <c r="V729" s="25"/>
      <c r="W729" s="25"/>
      <c r="X729" s="25"/>
      <c r="Y729" s="25"/>
      <c r="Z729" s="18" t="s">
        <v>63</v>
      </c>
      <c r="AA729" s="18" t="s">
        <v>64</v>
      </c>
      <c r="AB729" s="18" t="s">
        <v>65</v>
      </c>
      <c r="AC729" s="18" t="s">
        <v>66</v>
      </c>
      <c r="AD729" s="23" t="s">
        <v>211</v>
      </c>
      <c r="AE729" s="33"/>
      <c r="AF729" s="33"/>
      <c r="AG729" s="31"/>
      <c r="AH729" s="75"/>
      <c r="AI729" s="31" t="s">
        <v>68</v>
      </c>
      <c r="AJ729" s="31" t="s">
        <v>83</v>
      </c>
      <c r="AK729" s="25"/>
      <c r="AL729" s="25"/>
      <c r="AM729" s="25"/>
      <c r="AN729" s="25"/>
      <c r="AO729" s="25"/>
      <c r="AP729" s="26">
        <f ca="1">IF(AND(Email_TaskV2[[#This Row],[Status]]="ON PROGRESS"),TODAY()-Email_TaskV2[[#This Row],[Tanggal nodin RFS/RFI]],0)</f>
        <v>0</v>
      </c>
      <c r="AQ729" s="26">
        <f ca="1">IF(AND(Email_TaskV2[[#This Row],[Status]]="ON PROGRESS",Email_TaskV2[[#This Row],[Type]]="RFI"),TODAY()-Email_TaskV2[[#This Row],[Tanggal nodin RFS/RFI]],0)</f>
        <v>0</v>
      </c>
      <c r="AR729" s="26" t="str">
        <f ca="1">IF(Email_TaskV2[[#This Row],[Aging]]&gt;7,"Warning","")</f>
        <v/>
      </c>
      <c r="AV729" s="16" t="str">
        <f>IF(AND(Email_TaskV2[[#This Row],[Status]]="ON PROGRESS",Email_TaskV2[[#This Row],[Type]]="RFS"),"YES","")</f>
        <v/>
      </c>
      <c r="AW729" s="16" t="str">
        <f>IF(AND(Email_TaskV2[[#This Row],[Status]]="ON PROGRESS",Email_TaskV2[[#This Row],[Type]]="RFI"),"YES","")</f>
        <v/>
      </c>
      <c r="AX729" s="16">
        <f>IF(Email_TaskV2[[#This Row],[Nomor Nodin RFS/RFI]]="","",DAY(Email_TaskV2[[#This Row],[Tanggal nodin RFS/RFI]]))</f>
        <v>20</v>
      </c>
      <c r="AY729" s="28" t="str">
        <f>IF(Email_TaskV2[[#This Row],[Nomor Nodin RFS/RFI]]="","",TEXT(Email_TaskV2[[#This Row],[Tanggal nodin RFS/RFI]],"mmm"))</f>
        <v>Jun</v>
      </c>
      <c r="AZ729" s="28" t="str">
        <f>IF(Email_TaskV2[[#This Row],[Nodin BO]]="","No","Yes")</f>
        <v>Yes</v>
      </c>
      <c r="BA729" s="36">
        <f>IF(Email_TaskV2[[#This Row],[Month]]="",13,MONTH(Email_TaskV2[[#This Row],[Tanggal nodin RFS/RFI]]))</f>
        <v>6</v>
      </c>
    </row>
    <row r="730" spans="1:53" ht="15" hidden="1" customHeight="1" x14ac:dyDescent="0.3">
      <c r="A730" s="17">
        <v>729</v>
      </c>
      <c r="B730" s="31" t="s">
        <v>3138</v>
      </c>
      <c r="C730" s="40">
        <v>44732</v>
      </c>
      <c r="D730" s="34" t="s">
        <v>3139</v>
      </c>
      <c r="E730" s="18" t="s">
        <v>55</v>
      </c>
      <c r="F730" s="21" t="s">
        <v>136</v>
      </c>
      <c r="G730" s="42">
        <v>44733</v>
      </c>
      <c r="H730" s="42">
        <v>44746</v>
      </c>
      <c r="I730" s="31" t="s">
        <v>3140</v>
      </c>
      <c r="J730" s="42">
        <v>44746</v>
      </c>
      <c r="K730" s="85"/>
      <c r="L730" s="78">
        <f t="shared" si="81"/>
        <v>14</v>
      </c>
      <c r="M730" s="78">
        <f t="shared" si="82"/>
        <v>13</v>
      </c>
      <c r="N730" s="34" t="s">
        <v>120</v>
      </c>
      <c r="O730" s="34" t="s">
        <v>121</v>
      </c>
      <c r="P730" s="34" t="str">
        <f>VLOOKUP(Email_TaskV2[[#This Row],[PIC Dev]],[1]Organization!C:D,2,FALSE)</f>
        <v>Business Architecture</v>
      </c>
      <c r="Q730" s="74" t="s">
        <v>3141</v>
      </c>
      <c r="R730" s="31">
        <v>60</v>
      </c>
      <c r="S730" s="18" t="s">
        <v>61</v>
      </c>
      <c r="T730" s="31" t="s">
        <v>3142</v>
      </c>
      <c r="U730" s="25"/>
      <c r="V730" s="25"/>
      <c r="W730" s="25"/>
      <c r="X730" s="25"/>
      <c r="Y730" s="25"/>
      <c r="Z730" s="18" t="s">
        <v>63</v>
      </c>
      <c r="AA730" s="18" t="s">
        <v>64</v>
      </c>
      <c r="AB730" s="18" t="s">
        <v>123</v>
      </c>
      <c r="AC730" s="18" t="s">
        <v>98</v>
      </c>
      <c r="AD730" s="23" t="s">
        <v>139</v>
      </c>
      <c r="AE730" s="33"/>
      <c r="AF730" s="33"/>
      <c r="AG730" s="31"/>
      <c r="AH730" s="75"/>
      <c r="AI730" s="31" t="s">
        <v>75</v>
      </c>
      <c r="AJ730" s="31"/>
      <c r="AK730" s="25"/>
      <c r="AL730" s="25"/>
      <c r="AM730" s="25"/>
      <c r="AN730" s="25"/>
      <c r="AO730" s="25"/>
      <c r="AP730" s="26">
        <f ca="1">IF(AND(Email_TaskV2[[#This Row],[Status]]="ON PROGRESS"),TODAY()-Email_TaskV2[[#This Row],[Tanggal nodin RFS/RFI]],0)</f>
        <v>0</v>
      </c>
      <c r="AQ730" s="26">
        <f ca="1">IF(AND(Email_TaskV2[[#This Row],[Status]]="ON PROGRESS",Email_TaskV2[[#This Row],[Type]]="RFI"),TODAY()-Email_TaskV2[[#This Row],[Tanggal nodin RFS/RFI]],0)</f>
        <v>0</v>
      </c>
      <c r="AR730" s="26" t="str">
        <f ca="1">IF(Email_TaskV2[[#This Row],[Aging]]&gt;7,"Warning","")</f>
        <v/>
      </c>
      <c r="AV730" s="16" t="str">
        <f>IF(AND(Email_TaskV2[[#This Row],[Status]]="ON PROGRESS",Email_TaskV2[[#This Row],[Type]]="RFS"),"YES","")</f>
        <v/>
      </c>
      <c r="AW730" s="16" t="str">
        <f>IF(AND(Email_TaskV2[[#This Row],[Status]]="ON PROGRESS",Email_TaskV2[[#This Row],[Type]]="RFI"),"YES","")</f>
        <v/>
      </c>
      <c r="AX730" s="16">
        <f>IF(Email_TaskV2[[#This Row],[Nomor Nodin RFS/RFI]]="","",DAY(Email_TaskV2[[#This Row],[Tanggal nodin RFS/RFI]]))</f>
        <v>20</v>
      </c>
      <c r="AY730" s="28" t="str">
        <f>IF(Email_TaskV2[[#This Row],[Nomor Nodin RFS/RFI]]="","",TEXT(Email_TaskV2[[#This Row],[Tanggal nodin RFS/RFI]],"mmm"))</f>
        <v>Jun</v>
      </c>
      <c r="AZ730" s="28" t="str">
        <f>IF(Email_TaskV2[[#This Row],[Nodin BO]]="","No","Yes")</f>
        <v>Yes</v>
      </c>
      <c r="BA730" s="36">
        <f>IF(Email_TaskV2[[#This Row],[Month]]="",13,MONTH(Email_TaskV2[[#This Row],[Tanggal nodin RFS/RFI]]))</f>
        <v>6</v>
      </c>
    </row>
    <row r="731" spans="1:53" ht="15" hidden="1" customHeight="1" x14ac:dyDescent="0.3">
      <c r="A731" s="17">
        <v>730</v>
      </c>
      <c r="B731" s="31" t="s">
        <v>3143</v>
      </c>
      <c r="C731" s="40">
        <v>44732</v>
      </c>
      <c r="D731" s="34" t="s">
        <v>3144</v>
      </c>
      <c r="E731" s="18" t="s">
        <v>55</v>
      </c>
      <c r="F731" s="21" t="s">
        <v>136</v>
      </c>
      <c r="G731" s="42">
        <v>44734</v>
      </c>
      <c r="H731" s="42">
        <v>44735</v>
      </c>
      <c r="I731" s="31" t="s">
        <v>3145</v>
      </c>
      <c r="J731" s="42">
        <v>44735</v>
      </c>
      <c r="K731" s="85"/>
      <c r="L731" s="78">
        <f t="shared" si="81"/>
        <v>3</v>
      </c>
      <c r="M731" s="78">
        <f t="shared" si="82"/>
        <v>1</v>
      </c>
      <c r="N731" s="33" t="s">
        <v>93</v>
      </c>
      <c r="O731" s="34" t="s">
        <v>94</v>
      </c>
      <c r="P731" s="34" t="str">
        <f>VLOOKUP(Email_TaskV2[[#This Row],[PIC Dev]],[1]Organization!C:D,2,FALSE)</f>
        <v>Digital and VAS</v>
      </c>
      <c r="Q731" s="74" t="s">
        <v>3146</v>
      </c>
      <c r="R731" s="31">
        <v>52</v>
      </c>
      <c r="S731" s="18" t="s">
        <v>61</v>
      </c>
      <c r="T731" s="83" t="s">
        <v>3147</v>
      </c>
      <c r="U731" s="105"/>
      <c r="V731" s="105"/>
      <c r="W731" s="105"/>
      <c r="X731" s="105"/>
      <c r="Y731" s="105"/>
      <c r="Z731" s="18" t="s">
        <v>63</v>
      </c>
      <c r="AA731" s="18" t="s">
        <v>64</v>
      </c>
      <c r="AB731" s="18" t="s">
        <v>2847</v>
      </c>
      <c r="AC731" s="18" t="s">
        <v>98</v>
      </c>
      <c r="AD731" s="23" t="s">
        <v>125</v>
      </c>
      <c r="AE731" s="33" t="s">
        <v>99</v>
      </c>
      <c r="AF731" s="33"/>
      <c r="AG731" s="31"/>
      <c r="AH731" s="75"/>
      <c r="AI731" s="31" t="s">
        <v>75</v>
      </c>
      <c r="AJ731" s="31"/>
      <c r="AK731" s="25"/>
      <c r="AL731" s="25"/>
      <c r="AM731" s="25"/>
      <c r="AN731" s="25"/>
      <c r="AO731" s="25"/>
      <c r="AP731" s="26">
        <f ca="1">IF(AND(Email_TaskV2[[#This Row],[Status]]="ON PROGRESS"),TODAY()-Email_TaskV2[[#This Row],[Tanggal nodin RFS/RFI]],0)</f>
        <v>0</v>
      </c>
      <c r="AQ731" s="26">
        <f ca="1">IF(AND(Email_TaskV2[[#This Row],[Status]]="ON PROGRESS",Email_TaskV2[[#This Row],[Type]]="RFI"),TODAY()-Email_TaskV2[[#This Row],[Tanggal nodin RFS/RFI]],0)</f>
        <v>0</v>
      </c>
      <c r="AR731" s="26" t="str">
        <f ca="1">IF(Email_TaskV2[[#This Row],[Aging]]&gt;7,"Warning","")</f>
        <v/>
      </c>
      <c r="AV731" s="16" t="str">
        <f>IF(AND(Email_TaskV2[[#This Row],[Status]]="ON PROGRESS",Email_TaskV2[[#This Row],[Type]]="RFS"),"YES","")</f>
        <v/>
      </c>
      <c r="AW731" s="16" t="str">
        <f>IF(AND(Email_TaskV2[[#This Row],[Status]]="ON PROGRESS",Email_TaskV2[[#This Row],[Type]]="RFI"),"YES","")</f>
        <v/>
      </c>
      <c r="AX731" s="16">
        <f>IF(Email_TaskV2[[#This Row],[Nomor Nodin RFS/RFI]]="","",DAY(Email_TaskV2[[#This Row],[Tanggal nodin RFS/RFI]]))</f>
        <v>20</v>
      </c>
      <c r="AY731" s="28" t="str">
        <f>IF(Email_TaskV2[[#This Row],[Nomor Nodin RFS/RFI]]="","",TEXT(Email_TaskV2[[#This Row],[Tanggal nodin RFS/RFI]],"mmm"))</f>
        <v>Jun</v>
      </c>
      <c r="AZ731" s="28" t="str">
        <f>IF(Email_TaskV2[[#This Row],[Nodin BO]]="","No","Yes")</f>
        <v>Yes</v>
      </c>
      <c r="BA731" s="36">
        <f>IF(Email_TaskV2[[#This Row],[Month]]="",13,MONTH(Email_TaskV2[[#This Row],[Tanggal nodin RFS/RFI]]))</f>
        <v>6</v>
      </c>
    </row>
    <row r="732" spans="1:53" ht="15" hidden="1" customHeight="1" x14ac:dyDescent="0.3">
      <c r="A732" s="17">
        <v>731</v>
      </c>
      <c r="B732" s="31" t="s">
        <v>3148</v>
      </c>
      <c r="C732" s="40">
        <v>44732</v>
      </c>
      <c r="D732" s="34" t="s">
        <v>3149</v>
      </c>
      <c r="E732" s="18" t="s">
        <v>55</v>
      </c>
      <c r="F732" s="21" t="s">
        <v>136</v>
      </c>
      <c r="G732" s="42">
        <v>44734</v>
      </c>
      <c r="H732" s="42">
        <v>44740</v>
      </c>
      <c r="I732" s="31" t="s">
        <v>3150</v>
      </c>
      <c r="J732" s="42">
        <v>44740</v>
      </c>
      <c r="K732" s="85"/>
      <c r="L732" s="78">
        <f t="shared" si="81"/>
        <v>8</v>
      </c>
      <c r="M732" s="78">
        <f t="shared" si="82"/>
        <v>6</v>
      </c>
      <c r="N732" s="34" t="s">
        <v>120</v>
      </c>
      <c r="O732" s="34" t="s">
        <v>121</v>
      </c>
      <c r="P732" s="34" t="str">
        <f>VLOOKUP(Email_TaskV2[[#This Row],[PIC Dev]],[1]Organization!C:D,2,FALSE)</f>
        <v>Business Architecture</v>
      </c>
      <c r="Q732" s="74" t="s">
        <v>3151</v>
      </c>
      <c r="R732" s="31">
        <v>50</v>
      </c>
      <c r="S732" s="18" t="s">
        <v>61</v>
      </c>
      <c r="T732" s="31" t="s">
        <v>3152</v>
      </c>
      <c r="U732" s="25"/>
      <c r="V732" s="25"/>
      <c r="W732" s="25"/>
      <c r="X732" s="25"/>
      <c r="Y732" s="25"/>
      <c r="Z732" s="18" t="s">
        <v>63</v>
      </c>
      <c r="AA732" s="18" t="s">
        <v>64</v>
      </c>
      <c r="AB732" s="18" t="s">
        <v>123</v>
      </c>
      <c r="AC732" s="18" t="s">
        <v>124</v>
      </c>
      <c r="AD732" s="23" t="s">
        <v>125</v>
      </c>
      <c r="AE732" s="33" t="s">
        <v>99</v>
      </c>
      <c r="AF732" s="33"/>
      <c r="AG732" s="31"/>
      <c r="AH732" s="75"/>
      <c r="AI732" s="31" t="s">
        <v>75</v>
      </c>
      <c r="AJ732" s="31"/>
      <c r="AK732" s="25"/>
      <c r="AL732" s="25"/>
      <c r="AM732" s="25"/>
      <c r="AN732" s="25"/>
      <c r="AO732" s="25"/>
      <c r="AP732" s="26">
        <f ca="1">IF(AND(Email_TaskV2[[#This Row],[Status]]="ON PROGRESS"),TODAY()-Email_TaskV2[[#This Row],[Tanggal nodin RFS/RFI]],0)</f>
        <v>0</v>
      </c>
      <c r="AQ732" s="26">
        <f ca="1">IF(AND(Email_TaskV2[[#This Row],[Status]]="ON PROGRESS",Email_TaskV2[[#This Row],[Type]]="RFI"),TODAY()-Email_TaskV2[[#This Row],[Tanggal nodin RFS/RFI]],0)</f>
        <v>0</v>
      </c>
      <c r="AR732" s="26" t="str">
        <f ca="1">IF(Email_TaskV2[[#This Row],[Aging]]&gt;7,"Warning","")</f>
        <v/>
      </c>
      <c r="AV732" s="16" t="str">
        <f>IF(AND(Email_TaskV2[[#This Row],[Status]]="ON PROGRESS",Email_TaskV2[[#This Row],[Type]]="RFS"),"YES","")</f>
        <v/>
      </c>
      <c r="AW732" s="16" t="str">
        <f>IF(AND(Email_TaskV2[[#This Row],[Status]]="ON PROGRESS",Email_TaskV2[[#This Row],[Type]]="RFI"),"YES","")</f>
        <v/>
      </c>
      <c r="AX732" s="16">
        <f>IF(Email_TaskV2[[#This Row],[Nomor Nodin RFS/RFI]]="","",DAY(Email_TaskV2[[#This Row],[Tanggal nodin RFS/RFI]]))</f>
        <v>20</v>
      </c>
      <c r="AY732" s="28" t="str">
        <f>IF(Email_TaskV2[[#This Row],[Nomor Nodin RFS/RFI]]="","",TEXT(Email_TaskV2[[#This Row],[Tanggal nodin RFS/RFI]],"mmm"))</f>
        <v>Jun</v>
      </c>
      <c r="AZ732" s="28" t="str">
        <f>IF(Email_TaskV2[[#This Row],[Nodin BO]]="","No","Yes")</f>
        <v>Yes</v>
      </c>
      <c r="BA732" s="36">
        <f>IF(Email_TaskV2[[#This Row],[Month]]="",13,MONTH(Email_TaskV2[[#This Row],[Tanggal nodin RFS/RFI]]))</f>
        <v>6</v>
      </c>
    </row>
    <row r="733" spans="1:53" ht="15" hidden="1" customHeight="1" x14ac:dyDescent="0.3">
      <c r="A733" s="17">
        <v>732</v>
      </c>
      <c r="B733" s="31" t="s">
        <v>3153</v>
      </c>
      <c r="C733" s="40">
        <v>44732</v>
      </c>
      <c r="D733" s="34" t="s">
        <v>3154</v>
      </c>
      <c r="E733" s="18" t="s">
        <v>55</v>
      </c>
      <c r="F733" s="21" t="s">
        <v>86</v>
      </c>
      <c r="G733" s="42">
        <v>44736</v>
      </c>
      <c r="H733" s="42">
        <v>44747</v>
      </c>
      <c r="I733" s="31" t="s">
        <v>3155</v>
      </c>
      <c r="J733" s="42">
        <v>44747</v>
      </c>
      <c r="K733" s="85"/>
      <c r="L733" s="78">
        <f t="shared" si="81"/>
        <v>15</v>
      </c>
      <c r="M733" s="78">
        <f t="shared" si="82"/>
        <v>11</v>
      </c>
      <c r="N733" s="33" t="s">
        <v>93</v>
      </c>
      <c r="O733" s="34" t="s">
        <v>94</v>
      </c>
      <c r="P733" s="34" t="str">
        <f>VLOOKUP(Email_TaskV2[[#This Row],[PIC Dev]],[1]Organization!C:D,2,FALSE)</f>
        <v>Digital and VAS</v>
      </c>
      <c r="Q733" s="74" t="s">
        <v>3156</v>
      </c>
      <c r="R733" s="31">
        <v>52</v>
      </c>
      <c r="S733" s="18" t="s">
        <v>61</v>
      </c>
      <c r="T733" s="90" t="s">
        <v>3157</v>
      </c>
      <c r="U733" s="106"/>
      <c r="V733" s="106"/>
      <c r="W733" s="106"/>
      <c r="X733" s="106"/>
      <c r="Y733" s="106"/>
      <c r="Z733" s="18" t="s">
        <v>63</v>
      </c>
      <c r="AA733" s="18" t="s">
        <v>64</v>
      </c>
      <c r="AB733" s="18" t="s">
        <v>2847</v>
      </c>
      <c r="AC733" s="18" t="s">
        <v>98</v>
      </c>
      <c r="AD733" s="23" t="s">
        <v>125</v>
      </c>
      <c r="AE733" s="33" t="s">
        <v>99</v>
      </c>
      <c r="AF733" s="33"/>
      <c r="AG733" s="31"/>
      <c r="AH733" s="75"/>
      <c r="AI733" s="31" t="s">
        <v>75</v>
      </c>
      <c r="AJ733" s="31"/>
      <c r="AK733" s="25"/>
      <c r="AL733" s="25"/>
      <c r="AM733" s="25"/>
      <c r="AN733" s="25"/>
      <c r="AO733" s="25"/>
      <c r="AP733" s="26">
        <f ca="1">IF(AND(Email_TaskV2[[#This Row],[Status]]="ON PROGRESS"),TODAY()-Email_TaskV2[[#This Row],[Tanggal nodin RFS/RFI]],0)</f>
        <v>0</v>
      </c>
      <c r="AQ733" s="26">
        <f ca="1">IF(AND(Email_TaskV2[[#This Row],[Status]]="ON PROGRESS",Email_TaskV2[[#This Row],[Type]]="RFI"),TODAY()-Email_TaskV2[[#This Row],[Tanggal nodin RFS/RFI]],0)</f>
        <v>0</v>
      </c>
      <c r="AR733" s="26" t="str">
        <f ca="1">IF(Email_TaskV2[[#This Row],[Aging]]&gt;7,"Warning","")</f>
        <v/>
      </c>
      <c r="AV733" s="16" t="str">
        <f>IF(AND(Email_TaskV2[[#This Row],[Status]]="ON PROGRESS",Email_TaskV2[[#This Row],[Type]]="RFS"),"YES","")</f>
        <v/>
      </c>
      <c r="AW733" s="16" t="str">
        <f>IF(AND(Email_TaskV2[[#This Row],[Status]]="ON PROGRESS",Email_TaskV2[[#This Row],[Type]]="RFI"),"YES","")</f>
        <v/>
      </c>
      <c r="AX733" s="16">
        <f>IF(Email_TaskV2[[#This Row],[Nomor Nodin RFS/RFI]]="","",DAY(Email_TaskV2[[#This Row],[Tanggal nodin RFS/RFI]]))</f>
        <v>20</v>
      </c>
      <c r="AY733" s="28" t="str">
        <f>IF(Email_TaskV2[[#This Row],[Nomor Nodin RFS/RFI]]="","",TEXT(Email_TaskV2[[#This Row],[Tanggal nodin RFS/RFI]],"mmm"))</f>
        <v>Jun</v>
      </c>
      <c r="AZ733" s="28" t="str">
        <f>IF(Email_TaskV2[[#This Row],[Nodin BO]]="","No","Yes")</f>
        <v>Yes</v>
      </c>
      <c r="BA733" s="36">
        <f>IF(Email_TaskV2[[#This Row],[Month]]="",13,MONTH(Email_TaskV2[[#This Row],[Tanggal nodin RFS/RFI]]))</f>
        <v>6</v>
      </c>
    </row>
    <row r="734" spans="1:53" ht="15" hidden="1" customHeight="1" x14ac:dyDescent="0.3">
      <c r="A734" s="17">
        <v>733</v>
      </c>
      <c r="B734" s="31" t="s">
        <v>3158</v>
      </c>
      <c r="C734" s="40">
        <v>44733</v>
      </c>
      <c r="D734" s="34" t="s">
        <v>3159</v>
      </c>
      <c r="E734" s="32" t="s">
        <v>118</v>
      </c>
      <c r="F734" s="32" t="s">
        <v>119</v>
      </c>
      <c r="G734" s="31"/>
      <c r="H734" s="42">
        <v>44749</v>
      </c>
      <c r="I734" s="31"/>
      <c r="J734" s="31"/>
      <c r="K734" s="78"/>
      <c r="L734" s="77"/>
      <c r="M734" s="87"/>
      <c r="N734" s="34" t="s">
        <v>104</v>
      </c>
      <c r="O734" s="34" t="s">
        <v>105</v>
      </c>
      <c r="P734" s="34" t="str">
        <f>VLOOKUP(Email_TaskV2[[#This Row],[PIC Dev]],[1]Organization!C:D,2,FALSE)</f>
        <v>Digital and VAS</v>
      </c>
      <c r="Q734" s="74" t="s">
        <v>3160</v>
      </c>
      <c r="R734" s="31"/>
      <c r="S734" s="18" t="s">
        <v>61</v>
      </c>
      <c r="T734" s="31" t="s">
        <v>2701</v>
      </c>
      <c r="U734" s="25"/>
      <c r="V734" s="25"/>
      <c r="W734" s="25"/>
      <c r="X734" s="25"/>
      <c r="Y734" s="25"/>
      <c r="Z734" s="18" t="s">
        <v>63</v>
      </c>
      <c r="AA734" s="18" t="s">
        <v>64</v>
      </c>
      <c r="AB734" s="18" t="s">
        <v>108</v>
      </c>
      <c r="AC734" s="18" t="s">
        <v>124</v>
      </c>
      <c r="AD734" s="23" t="s">
        <v>126</v>
      </c>
      <c r="AE734" s="33"/>
      <c r="AF734" s="33"/>
      <c r="AG734" s="31"/>
      <c r="AH734" s="75"/>
      <c r="AI734" s="48" t="s">
        <v>75</v>
      </c>
      <c r="AJ734" s="48"/>
      <c r="AK734" s="25"/>
      <c r="AL734" s="25"/>
      <c r="AM734" s="25"/>
      <c r="AN734" s="25"/>
      <c r="AO734" s="25"/>
      <c r="AP734" s="26">
        <f ca="1">IF(AND(Email_TaskV2[[#This Row],[Status]]="ON PROGRESS"),TODAY()-Email_TaskV2[[#This Row],[Tanggal nodin RFS/RFI]],0)</f>
        <v>0</v>
      </c>
      <c r="AQ734" s="26">
        <f ca="1">IF(AND(Email_TaskV2[[#This Row],[Status]]="ON PROGRESS",Email_TaskV2[[#This Row],[Type]]="RFI"),TODAY()-Email_TaskV2[[#This Row],[Tanggal nodin RFS/RFI]],0)</f>
        <v>0</v>
      </c>
      <c r="AR734" s="26" t="str">
        <f ca="1">IF(Email_TaskV2[[#This Row],[Aging]]&gt;7,"Warning","")</f>
        <v/>
      </c>
      <c r="AV734" s="16" t="str">
        <f>IF(AND(Email_TaskV2[[#This Row],[Status]]="ON PROGRESS",Email_TaskV2[[#This Row],[Type]]="RFS"),"YES","")</f>
        <v/>
      </c>
      <c r="AW734" s="16" t="str">
        <f>IF(AND(Email_TaskV2[[#This Row],[Status]]="ON PROGRESS",Email_TaskV2[[#This Row],[Type]]="RFI"),"YES","")</f>
        <v/>
      </c>
      <c r="AX734" s="16">
        <f>IF(Email_TaskV2[[#This Row],[Nomor Nodin RFS/RFI]]="","",DAY(Email_TaskV2[[#This Row],[Tanggal nodin RFS/RFI]]))</f>
        <v>21</v>
      </c>
      <c r="AY734" s="28" t="str">
        <f>IF(Email_TaskV2[[#This Row],[Nomor Nodin RFS/RFI]]="","",TEXT(Email_TaskV2[[#This Row],[Tanggal nodin RFS/RFI]],"mmm"))</f>
        <v>Jun</v>
      </c>
      <c r="AZ734" s="28" t="str">
        <f>IF(Email_TaskV2[[#This Row],[Nodin BO]]="","No","Yes")</f>
        <v>Yes</v>
      </c>
      <c r="BA734" s="36">
        <f>IF(Email_TaskV2[[#This Row],[Month]]="",13,MONTH(Email_TaskV2[[#This Row],[Tanggal nodin RFS/RFI]]))</f>
        <v>6</v>
      </c>
    </row>
    <row r="735" spans="1:53" ht="15" hidden="1" customHeight="1" x14ac:dyDescent="0.3">
      <c r="A735" s="17">
        <v>734</v>
      </c>
      <c r="B735" s="31" t="s">
        <v>3161</v>
      </c>
      <c r="C735" s="40">
        <v>44733</v>
      </c>
      <c r="D735" s="34" t="s">
        <v>3162</v>
      </c>
      <c r="E735" s="32" t="s">
        <v>118</v>
      </c>
      <c r="F735" s="32" t="s">
        <v>119</v>
      </c>
      <c r="G735" s="31"/>
      <c r="H735" s="42">
        <v>44749</v>
      </c>
      <c r="I735" s="31"/>
      <c r="J735" s="31"/>
      <c r="K735" s="78"/>
      <c r="L735" s="77"/>
      <c r="M735" s="87"/>
      <c r="N735" s="34" t="s">
        <v>104</v>
      </c>
      <c r="O735" s="34" t="s">
        <v>105</v>
      </c>
      <c r="P735" s="34" t="str">
        <f>VLOOKUP(Email_TaskV2[[#This Row],[PIC Dev]],[1]Organization!C:D,2,FALSE)</f>
        <v>Digital and VAS</v>
      </c>
      <c r="Q735" s="34" t="s">
        <v>3163</v>
      </c>
      <c r="R735" s="31"/>
      <c r="S735" s="18" t="s">
        <v>61</v>
      </c>
      <c r="T735" s="83" t="s">
        <v>3164</v>
      </c>
      <c r="U735" s="105"/>
      <c r="V735" s="105"/>
      <c r="W735" s="105"/>
      <c r="X735" s="105"/>
      <c r="Y735" s="105"/>
      <c r="Z735" s="18" t="s">
        <v>63</v>
      </c>
      <c r="AA735" s="18" t="s">
        <v>64</v>
      </c>
      <c r="AB735" s="18" t="s">
        <v>108</v>
      </c>
      <c r="AC735" s="18" t="s">
        <v>98</v>
      </c>
      <c r="AD735" s="23" t="s">
        <v>255</v>
      </c>
      <c r="AE735" s="33" t="s">
        <v>160</v>
      </c>
      <c r="AF735" s="33"/>
      <c r="AG735" s="31"/>
      <c r="AH735" s="75"/>
      <c r="AI735" s="48" t="s">
        <v>75</v>
      </c>
      <c r="AJ735" s="48"/>
      <c r="AK735" s="25"/>
      <c r="AL735" s="25"/>
      <c r="AM735" s="25"/>
      <c r="AN735" s="25"/>
      <c r="AO735" s="25"/>
      <c r="AP735" s="26">
        <f ca="1">IF(AND(Email_TaskV2[[#This Row],[Status]]="ON PROGRESS"),TODAY()-Email_TaskV2[[#This Row],[Tanggal nodin RFS/RFI]],0)</f>
        <v>0</v>
      </c>
      <c r="AQ735" s="26">
        <f ca="1">IF(AND(Email_TaskV2[[#This Row],[Status]]="ON PROGRESS",Email_TaskV2[[#This Row],[Type]]="RFI"),TODAY()-Email_TaskV2[[#This Row],[Tanggal nodin RFS/RFI]],0)</f>
        <v>0</v>
      </c>
      <c r="AR735" s="26" t="str">
        <f ca="1">IF(Email_TaskV2[[#This Row],[Aging]]&gt;7,"Warning","")</f>
        <v/>
      </c>
      <c r="AV735" s="16" t="str">
        <f>IF(AND(Email_TaskV2[[#This Row],[Status]]="ON PROGRESS",Email_TaskV2[[#This Row],[Type]]="RFS"),"YES","")</f>
        <v/>
      </c>
      <c r="AW735" s="16" t="str">
        <f>IF(AND(Email_TaskV2[[#This Row],[Status]]="ON PROGRESS",Email_TaskV2[[#This Row],[Type]]="RFI"),"YES","")</f>
        <v/>
      </c>
      <c r="AX735" s="16">
        <f>IF(Email_TaskV2[[#This Row],[Nomor Nodin RFS/RFI]]="","",DAY(Email_TaskV2[[#This Row],[Tanggal nodin RFS/RFI]]))</f>
        <v>21</v>
      </c>
      <c r="AY735" s="28" t="str">
        <f>IF(Email_TaskV2[[#This Row],[Nomor Nodin RFS/RFI]]="","",TEXT(Email_TaskV2[[#This Row],[Tanggal nodin RFS/RFI]],"mmm"))</f>
        <v>Jun</v>
      </c>
      <c r="AZ735" s="28" t="str">
        <f>IF(Email_TaskV2[[#This Row],[Nodin BO]]="","No","Yes")</f>
        <v>Yes</v>
      </c>
      <c r="BA735" s="36">
        <f>IF(Email_TaskV2[[#This Row],[Month]]="",13,MONTH(Email_TaskV2[[#This Row],[Tanggal nodin RFS/RFI]]))</f>
        <v>6</v>
      </c>
    </row>
    <row r="736" spans="1:53" ht="15" hidden="1" customHeight="1" x14ac:dyDescent="0.3">
      <c r="A736" s="17">
        <v>735</v>
      </c>
      <c r="B736" s="31" t="s">
        <v>3165</v>
      </c>
      <c r="C736" s="40">
        <v>44733</v>
      </c>
      <c r="D736" s="34" t="s">
        <v>3166</v>
      </c>
      <c r="E736" s="18" t="s">
        <v>55</v>
      </c>
      <c r="F736" s="21" t="s">
        <v>136</v>
      </c>
      <c r="G736" s="42">
        <v>44735</v>
      </c>
      <c r="H736" s="42">
        <v>44739</v>
      </c>
      <c r="I736" s="31" t="s">
        <v>3167</v>
      </c>
      <c r="J736" s="42">
        <v>44740</v>
      </c>
      <c r="K736" s="85"/>
      <c r="L736" s="78">
        <f t="shared" ref="L736:L767" si="83">H736-C736</f>
        <v>6</v>
      </c>
      <c r="M736" s="78">
        <f t="shared" ref="M736:M767" si="84">J736-G736</f>
        <v>5</v>
      </c>
      <c r="N736" s="34" t="s">
        <v>130</v>
      </c>
      <c r="O736" s="20" t="s">
        <v>131</v>
      </c>
      <c r="P736" s="35" t="str">
        <f>VLOOKUP(Email_TaskV2[[#This Row],[PIC Dev]],[1]Organization!C:D,2,FALSE)</f>
        <v>BSM Prepaid</v>
      </c>
      <c r="Q736" s="34"/>
      <c r="R736" s="31">
        <v>132</v>
      </c>
      <c r="S736" s="18" t="s">
        <v>106</v>
      </c>
      <c r="T736" s="31" t="s">
        <v>2916</v>
      </c>
      <c r="U736" s="25"/>
      <c r="V736" s="25"/>
      <c r="W736" s="25"/>
      <c r="X736" s="25"/>
      <c r="Y736" s="25"/>
      <c r="Z736" s="18" t="s">
        <v>63</v>
      </c>
      <c r="AA736" s="18" t="s">
        <v>64</v>
      </c>
      <c r="AB736" s="18" t="s">
        <v>65</v>
      </c>
      <c r="AC736" s="18" t="s">
        <v>66</v>
      </c>
      <c r="AD736" s="33" t="s">
        <v>1719</v>
      </c>
      <c r="AE736" s="33"/>
      <c r="AF736" s="33"/>
      <c r="AG736" s="31"/>
      <c r="AH736" s="75"/>
      <c r="AI736" s="31" t="s">
        <v>276</v>
      </c>
      <c r="AJ736" s="31" t="s">
        <v>2886</v>
      </c>
      <c r="AK736" s="25"/>
      <c r="AL736" s="25"/>
      <c r="AM736" s="25"/>
      <c r="AN736" s="25"/>
      <c r="AO736" s="25"/>
      <c r="AP736" s="26">
        <f ca="1">IF(AND(Email_TaskV2[[#This Row],[Status]]="ON PROGRESS"),TODAY()-Email_TaskV2[[#This Row],[Tanggal nodin RFS/RFI]],0)</f>
        <v>0</v>
      </c>
      <c r="AQ736" s="26">
        <f ca="1">IF(AND(Email_TaskV2[[#This Row],[Status]]="ON PROGRESS",Email_TaskV2[[#This Row],[Type]]="RFI"),TODAY()-Email_TaskV2[[#This Row],[Tanggal nodin RFS/RFI]],0)</f>
        <v>0</v>
      </c>
      <c r="AR736" s="26" t="str">
        <f ca="1">IF(Email_TaskV2[[#This Row],[Aging]]&gt;7,"Warning","")</f>
        <v/>
      </c>
      <c r="AV736" s="16" t="str">
        <f>IF(AND(Email_TaskV2[[#This Row],[Status]]="ON PROGRESS",Email_TaskV2[[#This Row],[Type]]="RFS"),"YES","")</f>
        <v/>
      </c>
      <c r="AW736" s="16" t="str">
        <f>IF(AND(Email_TaskV2[[#This Row],[Status]]="ON PROGRESS",Email_TaskV2[[#This Row],[Type]]="RFI"),"YES","")</f>
        <v/>
      </c>
      <c r="AX736" s="16">
        <f>IF(Email_TaskV2[[#This Row],[Nomor Nodin RFS/RFI]]="","",DAY(Email_TaskV2[[#This Row],[Tanggal nodin RFS/RFI]]))</f>
        <v>21</v>
      </c>
      <c r="AY736" s="28" t="str">
        <f>IF(Email_TaskV2[[#This Row],[Nomor Nodin RFS/RFI]]="","",TEXT(Email_TaskV2[[#This Row],[Tanggal nodin RFS/RFI]],"mmm"))</f>
        <v>Jun</v>
      </c>
      <c r="AZ736" s="28" t="str">
        <f>IF(Email_TaskV2[[#This Row],[Nodin BO]]="","No","Yes")</f>
        <v>Yes</v>
      </c>
      <c r="BA736" s="36">
        <f>IF(Email_TaskV2[[#This Row],[Month]]="",13,MONTH(Email_TaskV2[[#This Row],[Tanggal nodin RFS/RFI]]))</f>
        <v>6</v>
      </c>
    </row>
    <row r="737" spans="1:53" ht="15" hidden="1" customHeight="1" x14ac:dyDescent="0.3">
      <c r="A737" s="17">
        <v>736</v>
      </c>
      <c r="B737" s="31" t="s">
        <v>3168</v>
      </c>
      <c r="C737" s="40">
        <v>44733</v>
      </c>
      <c r="D737" s="34" t="s">
        <v>3169</v>
      </c>
      <c r="E737" s="18" t="s">
        <v>55</v>
      </c>
      <c r="F737" s="21" t="s">
        <v>136</v>
      </c>
      <c r="G737" s="42">
        <v>44741</v>
      </c>
      <c r="H737" s="42">
        <v>44767</v>
      </c>
      <c r="I737" s="31" t="s">
        <v>3170</v>
      </c>
      <c r="J737" s="42">
        <v>44767</v>
      </c>
      <c r="K737" s="85"/>
      <c r="L737" s="78">
        <f t="shared" si="83"/>
        <v>34</v>
      </c>
      <c r="M737" s="78">
        <f t="shared" si="84"/>
        <v>26</v>
      </c>
      <c r="N737" s="20" t="s">
        <v>353</v>
      </c>
      <c r="O737" s="34" t="s">
        <v>354</v>
      </c>
      <c r="P737" s="34" t="str">
        <f>VLOOKUP(Email_TaskV2[[#This Row],[PIC Dev]],[1]Organization!C:D,2,FALSE)</f>
        <v>BSM Prepaid</v>
      </c>
      <c r="Q737" s="74" t="s">
        <v>3171</v>
      </c>
      <c r="R737" s="31">
        <v>85</v>
      </c>
      <c r="S737" s="18" t="s">
        <v>106</v>
      </c>
      <c r="T737" s="31" t="s">
        <v>2336</v>
      </c>
      <c r="U737" s="25"/>
      <c r="V737" s="25"/>
      <c r="W737" s="25"/>
      <c r="X737" s="25"/>
      <c r="Y737" s="25"/>
      <c r="Z737" s="18" t="s">
        <v>63</v>
      </c>
      <c r="AA737" s="18" t="s">
        <v>64</v>
      </c>
      <c r="AB737" s="18" t="s">
        <v>3172</v>
      </c>
      <c r="AC737" s="18" t="s">
        <v>98</v>
      </c>
      <c r="AD737" s="23" t="s">
        <v>2792</v>
      </c>
      <c r="AE737" s="33" t="s">
        <v>1202</v>
      </c>
      <c r="AF737" s="33" t="s">
        <v>816</v>
      </c>
      <c r="AG737" s="31"/>
      <c r="AH737" s="75"/>
      <c r="AI737" s="31" t="s">
        <v>75</v>
      </c>
      <c r="AJ737" s="31"/>
      <c r="AK737" s="25"/>
      <c r="AL737" s="25"/>
      <c r="AM737" s="25"/>
      <c r="AN737" s="25"/>
      <c r="AO737" s="25"/>
      <c r="AP737" s="26">
        <f ca="1">IF(AND(Email_TaskV2[[#This Row],[Status]]="ON PROGRESS"),TODAY()-Email_TaskV2[[#This Row],[Tanggal nodin RFS/RFI]],0)</f>
        <v>0</v>
      </c>
      <c r="AQ737" s="26">
        <f ca="1">IF(AND(Email_TaskV2[[#This Row],[Status]]="ON PROGRESS",Email_TaskV2[[#This Row],[Type]]="RFI"),TODAY()-Email_TaskV2[[#This Row],[Tanggal nodin RFS/RFI]],0)</f>
        <v>0</v>
      </c>
      <c r="AR737" s="26" t="str">
        <f ca="1">IF(Email_TaskV2[[#This Row],[Aging]]&gt;7,"Warning","")</f>
        <v/>
      </c>
      <c r="AV737" s="16" t="str">
        <f>IF(AND(Email_TaskV2[[#This Row],[Status]]="ON PROGRESS",Email_TaskV2[[#This Row],[Type]]="RFS"),"YES","")</f>
        <v/>
      </c>
      <c r="AW737" s="16" t="str">
        <f>IF(AND(Email_TaskV2[[#This Row],[Status]]="ON PROGRESS",Email_TaskV2[[#This Row],[Type]]="RFI"),"YES","")</f>
        <v/>
      </c>
      <c r="AX737" s="16">
        <f>IF(Email_TaskV2[[#This Row],[Nomor Nodin RFS/RFI]]="","",DAY(Email_TaskV2[[#This Row],[Tanggal nodin RFS/RFI]]))</f>
        <v>21</v>
      </c>
      <c r="AY737" s="28" t="str">
        <f>IF(Email_TaskV2[[#This Row],[Nomor Nodin RFS/RFI]]="","",TEXT(Email_TaskV2[[#This Row],[Tanggal nodin RFS/RFI]],"mmm"))</f>
        <v>Jun</v>
      </c>
      <c r="AZ737" s="28" t="str">
        <f>IF(Email_TaskV2[[#This Row],[Nodin BO]]="","No","Yes")</f>
        <v>Yes</v>
      </c>
      <c r="BA737" s="36">
        <f>IF(Email_TaskV2[[#This Row],[Month]]="",13,MONTH(Email_TaskV2[[#This Row],[Tanggal nodin RFS/RFI]]))</f>
        <v>6</v>
      </c>
    </row>
    <row r="738" spans="1:53" ht="15" hidden="1" customHeight="1" x14ac:dyDescent="0.3">
      <c r="A738" s="17">
        <v>737</v>
      </c>
      <c r="B738" s="31" t="s">
        <v>3173</v>
      </c>
      <c r="C738" s="40">
        <v>44733</v>
      </c>
      <c r="D738" s="34" t="s">
        <v>3174</v>
      </c>
      <c r="E738" s="18" t="s">
        <v>55</v>
      </c>
      <c r="F738" s="21" t="s">
        <v>112</v>
      </c>
      <c r="G738" s="42">
        <v>44735</v>
      </c>
      <c r="H738" s="42">
        <v>44736</v>
      </c>
      <c r="I738" s="31" t="s">
        <v>3175</v>
      </c>
      <c r="J738" s="42">
        <v>44736</v>
      </c>
      <c r="K738" s="85"/>
      <c r="L738" s="78">
        <f t="shared" si="83"/>
        <v>3</v>
      </c>
      <c r="M738" s="78">
        <f t="shared" si="84"/>
        <v>1</v>
      </c>
      <c r="N738" s="34" t="s">
        <v>130</v>
      </c>
      <c r="O738" s="34" t="s">
        <v>131</v>
      </c>
      <c r="P738" s="34" t="str">
        <f>VLOOKUP(Email_TaskV2[[#This Row],[PIC Dev]],[1]Organization!C:D,2,FALSE)</f>
        <v>BSM Prepaid</v>
      </c>
      <c r="Q738" s="34"/>
      <c r="R738" s="31">
        <v>75</v>
      </c>
      <c r="S738" s="18" t="s">
        <v>106</v>
      </c>
      <c r="T738" s="31" t="s">
        <v>3176</v>
      </c>
      <c r="U738" s="25"/>
      <c r="V738" s="25"/>
      <c r="W738" s="25"/>
      <c r="X738" s="25"/>
      <c r="Y738" s="25"/>
      <c r="Z738" s="18" t="s">
        <v>63</v>
      </c>
      <c r="AA738" s="18" t="s">
        <v>64</v>
      </c>
      <c r="AB738" s="18" t="s">
        <v>65</v>
      </c>
      <c r="AC738" s="18" t="s">
        <v>66</v>
      </c>
      <c r="AD738" s="23" t="s">
        <v>2792</v>
      </c>
      <c r="AE738" s="33"/>
      <c r="AF738" s="33"/>
      <c r="AG738" s="31"/>
      <c r="AH738" s="75"/>
      <c r="AI738" s="31" t="s">
        <v>75</v>
      </c>
      <c r="AJ738" s="31"/>
      <c r="AK738" s="25"/>
      <c r="AL738" s="25"/>
      <c r="AM738" s="25"/>
      <c r="AN738" s="25"/>
      <c r="AO738" s="25"/>
      <c r="AP738" s="26">
        <f ca="1">IF(AND(Email_TaskV2[[#This Row],[Status]]="ON PROGRESS"),TODAY()-Email_TaskV2[[#This Row],[Tanggal nodin RFS/RFI]],0)</f>
        <v>0</v>
      </c>
      <c r="AQ738" s="26">
        <f ca="1">IF(AND(Email_TaskV2[[#This Row],[Status]]="ON PROGRESS",Email_TaskV2[[#This Row],[Type]]="RFI"),TODAY()-Email_TaskV2[[#This Row],[Tanggal nodin RFS/RFI]],0)</f>
        <v>0</v>
      </c>
      <c r="AR738" s="26" t="str">
        <f ca="1">IF(Email_TaskV2[[#This Row],[Aging]]&gt;7,"Warning","")</f>
        <v/>
      </c>
      <c r="AV738" s="16" t="str">
        <f>IF(AND(Email_TaskV2[[#This Row],[Status]]="ON PROGRESS",Email_TaskV2[[#This Row],[Type]]="RFS"),"YES","")</f>
        <v/>
      </c>
      <c r="AW738" s="16" t="str">
        <f>IF(AND(Email_TaskV2[[#This Row],[Status]]="ON PROGRESS",Email_TaskV2[[#This Row],[Type]]="RFI"),"YES","")</f>
        <v/>
      </c>
      <c r="AX738" s="16">
        <f>IF(Email_TaskV2[[#This Row],[Nomor Nodin RFS/RFI]]="","",DAY(Email_TaskV2[[#This Row],[Tanggal nodin RFS/RFI]]))</f>
        <v>21</v>
      </c>
      <c r="AY738" s="28" t="str">
        <f>IF(Email_TaskV2[[#This Row],[Nomor Nodin RFS/RFI]]="","",TEXT(Email_TaskV2[[#This Row],[Tanggal nodin RFS/RFI]],"mmm"))</f>
        <v>Jun</v>
      </c>
      <c r="AZ738" s="28" t="str">
        <f>IF(Email_TaskV2[[#This Row],[Nodin BO]]="","No","Yes")</f>
        <v>Yes</v>
      </c>
      <c r="BA738" s="36">
        <f>IF(Email_TaskV2[[#This Row],[Month]]="",13,MONTH(Email_TaskV2[[#This Row],[Tanggal nodin RFS/RFI]]))</f>
        <v>6</v>
      </c>
    </row>
    <row r="739" spans="1:53" ht="15" hidden="1" customHeight="1" x14ac:dyDescent="0.3">
      <c r="A739" s="17">
        <v>738</v>
      </c>
      <c r="B739" s="31" t="s">
        <v>3177</v>
      </c>
      <c r="C739" s="40">
        <v>44733</v>
      </c>
      <c r="D739" s="34" t="s">
        <v>3178</v>
      </c>
      <c r="E739" s="18" t="s">
        <v>55</v>
      </c>
      <c r="F739" s="21" t="s">
        <v>112</v>
      </c>
      <c r="G739" s="42">
        <v>44739</v>
      </c>
      <c r="H739" s="42">
        <v>44739</v>
      </c>
      <c r="I739" s="83" t="s">
        <v>3179</v>
      </c>
      <c r="J739" s="42">
        <v>44740</v>
      </c>
      <c r="K739" s="42"/>
      <c r="L739" s="31">
        <f t="shared" si="83"/>
        <v>6</v>
      </c>
      <c r="M739" s="31">
        <f t="shared" si="84"/>
        <v>1</v>
      </c>
      <c r="N739" s="34" t="s">
        <v>130</v>
      </c>
      <c r="O739" s="34" t="s">
        <v>131</v>
      </c>
      <c r="P739" s="34" t="str">
        <f>VLOOKUP(Email_TaskV2[[#This Row],[PIC Dev]],[1]Organization!C:D,2,FALSE)</f>
        <v>BSM Prepaid</v>
      </c>
      <c r="Q739" s="34"/>
      <c r="R739" s="31">
        <v>198</v>
      </c>
      <c r="S739" s="18" t="s">
        <v>106</v>
      </c>
      <c r="T739" s="31" t="s">
        <v>3180</v>
      </c>
      <c r="U739" s="25"/>
      <c r="V739" s="25"/>
      <c r="W739" s="25"/>
      <c r="X739" s="25"/>
      <c r="Y739" s="25"/>
      <c r="Z739" s="18" t="s">
        <v>63</v>
      </c>
      <c r="AA739" s="18" t="s">
        <v>64</v>
      </c>
      <c r="AB739" s="18" t="s">
        <v>65</v>
      </c>
      <c r="AC739" s="18" t="s">
        <v>66</v>
      </c>
      <c r="AD739" s="23" t="s">
        <v>186</v>
      </c>
      <c r="AE739" s="33"/>
      <c r="AF739" s="33"/>
      <c r="AG739" s="31"/>
      <c r="AH739" s="75"/>
      <c r="AI739" s="31" t="s">
        <v>68</v>
      </c>
      <c r="AJ739" s="31" t="s">
        <v>83</v>
      </c>
      <c r="AK739" s="25"/>
      <c r="AL739" s="25"/>
      <c r="AM739" s="25"/>
      <c r="AN739" s="25"/>
      <c r="AO739" s="25"/>
      <c r="AP739" s="26">
        <f ca="1">IF(AND(Email_TaskV2[[#This Row],[Status]]="ON PROGRESS"),TODAY()-Email_TaskV2[[#This Row],[Tanggal nodin RFS/RFI]],0)</f>
        <v>0</v>
      </c>
      <c r="AQ739" s="26">
        <f ca="1">IF(AND(Email_TaskV2[[#This Row],[Status]]="ON PROGRESS",Email_TaskV2[[#This Row],[Type]]="RFI"),TODAY()-Email_TaskV2[[#This Row],[Tanggal nodin RFS/RFI]],0)</f>
        <v>0</v>
      </c>
      <c r="AR739" s="26" t="str">
        <f ca="1">IF(Email_TaskV2[[#This Row],[Aging]]&gt;7,"Warning","")</f>
        <v/>
      </c>
      <c r="AV739" s="16" t="str">
        <f>IF(AND(Email_TaskV2[[#This Row],[Status]]="ON PROGRESS",Email_TaskV2[[#This Row],[Type]]="RFS"),"YES","")</f>
        <v/>
      </c>
      <c r="AW739" s="16" t="str">
        <f>IF(AND(Email_TaskV2[[#This Row],[Status]]="ON PROGRESS",Email_TaskV2[[#This Row],[Type]]="RFI"),"YES","")</f>
        <v/>
      </c>
      <c r="AX739" s="16">
        <f>IF(Email_TaskV2[[#This Row],[Nomor Nodin RFS/RFI]]="","",DAY(Email_TaskV2[[#This Row],[Tanggal nodin RFS/RFI]]))</f>
        <v>21</v>
      </c>
      <c r="AY739" s="28" t="str">
        <f>IF(Email_TaskV2[[#This Row],[Nomor Nodin RFS/RFI]]="","",TEXT(Email_TaskV2[[#This Row],[Tanggal nodin RFS/RFI]],"mmm"))</f>
        <v>Jun</v>
      </c>
      <c r="AZ739" s="28" t="str">
        <f>IF(Email_TaskV2[[#This Row],[Nodin BO]]="","No","Yes")</f>
        <v>Yes</v>
      </c>
      <c r="BA739" s="36">
        <f>IF(Email_TaskV2[[#This Row],[Month]]="",13,MONTH(Email_TaskV2[[#This Row],[Tanggal nodin RFS/RFI]]))</f>
        <v>6</v>
      </c>
    </row>
    <row r="740" spans="1:53" ht="15" hidden="1" customHeight="1" x14ac:dyDescent="0.3">
      <c r="A740" s="17">
        <v>739</v>
      </c>
      <c r="B740" s="31" t="s">
        <v>3181</v>
      </c>
      <c r="C740" s="40">
        <v>44733</v>
      </c>
      <c r="D740" s="34" t="s">
        <v>3182</v>
      </c>
      <c r="E740" s="18" t="s">
        <v>55</v>
      </c>
      <c r="F740" s="18" t="s">
        <v>136</v>
      </c>
      <c r="G740" s="42">
        <v>44741</v>
      </c>
      <c r="H740" s="42">
        <v>44743</v>
      </c>
      <c r="I740" s="31" t="s">
        <v>3183</v>
      </c>
      <c r="J740" s="42">
        <v>44743</v>
      </c>
      <c r="K740" s="85"/>
      <c r="L740" s="78">
        <f t="shared" si="83"/>
        <v>10</v>
      </c>
      <c r="M740" s="78">
        <f t="shared" si="84"/>
        <v>2</v>
      </c>
      <c r="N740" s="34" t="s">
        <v>58</v>
      </c>
      <c r="O740" s="34" t="s">
        <v>59</v>
      </c>
      <c r="P740" s="34" t="str">
        <f>VLOOKUP(Email_TaskV2[[#This Row],[PIC Dev]],[1]Organization!C:D,2,FALSE)</f>
        <v>BSM Prepaid</v>
      </c>
      <c r="Q740" s="74" t="s">
        <v>3184</v>
      </c>
      <c r="R740" s="31">
        <v>174</v>
      </c>
      <c r="S740" s="18" t="s">
        <v>106</v>
      </c>
      <c r="T740" s="31" t="s">
        <v>3185</v>
      </c>
      <c r="U740" s="25"/>
      <c r="V740" s="25"/>
      <c r="W740" s="25"/>
      <c r="X740" s="25"/>
      <c r="Y740" s="25"/>
      <c r="Z740" s="18" t="s">
        <v>63</v>
      </c>
      <c r="AA740" s="18" t="s">
        <v>64</v>
      </c>
      <c r="AB740" s="18" t="s">
        <v>65</v>
      </c>
      <c r="AC740" s="18" t="s">
        <v>66</v>
      </c>
      <c r="AD740" s="23" t="s">
        <v>1719</v>
      </c>
      <c r="AE740" s="33"/>
      <c r="AF740" s="33"/>
      <c r="AG740" s="31"/>
      <c r="AH740" s="75"/>
      <c r="AI740" s="31" t="s">
        <v>68</v>
      </c>
      <c r="AJ740" s="31" t="s">
        <v>1254</v>
      </c>
      <c r="AK740" s="25"/>
      <c r="AL740" s="25"/>
      <c r="AM740" s="25"/>
      <c r="AN740" s="25"/>
      <c r="AO740" s="25"/>
      <c r="AP740" s="26">
        <f ca="1">IF(AND(Email_TaskV2[[#This Row],[Status]]="ON PROGRESS"),TODAY()-Email_TaskV2[[#This Row],[Tanggal nodin RFS/RFI]],0)</f>
        <v>0</v>
      </c>
      <c r="AQ740" s="26">
        <f ca="1">IF(AND(Email_TaskV2[[#This Row],[Status]]="ON PROGRESS",Email_TaskV2[[#This Row],[Type]]="RFI"),TODAY()-Email_TaskV2[[#This Row],[Tanggal nodin RFS/RFI]],0)</f>
        <v>0</v>
      </c>
      <c r="AR740" s="26" t="str">
        <f ca="1">IF(Email_TaskV2[[#This Row],[Aging]]&gt;7,"Warning","")</f>
        <v/>
      </c>
      <c r="AV740" s="16" t="str">
        <f>IF(AND(Email_TaskV2[[#This Row],[Status]]="ON PROGRESS",Email_TaskV2[[#This Row],[Type]]="RFS"),"YES","")</f>
        <v/>
      </c>
      <c r="AW740" s="16" t="str">
        <f>IF(AND(Email_TaskV2[[#This Row],[Status]]="ON PROGRESS",Email_TaskV2[[#This Row],[Type]]="RFI"),"YES","")</f>
        <v/>
      </c>
      <c r="AX740" s="16">
        <f>IF(Email_TaskV2[[#This Row],[Nomor Nodin RFS/RFI]]="","",DAY(Email_TaskV2[[#This Row],[Tanggal nodin RFS/RFI]]))</f>
        <v>21</v>
      </c>
      <c r="AY740" s="28" t="str">
        <f>IF(Email_TaskV2[[#This Row],[Nomor Nodin RFS/RFI]]="","",TEXT(Email_TaskV2[[#This Row],[Tanggal nodin RFS/RFI]],"mmm"))</f>
        <v>Jun</v>
      </c>
      <c r="AZ740" s="28" t="str">
        <f>IF(Email_TaskV2[[#This Row],[Nodin BO]]="","No","Yes")</f>
        <v>Yes</v>
      </c>
      <c r="BA740" s="36">
        <f>IF(Email_TaskV2[[#This Row],[Month]]="",13,MONTH(Email_TaskV2[[#This Row],[Tanggal nodin RFS/RFI]]))</f>
        <v>6</v>
      </c>
    </row>
    <row r="741" spans="1:53" ht="15" hidden="1" customHeight="1" x14ac:dyDescent="0.3">
      <c r="A741" s="17">
        <v>740</v>
      </c>
      <c r="B741" s="31" t="s">
        <v>3186</v>
      </c>
      <c r="C741" s="40">
        <v>44733</v>
      </c>
      <c r="D741" s="34" t="s">
        <v>3187</v>
      </c>
      <c r="E741" s="18" t="s">
        <v>55</v>
      </c>
      <c r="F741" s="21" t="s">
        <v>112</v>
      </c>
      <c r="G741" s="42">
        <v>44761</v>
      </c>
      <c r="H741" s="42">
        <v>44770</v>
      </c>
      <c r="I741" s="31" t="s">
        <v>3188</v>
      </c>
      <c r="J741" s="42">
        <v>44771</v>
      </c>
      <c r="K741" s="85"/>
      <c r="L741" s="78">
        <f t="shared" si="83"/>
        <v>37</v>
      </c>
      <c r="M741" s="78">
        <f t="shared" si="84"/>
        <v>10</v>
      </c>
      <c r="N741" s="34" t="s">
        <v>1434</v>
      </c>
      <c r="O741" s="34" t="s">
        <v>59</v>
      </c>
      <c r="P741" s="34" t="str">
        <f>VLOOKUP(Email_TaskV2[[#This Row],[PIC Dev]],[1]Organization!C:D,2,FALSE)</f>
        <v>BSM Prepaid</v>
      </c>
      <c r="Q741" s="34"/>
      <c r="R741" s="31">
        <v>55</v>
      </c>
      <c r="S741" s="18" t="s">
        <v>106</v>
      </c>
      <c r="T741" s="31" t="s">
        <v>3189</v>
      </c>
      <c r="U741" s="25"/>
      <c r="V741" s="25"/>
      <c r="W741" s="25"/>
      <c r="X741" s="25"/>
      <c r="Y741" s="25"/>
      <c r="Z741" s="18" t="s">
        <v>63</v>
      </c>
      <c r="AA741" s="18" t="s">
        <v>64</v>
      </c>
      <c r="AB741" s="18" t="s">
        <v>65</v>
      </c>
      <c r="AC741" s="18" t="s">
        <v>66</v>
      </c>
      <c r="AD741" s="23" t="s">
        <v>151</v>
      </c>
      <c r="AE741" s="33"/>
      <c r="AF741" s="33"/>
      <c r="AG741" s="31"/>
      <c r="AH741" s="75"/>
      <c r="AI741" s="31" t="s">
        <v>276</v>
      </c>
      <c r="AJ741" s="31" t="s">
        <v>152</v>
      </c>
      <c r="AK741" s="25"/>
      <c r="AL741" s="25"/>
      <c r="AM741" s="25"/>
      <c r="AN741" s="25"/>
      <c r="AO741" s="25"/>
      <c r="AP741" s="26">
        <f ca="1">IF(AND(Email_TaskV2[[#This Row],[Status]]="ON PROGRESS"),TODAY()-Email_TaskV2[[#This Row],[Tanggal nodin RFS/RFI]],0)</f>
        <v>0</v>
      </c>
      <c r="AQ741" s="26">
        <f ca="1">IF(AND(Email_TaskV2[[#This Row],[Status]]="ON PROGRESS",Email_TaskV2[[#This Row],[Type]]="RFI"),TODAY()-Email_TaskV2[[#This Row],[Tanggal nodin RFS/RFI]],0)</f>
        <v>0</v>
      </c>
      <c r="AR741" s="26" t="str">
        <f ca="1">IF(Email_TaskV2[[#This Row],[Aging]]&gt;7,"Warning","")</f>
        <v/>
      </c>
      <c r="AV741" s="16" t="str">
        <f>IF(AND(Email_TaskV2[[#This Row],[Status]]="ON PROGRESS",Email_TaskV2[[#This Row],[Type]]="RFS"),"YES","")</f>
        <v/>
      </c>
      <c r="AW741" s="16" t="str">
        <f>IF(AND(Email_TaskV2[[#This Row],[Status]]="ON PROGRESS",Email_TaskV2[[#This Row],[Type]]="RFI"),"YES","")</f>
        <v/>
      </c>
      <c r="AX741" s="16">
        <f>IF(Email_TaskV2[[#This Row],[Nomor Nodin RFS/RFI]]="","",DAY(Email_TaskV2[[#This Row],[Tanggal nodin RFS/RFI]]))</f>
        <v>21</v>
      </c>
      <c r="AY741" s="28" t="str">
        <f>IF(Email_TaskV2[[#This Row],[Nomor Nodin RFS/RFI]]="","",TEXT(Email_TaskV2[[#This Row],[Tanggal nodin RFS/RFI]],"mmm"))</f>
        <v>Jun</v>
      </c>
      <c r="AZ741" s="28" t="str">
        <f>IF(Email_TaskV2[[#This Row],[Nodin BO]]="","No","Yes")</f>
        <v>Yes</v>
      </c>
      <c r="BA741" s="36">
        <f>IF(Email_TaskV2[[#This Row],[Month]]="",13,MONTH(Email_TaskV2[[#This Row],[Tanggal nodin RFS/RFI]]))</f>
        <v>6</v>
      </c>
    </row>
    <row r="742" spans="1:53" ht="15" hidden="1" customHeight="1" x14ac:dyDescent="0.3">
      <c r="A742" s="17">
        <v>741</v>
      </c>
      <c r="B742" s="31" t="s">
        <v>3190</v>
      </c>
      <c r="C742" s="40">
        <v>44733</v>
      </c>
      <c r="D742" s="34" t="s">
        <v>3191</v>
      </c>
      <c r="E742" s="18" t="s">
        <v>55</v>
      </c>
      <c r="F742" s="21" t="s">
        <v>147</v>
      </c>
      <c r="G742" s="42">
        <v>44739</v>
      </c>
      <c r="H742" s="42">
        <v>44753</v>
      </c>
      <c r="I742" s="31" t="s">
        <v>3192</v>
      </c>
      <c r="J742" s="42">
        <v>44753</v>
      </c>
      <c r="K742" s="85"/>
      <c r="L742" s="78">
        <f t="shared" si="83"/>
        <v>20</v>
      </c>
      <c r="M742" s="78">
        <f t="shared" si="84"/>
        <v>14</v>
      </c>
      <c r="N742" s="23" t="s">
        <v>193</v>
      </c>
      <c r="O742" s="20" t="s">
        <v>194</v>
      </c>
      <c r="P742" s="35" t="str">
        <f>VLOOKUP(Email_TaskV2[[#This Row],[PIC Dev]],[1]Organization!C:D,2,FALSE)</f>
        <v>Postpaid, Roaming, and Interconnect</v>
      </c>
      <c r="Q742" s="34"/>
      <c r="R742" s="31">
        <v>38</v>
      </c>
      <c r="S742" s="18" t="s">
        <v>106</v>
      </c>
      <c r="T742" s="31" t="s">
        <v>3193</v>
      </c>
      <c r="U742" s="25"/>
      <c r="V742" s="25"/>
      <c r="W742" s="25"/>
      <c r="X742" s="25"/>
      <c r="Y742" s="25"/>
      <c r="Z742" s="18" t="s">
        <v>63</v>
      </c>
      <c r="AA742" s="18" t="s">
        <v>64</v>
      </c>
      <c r="AB742" s="18" t="s">
        <v>373</v>
      </c>
      <c r="AC742" s="18" t="s">
        <v>98</v>
      </c>
      <c r="AD742" s="23" t="s">
        <v>490</v>
      </c>
      <c r="AE742" s="33" t="s">
        <v>151</v>
      </c>
      <c r="AF742" s="33"/>
      <c r="AG742" s="31"/>
      <c r="AH742" s="75"/>
      <c r="AI742" s="31" t="s">
        <v>276</v>
      </c>
      <c r="AJ742" s="31" t="s">
        <v>152</v>
      </c>
      <c r="AK742" s="25"/>
      <c r="AL742" s="25"/>
      <c r="AM742" s="25"/>
      <c r="AN742" s="25"/>
      <c r="AO742" s="25"/>
      <c r="AP742" s="26">
        <f ca="1">IF(AND(Email_TaskV2[[#This Row],[Status]]="ON PROGRESS"),TODAY()-Email_TaskV2[[#This Row],[Tanggal nodin RFS/RFI]],0)</f>
        <v>0</v>
      </c>
      <c r="AQ742" s="26">
        <f ca="1">IF(AND(Email_TaskV2[[#This Row],[Status]]="ON PROGRESS",Email_TaskV2[[#This Row],[Type]]="RFI"),TODAY()-Email_TaskV2[[#This Row],[Tanggal nodin RFS/RFI]],0)</f>
        <v>0</v>
      </c>
      <c r="AR742" s="26" t="str">
        <f ca="1">IF(Email_TaskV2[[#This Row],[Aging]]&gt;7,"Warning","")</f>
        <v/>
      </c>
      <c r="AV742" s="16" t="str">
        <f>IF(AND(Email_TaskV2[[#This Row],[Status]]="ON PROGRESS",Email_TaskV2[[#This Row],[Type]]="RFS"),"YES","")</f>
        <v/>
      </c>
      <c r="AW742" s="16" t="str">
        <f>IF(AND(Email_TaskV2[[#This Row],[Status]]="ON PROGRESS",Email_TaskV2[[#This Row],[Type]]="RFI"),"YES","")</f>
        <v/>
      </c>
      <c r="AX742" s="16">
        <f>IF(Email_TaskV2[[#This Row],[Nomor Nodin RFS/RFI]]="","",DAY(Email_TaskV2[[#This Row],[Tanggal nodin RFS/RFI]]))</f>
        <v>21</v>
      </c>
      <c r="AY742" s="28" t="str">
        <f>IF(Email_TaskV2[[#This Row],[Nomor Nodin RFS/RFI]]="","",TEXT(Email_TaskV2[[#This Row],[Tanggal nodin RFS/RFI]],"mmm"))</f>
        <v>Jun</v>
      </c>
      <c r="AZ742" s="28" t="str">
        <f>IF(Email_TaskV2[[#This Row],[Nodin BO]]="","No","Yes")</f>
        <v>Yes</v>
      </c>
      <c r="BA742" s="36">
        <f>IF(Email_TaskV2[[#This Row],[Month]]="",13,MONTH(Email_TaskV2[[#This Row],[Tanggal nodin RFS/RFI]]))</f>
        <v>6</v>
      </c>
    </row>
    <row r="743" spans="1:53" ht="15" hidden="1" customHeight="1" x14ac:dyDescent="0.3">
      <c r="A743" s="17">
        <v>742</v>
      </c>
      <c r="B743" s="31" t="s">
        <v>3194</v>
      </c>
      <c r="C743" s="40">
        <v>44733</v>
      </c>
      <c r="D743" s="34" t="s">
        <v>3195</v>
      </c>
      <c r="E743" s="18" t="s">
        <v>55</v>
      </c>
      <c r="F743" s="21" t="s">
        <v>86</v>
      </c>
      <c r="G743" s="42">
        <v>44733</v>
      </c>
      <c r="H743" s="42">
        <v>44743</v>
      </c>
      <c r="I743" s="31" t="s">
        <v>3196</v>
      </c>
      <c r="J743" s="42">
        <v>44743</v>
      </c>
      <c r="K743" s="85"/>
      <c r="L743" s="78">
        <f t="shared" si="83"/>
        <v>10</v>
      </c>
      <c r="M743" s="78">
        <f t="shared" si="84"/>
        <v>10</v>
      </c>
      <c r="N743" s="34" t="s">
        <v>104</v>
      </c>
      <c r="O743" s="34" t="s">
        <v>105</v>
      </c>
      <c r="P743" s="34" t="str">
        <f>VLOOKUP(Email_TaskV2[[#This Row],[PIC Dev]],[1]Organization!C:D,2,FALSE)</f>
        <v>Digital and VAS</v>
      </c>
      <c r="Q743" s="74" t="s">
        <v>3197</v>
      </c>
      <c r="R743" s="31">
        <v>120</v>
      </c>
      <c r="S743" s="18" t="s">
        <v>61</v>
      </c>
      <c r="T743" s="31" t="s">
        <v>2274</v>
      </c>
      <c r="U743" s="25"/>
      <c r="V743" s="25"/>
      <c r="W743" s="25"/>
      <c r="X743" s="25"/>
      <c r="Y743" s="25"/>
      <c r="Z743" s="18" t="s">
        <v>63</v>
      </c>
      <c r="AA743" s="18" t="s">
        <v>64</v>
      </c>
      <c r="AB743" s="18" t="s">
        <v>108</v>
      </c>
      <c r="AC743" s="18" t="s">
        <v>66</v>
      </c>
      <c r="AD743" s="23" t="s">
        <v>774</v>
      </c>
      <c r="AE743" s="33"/>
      <c r="AF743" s="33"/>
      <c r="AG743" s="31"/>
      <c r="AH743" s="75"/>
      <c r="AI743" s="31" t="s">
        <v>68</v>
      </c>
      <c r="AJ743" s="31" t="s">
        <v>83</v>
      </c>
      <c r="AK743" s="25"/>
      <c r="AL743" s="25"/>
      <c r="AM743" s="25"/>
      <c r="AN743" s="25"/>
      <c r="AO743" s="25"/>
      <c r="AP743" s="26">
        <f ca="1">IF(AND(Email_TaskV2[[#This Row],[Status]]="ON PROGRESS"),TODAY()-Email_TaskV2[[#This Row],[Tanggal nodin RFS/RFI]],0)</f>
        <v>0</v>
      </c>
      <c r="AQ743" s="26">
        <f ca="1">IF(AND(Email_TaskV2[[#This Row],[Status]]="ON PROGRESS",Email_TaskV2[[#This Row],[Type]]="RFI"),TODAY()-Email_TaskV2[[#This Row],[Tanggal nodin RFS/RFI]],0)</f>
        <v>0</v>
      </c>
      <c r="AR743" s="26" t="str">
        <f ca="1">IF(Email_TaskV2[[#This Row],[Aging]]&gt;7,"Warning","")</f>
        <v/>
      </c>
      <c r="AV743" s="16" t="str">
        <f>IF(AND(Email_TaskV2[[#This Row],[Status]]="ON PROGRESS",Email_TaskV2[[#This Row],[Type]]="RFS"),"YES","")</f>
        <v/>
      </c>
      <c r="AW743" s="16" t="str">
        <f>IF(AND(Email_TaskV2[[#This Row],[Status]]="ON PROGRESS",Email_TaskV2[[#This Row],[Type]]="RFI"),"YES","")</f>
        <v/>
      </c>
      <c r="AX743" s="16">
        <f>IF(Email_TaskV2[[#This Row],[Nomor Nodin RFS/RFI]]="","",DAY(Email_TaskV2[[#This Row],[Tanggal nodin RFS/RFI]]))</f>
        <v>21</v>
      </c>
      <c r="AY743" s="28" t="str">
        <f>IF(Email_TaskV2[[#This Row],[Nomor Nodin RFS/RFI]]="","",TEXT(Email_TaskV2[[#This Row],[Tanggal nodin RFS/RFI]],"mmm"))</f>
        <v>Jun</v>
      </c>
      <c r="AZ743" s="28" t="str">
        <f>IF(Email_TaskV2[[#This Row],[Nodin BO]]="","No","Yes")</f>
        <v>Yes</v>
      </c>
      <c r="BA743" s="36">
        <f>IF(Email_TaskV2[[#This Row],[Month]]="",13,MONTH(Email_TaskV2[[#This Row],[Tanggal nodin RFS/RFI]]))</f>
        <v>6</v>
      </c>
    </row>
    <row r="744" spans="1:53" ht="15" hidden="1" customHeight="1" x14ac:dyDescent="0.3">
      <c r="A744" s="17">
        <v>743</v>
      </c>
      <c r="B744" s="31" t="s">
        <v>3198</v>
      </c>
      <c r="C744" s="40">
        <v>44733</v>
      </c>
      <c r="D744" s="34" t="s">
        <v>3199</v>
      </c>
      <c r="E744" s="18" t="s">
        <v>55</v>
      </c>
      <c r="F744" s="18" t="s">
        <v>136</v>
      </c>
      <c r="G744" s="42">
        <v>44734</v>
      </c>
      <c r="H744" s="42">
        <v>44734</v>
      </c>
      <c r="I744" s="31" t="s">
        <v>3200</v>
      </c>
      <c r="J744" s="42">
        <v>44735</v>
      </c>
      <c r="K744" s="85"/>
      <c r="L744" s="78">
        <f t="shared" si="83"/>
        <v>1</v>
      </c>
      <c r="M744" s="78">
        <f t="shared" si="84"/>
        <v>1</v>
      </c>
      <c r="N744" s="33" t="s">
        <v>745</v>
      </c>
      <c r="O744" s="34" t="s">
        <v>746</v>
      </c>
      <c r="P744" s="34" t="str">
        <f>VLOOKUP(Email_TaskV2[[#This Row],[PIC Dev]],[1]Organization!C:D,2,FALSE)</f>
        <v>BSM Prepaid</v>
      </c>
      <c r="Q744" s="74" t="s">
        <v>3201</v>
      </c>
      <c r="R744" s="31">
        <v>35</v>
      </c>
      <c r="S744" s="18" t="s">
        <v>61</v>
      </c>
      <c r="T744" s="31" t="s">
        <v>3202</v>
      </c>
      <c r="U744" s="25"/>
      <c r="V744" s="25"/>
      <c r="W744" s="25"/>
      <c r="X744" s="25"/>
      <c r="Y744" s="25"/>
      <c r="Z744" s="18" t="s">
        <v>63</v>
      </c>
      <c r="AA744" s="18" t="s">
        <v>64</v>
      </c>
      <c r="AB744" s="18" t="s">
        <v>588</v>
      </c>
      <c r="AC744" s="18" t="s">
        <v>66</v>
      </c>
      <c r="AD744" s="23" t="s">
        <v>82</v>
      </c>
      <c r="AE744" s="33"/>
      <c r="AF744" s="33"/>
      <c r="AG744" s="31"/>
      <c r="AH744" s="75"/>
      <c r="AI744" s="31" t="s">
        <v>75</v>
      </c>
      <c r="AJ744" s="31"/>
      <c r="AK744" s="25"/>
      <c r="AL744" s="25"/>
      <c r="AM744" s="25"/>
      <c r="AN744" s="25"/>
      <c r="AO744" s="25"/>
      <c r="AP744" s="26">
        <f ca="1">IF(AND(Email_TaskV2[[#This Row],[Status]]="ON PROGRESS"),TODAY()-Email_TaskV2[[#This Row],[Tanggal nodin RFS/RFI]],0)</f>
        <v>0</v>
      </c>
      <c r="AQ744" s="26">
        <f ca="1">IF(AND(Email_TaskV2[[#This Row],[Status]]="ON PROGRESS",Email_TaskV2[[#This Row],[Type]]="RFI"),TODAY()-Email_TaskV2[[#This Row],[Tanggal nodin RFS/RFI]],0)</f>
        <v>0</v>
      </c>
      <c r="AR744" s="26" t="str">
        <f ca="1">IF(Email_TaskV2[[#This Row],[Aging]]&gt;7,"Warning","")</f>
        <v/>
      </c>
      <c r="AV744" s="16" t="str">
        <f>IF(AND(Email_TaskV2[[#This Row],[Status]]="ON PROGRESS",Email_TaskV2[[#This Row],[Type]]="RFS"),"YES","")</f>
        <v/>
      </c>
      <c r="AW744" s="16" t="str">
        <f>IF(AND(Email_TaskV2[[#This Row],[Status]]="ON PROGRESS",Email_TaskV2[[#This Row],[Type]]="RFI"),"YES","")</f>
        <v/>
      </c>
      <c r="AX744" s="16">
        <f>IF(Email_TaskV2[[#This Row],[Nomor Nodin RFS/RFI]]="","",DAY(Email_TaskV2[[#This Row],[Tanggal nodin RFS/RFI]]))</f>
        <v>21</v>
      </c>
      <c r="AY744" s="28" t="str">
        <f>IF(Email_TaskV2[[#This Row],[Nomor Nodin RFS/RFI]]="","",TEXT(Email_TaskV2[[#This Row],[Tanggal nodin RFS/RFI]],"mmm"))</f>
        <v>Jun</v>
      </c>
      <c r="AZ744" s="28" t="str">
        <f>IF(Email_TaskV2[[#This Row],[Nodin BO]]="","No","Yes")</f>
        <v>Yes</v>
      </c>
      <c r="BA744" s="36">
        <f>IF(Email_TaskV2[[#This Row],[Month]]="",13,MONTH(Email_TaskV2[[#This Row],[Tanggal nodin RFS/RFI]]))</f>
        <v>6</v>
      </c>
    </row>
    <row r="745" spans="1:53" ht="15" hidden="1" customHeight="1" x14ac:dyDescent="0.3">
      <c r="A745" s="17">
        <v>744</v>
      </c>
      <c r="B745" s="31" t="s">
        <v>3203</v>
      </c>
      <c r="C745" s="40">
        <v>44733</v>
      </c>
      <c r="D745" s="34" t="s">
        <v>3204</v>
      </c>
      <c r="E745" s="18" t="s">
        <v>55</v>
      </c>
      <c r="F745" s="21" t="s">
        <v>112</v>
      </c>
      <c r="G745" s="42">
        <v>44754</v>
      </c>
      <c r="H745" s="42">
        <v>44755</v>
      </c>
      <c r="I745" s="31" t="s">
        <v>3205</v>
      </c>
      <c r="J745" s="42">
        <v>44756</v>
      </c>
      <c r="K745" s="85"/>
      <c r="L745" s="78">
        <f t="shared" si="83"/>
        <v>22</v>
      </c>
      <c r="M745" s="78">
        <f t="shared" si="84"/>
        <v>2</v>
      </c>
      <c r="N745" s="34" t="s">
        <v>1434</v>
      </c>
      <c r="O745" s="34" t="s">
        <v>59</v>
      </c>
      <c r="P745" s="34" t="str">
        <f>VLOOKUP(Email_TaskV2[[#This Row],[PIC Dev]],[1]Organization!C:D,2,FALSE)</f>
        <v>BSM Prepaid</v>
      </c>
      <c r="Q745" s="34"/>
      <c r="R745" s="31">
        <v>100</v>
      </c>
      <c r="S745" s="18" t="s">
        <v>106</v>
      </c>
      <c r="T745" s="31" t="s">
        <v>3206</v>
      </c>
      <c r="U745" s="25"/>
      <c r="V745" s="25"/>
      <c r="W745" s="25"/>
      <c r="X745" s="25"/>
      <c r="Y745" s="25"/>
      <c r="Z745" s="18" t="s">
        <v>63</v>
      </c>
      <c r="AA745" s="18" t="s">
        <v>64</v>
      </c>
      <c r="AB745" s="18" t="s">
        <v>65</v>
      </c>
      <c r="AC745" s="18" t="s">
        <v>66</v>
      </c>
      <c r="AD745" s="23" t="s">
        <v>109</v>
      </c>
      <c r="AE745" s="33"/>
      <c r="AF745" s="33"/>
      <c r="AG745" s="31"/>
      <c r="AH745" s="75"/>
      <c r="AI745" s="31" t="s">
        <v>75</v>
      </c>
      <c r="AJ745" s="31"/>
      <c r="AK745" s="25"/>
      <c r="AL745" s="25"/>
      <c r="AM745" s="25"/>
      <c r="AN745" s="25"/>
      <c r="AO745" s="25"/>
      <c r="AP745" s="26">
        <f ca="1">IF(AND(Email_TaskV2[[#This Row],[Status]]="ON PROGRESS"),TODAY()-Email_TaskV2[[#This Row],[Tanggal nodin RFS/RFI]],0)</f>
        <v>0</v>
      </c>
      <c r="AQ745" s="26">
        <f ca="1">IF(AND(Email_TaskV2[[#This Row],[Status]]="ON PROGRESS",Email_TaskV2[[#This Row],[Type]]="RFI"),TODAY()-Email_TaskV2[[#This Row],[Tanggal nodin RFS/RFI]],0)</f>
        <v>0</v>
      </c>
      <c r="AR745" s="26" t="str">
        <f ca="1">IF(Email_TaskV2[[#This Row],[Aging]]&gt;7,"Warning","")</f>
        <v/>
      </c>
      <c r="AV745" s="16" t="str">
        <f>IF(AND(Email_TaskV2[[#This Row],[Status]]="ON PROGRESS",Email_TaskV2[[#This Row],[Type]]="RFS"),"YES","")</f>
        <v/>
      </c>
      <c r="AW745" s="16" t="str">
        <f>IF(AND(Email_TaskV2[[#This Row],[Status]]="ON PROGRESS",Email_TaskV2[[#This Row],[Type]]="RFI"),"YES","")</f>
        <v/>
      </c>
      <c r="AX745" s="16">
        <f>IF(Email_TaskV2[[#This Row],[Nomor Nodin RFS/RFI]]="","",DAY(Email_TaskV2[[#This Row],[Tanggal nodin RFS/RFI]]))</f>
        <v>21</v>
      </c>
      <c r="AY745" s="28" t="str">
        <f>IF(Email_TaskV2[[#This Row],[Nomor Nodin RFS/RFI]]="","",TEXT(Email_TaskV2[[#This Row],[Tanggal nodin RFS/RFI]],"mmm"))</f>
        <v>Jun</v>
      </c>
      <c r="AZ745" s="28" t="str">
        <f>IF(Email_TaskV2[[#This Row],[Nodin BO]]="","No","Yes")</f>
        <v>Yes</v>
      </c>
      <c r="BA745" s="36">
        <f>IF(Email_TaskV2[[#This Row],[Month]]="",13,MONTH(Email_TaskV2[[#This Row],[Tanggal nodin RFS/RFI]]))</f>
        <v>6</v>
      </c>
    </row>
    <row r="746" spans="1:53" ht="15" hidden="1" customHeight="1" x14ac:dyDescent="0.3">
      <c r="A746" s="17">
        <v>745</v>
      </c>
      <c r="B746" s="31" t="s">
        <v>3207</v>
      </c>
      <c r="C746" s="40">
        <v>44733</v>
      </c>
      <c r="D746" s="34" t="s">
        <v>3208</v>
      </c>
      <c r="E746" s="18" t="s">
        <v>55</v>
      </c>
      <c r="F746" s="18" t="s">
        <v>136</v>
      </c>
      <c r="G746" s="42">
        <v>44735</v>
      </c>
      <c r="H746" s="42">
        <v>44736</v>
      </c>
      <c r="I746" s="31" t="s">
        <v>3209</v>
      </c>
      <c r="J746" s="42">
        <v>44739</v>
      </c>
      <c r="K746" s="85"/>
      <c r="L746" s="78">
        <f t="shared" si="83"/>
        <v>3</v>
      </c>
      <c r="M746" s="78">
        <f t="shared" si="84"/>
        <v>4</v>
      </c>
      <c r="N746" s="20" t="s">
        <v>531</v>
      </c>
      <c r="O746" s="20" t="s">
        <v>532</v>
      </c>
      <c r="P746" s="35" t="str">
        <f>VLOOKUP(Email_TaskV2[[#This Row],[PIC Dev]],[1]Organization!C:D,2,FALSE)</f>
        <v>Business Architecture</v>
      </c>
      <c r="Q746" s="74" t="s">
        <v>3210</v>
      </c>
      <c r="R746" s="31">
        <v>192</v>
      </c>
      <c r="S746" s="18" t="s">
        <v>106</v>
      </c>
      <c r="T746" s="83" t="s">
        <v>2663</v>
      </c>
      <c r="U746" s="105"/>
      <c r="V746" s="105"/>
      <c r="W746" s="105"/>
      <c r="X746" s="105"/>
      <c r="Y746" s="105"/>
      <c r="Z746" s="18" t="s">
        <v>63</v>
      </c>
      <c r="AA746" s="18" t="s">
        <v>64</v>
      </c>
      <c r="AB746" s="18" t="s">
        <v>65</v>
      </c>
      <c r="AC746" s="18" t="s">
        <v>98</v>
      </c>
      <c r="AD746" s="23" t="s">
        <v>1719</v>
      </c>
      <c r="AE746" s="33"/>
      <c r="AF746" s="33"/>
      <c r="AG746" s="31"/>
      <c r="AH746" s="75"/>
      <c r="AI746" s="31" t="s">
        <v>276</v>
      </c>
      <c r="AJ746" s="31" t="s">
        <v>277</v>
      </c>
      <c r="AK746" s="25"/>
      <c r="AL746" s="25"/>
      <c r="AM746" s="25"/>
      <c r="AN746" s="25"/>
      <c r="AO746" s="25"/>
      <c r="AP746" s="26">
        <f ca="1">IF(AND(Email_TaskV2[[#This Row],[Status]]="ON PROGRESS"),TODAY()-Email_TaskV2[[#This Row],[Tanggal nodin RFS/RFI]],0)</f>
        <v>0</v>
      </c>
      <c r="AQ746" s="26">
        <f ca="1">IF(AND(Email_TaskV2[[#This Row],[Status]]="ON PROGRESS",Email_TaskV2[[#This Row],[Type]]="RFI"),TODAY()-Email_TaskV2[[#This Row],[Tanggal nodin RFS/RFI]],0)</f>
        <v>0</v>
      </c>
      <c r="AR746" s="26" t="str">
        <f ca="1">IF(Email_TaskV2[[#This Row],[Aging]]&gt;7,"Warning","")</f>
        <v/>
      </c>
      <c r="AV746" s="16" t="str">
        <f>IF(AND(Email_TaskV2[[#This Row],[Status]]="ON PROGRESS",Email_TaskV2[[#This Row],[Type]]="RFS"),"YES","")</f>
        <v/>
      </c>
      <c r="AW746" s="16" t="str">
        <f>IF(AND(Email_TaskV2[[#This Row],[Status]]="ON PROGRESS",Email_TaskV2[[#This Row],[Type]]="RFI"),"YES","")</f>
        <v/>
      </c>
      <c r="AX746" s="16">
        <f>IF(Email_TaskV2[[#This Row],[Nomor Nodin RFS/RFI]]="","",DAY(Email_TaskV2[[#This Row],[Tanggal nodin RFS/RFI]]))</f>
        <v>21</v>
      </c>
      <c r="AY746" s="28" t="str">
        <f>IF(Email_TaskV2[[#This Row],[Nomor Nodin RFS/RFI]]="","",TEXT(Email_TaskV2[[#This Row],[Tanggal nodin RFS/RFI]],"mmm"))</f>
        <v>Jun</v>
      </c>
      <c r="AZ746" s="28" t="str">
        <f>IF(Email_TaskV2[[#This Row],[Nodin BO]]="","No","Yes")</f>
        <v>Yes</v>
      </c>
      <c r="BA746" s="36">
        <f>IF(Email_TaskV2[[#This Row],[Month]]="",13,MONTH(Email_TaskV2[[#This Row],[Tanggal nodin RFS/RFI]]))</f>
        <v>6</v>
      </c>
    </row>
    <row r="747" spans="1:53" ht="15" hidden="1" customHeight="1" x14ac:dyDescent="0.3">
      <c r="A747" s="17">
        <v>746</v>
      </c>
      <c r="B747" s="31" t="s">
        <v>3211</v>
      </c>
      <c r="C747" s="40">
        <v>44733</v>
      </c>
      <c r="D747" s="34" t="s">
        <v>3212</v>
      </c>
      <c r="E747" s="18" t="s">
        <v>55</v>
      </c>
      <c r="F747" s="18" t="s">
        <v>136</v>
      </c>
      <c r="G747" s="42">
        <v>44739</v>
      </c>
      <c r="H747" s="42">
        <v>44748</v>
      </c>
      <c r="I747" s="31" t="s">
        <v>3213</v>
      </c>
      <c r="J747" s="42">
        <v>44748</v>
      </c>
      <c r="K747" s="85"/>
      <c r="L747" s="78">
        <f t="shared" si="83"/>
        <v>15</v>
      </c>
      <c r="M747" s="78">
        <f t="shared" si="84"/>
        <v>9</v>
      </c>
      <c r="N747" s="33" t="s">
        <v>193</v>
      </c>
      <c r="O747" s="20" t="s">
        <v>194</v>
      </c>
      <c r="P747" s="35" t="str">
        <f>VLOOKUP(Email_TaskV2[[#This Row],[PIC Dev]],[1]Organization!C:D,2,FALSE)</f>
        <v>Postpaid, Roaming, and Interconnect</v>
      </c>
      <c r="Q747" s="74" t="s">
        <v>3214</v>
      </c>
      <c r="R747" s="31">
        <v>85</v>
      </c>
      <c r="S747" s="18" t="s">
        <v>61</v>
      </c>
      <c r="T747" s="31" t="s">
        <v>3215</v>
      </c>
      <c r="U747" s="25"/>
      <c r="V747" s="25"/>
      <c r="W747" s="25"/>
      <c r="X747" s="25"/>
      <c r="Y747" s="25"/>
      <c r="Z747" s="18" t="s">
        <v>63</v>
      </c>
      <c r="AA747" s="18" t="s">
        <v>64</v>
      </c>
      <c r="AB747" s="18" t="s">
        <v>65</v>
      </c>
      <c r="AC747" s="18" t="s">
        <v>98</v>
      </c>
      <c r="AD747" s="23" t="s">
        <v>125</v>
      </c>
      <c r="AE747" s="33"/>
      <c r="AF747" s="33"/>
      <c r="AG747" s="31"/>
      <c r="AH747" s="75"/>
      <c r="AI747" s="31" t="s">
        <v>68</v>
      </c>
      <c r="AJ747" s="31" t="s">
        <v>83</v>
      </c>
      <c r="AK747" s="25"/>
      <c r="AL747" s="25"/>
      <c r="AM747" s="25"/>
      <c r="AN747" s="25"/>
      <c r="AO747" s="25"/>
      <c r="AP747" s="26">
        <f ca="1">IF(AND(Email_TaskV2[[#This Row],[Status]]="ON PROGRESS"),TODAY()-Email_TaskV2[[#This Row],[Tanggal nodin RFS/RFI]],0)</f>
        <v>0</v>
      </c>
      <c r="AQ747" s="26">
        <f ca="1">IF(AND(Email_TaskV2[[#This Row],[Status]]="ON PROGRESS",Email_TaskV2[[#This Row],[Type]]="RFI"),TODAY()-Email_TaskV2[[#This Row],[Tanggal nodin RFS/RFI]],0)</f>
        <v>0</v>
      </c>
      <c r="AR747" s="26" t="str">
        <f ca="1">IF(Email_TaskV2[[#This Row],[Aging]]&gt;7,"Warning","")</f>
        <v/>
      </c>
      <c r="AV747" s="16" t="str">
        <f>IF(AND(Email_TaskV2[[#This Row],[Status]]="ON PROGRESS",Email_TaskV2[[#This Row],[Type]]="RFS"),"YES","")</f>
        <v/>
      </c>
      <c r="AW747" s="16" t="str">
        <f>IF(AND(Email_TaskV2[[#This Row],[Status]]="ON PROGRESS",Email_TaskV2[[#This Row],[Type]]="RFI"),"YES","")</f>
        <v/>
      </c>
      <c r="AX747" s="16">
        <f>IF(Email_TaskV2[[#This Row],[Nomor Nodin RFS/RFI]]="","",DAY(Email_TaskV2[[#This Row],[Tanggal nodin RFS/RFI]]))</f>
        <v>21</v>
      </c>
      <c r="AY747" s="28" t="str">
        <f>IF(Email_TaskV2[[#This Row],[Nomor Nodin RFS/RFI]]="","",TEXT(Email_TaskV2[[#This Row],[Tanggal nodin RFS/RFI]],"mmm"))</f>
        <v>Jun</v>
      </c>
      <c r="AZ747" s="28" t="str">
        <f>IF(Email_TaskV2[[#This Row],[Nodin BO]]="","No","Yes")</f>
        <v>Yes</v>
      </c>
      <c r="BA747" s="36">
        <f>IF(Email_TaskV2[[#This Row],[Month]]="",13,MONTH(Email_TaskV2[[#This Row],[Tanggal nodin RFS/RFI]]))</f>
        <v>6</v>
      </c>
    </row>
    <row r="748" spans="1:53" ht="15" hidden="1" customHeight="1" x14ac:dyDescent="0.3">
      <c r="A748" s="17">
        <v>747</v>
      </c>
      <c r="B748" s="31" t="s">
        <v>3216</v>
      </c>
      <c r="C748" s="40">
        <v>44733</v>
      </c>
      <c r="D748" s="34" t="s">
        <v>2053</v>
      </c>
      <c r="E748" s="18" t="s">
        <v>55</v>
      </c>
      <c r="F748" s="21" t="s">
        <v>112</v>
      </c>
      <c r="G748" s="42">
        <v>44739</v>
      </c>
      <c r="H748" s="42">
        <v>44740</v>
      </c>
      <c r="I748" s="31" t="s">
        <v>3217</v>
      </c>
      <c r="J748" s="42">
        <v>44741</v>
      </c>
      <c r="K748" s="85"/>
      <c r="L748" s="78">
        <f t="shared" si="83"/>
        <v>7</v>
      </c>
      <c r="M748" s="78">
        <f t="shared" si="84"/>
        <v>2</v>
      </c>
      <c r="N748" s="87" t="s">
        <v>130</v>
      </c>
      <c r="O748" s="87" t="s">
        <v>131</v>
      </c>
      <c r="P748" s="87" t="str">
        <f>VLOOKUP(Email_TaskV2[[#This Row],[PIC Dev]],[1]Organization!C:D,2,FALSE)</f>
        <v>BSM Prepaid</v>
      </c>
      <c r="Q748" s="34"/>
      <c r="R748" s="31">
        <v>23</v>
      </c>
      <c r="S748" s="18" t="s">
        <v>106</v>
      </c>
      <c r="T748" s="31" t="s">
        <v>2056</v>
      </c>
      <c r="U748" s="25"/>
      <c r="V748" s="25"/>
      <c r="W748" s="25"/>
      <c r="X748" s="25"/>
      <c r="Y748" s="25"/>
      <c r="Z748" s="18" t="s">
        <v>63</v>
      </c>
      <c r="AA748" s="18" t="s">
        <v>64</v>
      </c>
      <c r="AB748" s="18" t="s">
        <v>65</v>
      </c>
      <c r="AC748" s="18" t="s">
        <v>66</v>
      </c>
      <c r="AD748" s="23" t="s">
        <v>1719</v>
      </c>
      <c r="AE748" s="33"/>
      <c r="AF748" s="33"/>
      <c r="AG748" s="31"/>
      <c r="AH748" s="75"/>
      <c r="AI748" s="31" t="s">
        <v>75</v>
      </c>
      <c r="AJ748" s="31"/>
      <c r="AK748" s="25"/>
      <c r="AL748" s="25"/>
      <c r="AM748" s="25"/>
      <c r="AN748" s="25"/>
      <c r="AO748" s="25"/>
      <c r="AP748" s="26">
        <f ca="1">IF(AND(Email_TaskV2[[#This Row],[Status]]="ON PROGRESS"),TODAY()-Email_TaskV2[[#This Row],[Tanggal nodin RFS/RFI]],0)</f>
        <v>0</v>
      </c>
      <c r="AQ748" s="26">
        <f ca="1">IF(AND(Email_TaskV2[[#This Row],[Status]]="ON PROGRESS",Email_TaskV2[[#This Row],[Type]]="RFI"),TODAY()-Email_TaskV2[[#This Row],[Tanggal nodin RFS/RFI]],0)</f>
        <v>0</v>
      </c>
      <c r="AR748" s="26" t="str">
        <f ca="1">IF(Email_TaskV2[[#This Row],[Aging]]&gt;7,"Warning","")</f>
        <v/>
      </c>
      <c r="AV748" s="16" t="str">
        <f>IF(AND(Email_TaskV2[[#This Row],[Status]]="ON PROGRESS",Email_TaskV2[[#This Row],[Type]]="RFS"),"YES","")</f>
        <v/>
      </c>
      <c r="AW748" s="16" t="str">
        <f>IF(AND(Email_TaskV2[[#This Row],[Status]]="ON PROGRESS",Email_TaskV2[[#This Row],[Type]]="RFI"),"YES","")</f>
        <v/>
      </c>
      <c r="AX748" s="16">
        <f>IF(Email_TaskV2[[#This Row],[Nomor Nodin RFS/RFI]]="","",DAY(Email_TaskV2[[#This Row],[Tanggal nodin RFS/RFI]]))</f>
        <v>21</v>
      </c>
      <c r="AY748" s="28" t="str">
        <f>IF(Email_TaskV2[[#This Row],[Nomor Nodin RFS/RFI]]="","",TEXT(Email_TaskV2[[#This Row],[Tanggal nodin RFS/RFI]],"mmm"))</f>
        <v>Jun</v>
      </c>
      <c r="AZ748" s="28" t="str">
        <f>IF(Email_TaskV2[[#This Row],[Nodin BO]]="","No","Yes")</f>
        <v>Yes</v>
      </c>
      <c r="BA748" s="36">
        <f>IF(Email_TaskV2[[#This Row],[Month]]="",13,MONTH(Email_TaskV2[[#This Row],[Tanggal nodin RFS/RFI]]))</f>
        <v>6</v>
      </c>
    </row>
    <row r="749" spans="1:53" ht="15" hidden="1" customHeight="1" x14ac:dyDescent="0.3">
      <c r="A749" s="17">
        <v>748</v>
      </c>
      <c r="B749" s="31" t="s">
        <v>3218</v>
      </c>
      <c r="C749" s="40">
        <v>44733</v>
      </c>
      <c r="D749" s="34" t="s">
        <v>3219</v>
      </c>
      <c r="E749" s="18" t="s">
        <v>55</v>
      </c>
      <c r="F749" s="21" t="s">
        <v>86</v>
      </c>
      <c r="G749" s="42">
        <v>44733</v>
      </c>
      <c r="H749" s="42">
        <v>44740</v>
      </c>
      <c r="I749" s="31" t="s">
        <v>3220</v>
      </c>
      <c r="J749" s="42">
        <v>44742</v>
      </c>
      <c r="K749" s="85"/>
      <c r="L749" s="78">
        <f t="shared" si="83"/>
        <v>7</v>
      </c>
      <c r="M749" s="78">
        <f t="shared" si="84"/>
        <v>9</v>
      </c>
      <c r="N749" s="77" t="s">
        <v>193</v>
      </c>
      <c r="O749" s="87" t="s">
        <v>194</v>
      </c>
      <c r="P749" s="87" t="str">
        <f>VLOOKUP(Email_TaskV2[[#This Row],[PIC Dev]],[1]Organization!C:D,2,FALSE)</f>
        <v>Postpaid, Roaming, and Interconnect</v>
      </c>
      <c r="Q749" s="74" t="s">
        <v>3221</v>
      </c>
      <c r="R749" s="31">
        <v>35</v>
      </c>
      <c r="S749" s="18" t="s">
        <v>61</v>
      </c>
      <c r="T749" s="31" t="s">
        <v>3215</v>
      </c>
      <c r="U749" s="25"/>
      <c r="V749" s="25"/>
      <c r="W749" s="25"/>
      <c r="X749" s="25"/>
      <c r="Y749" s="25"/>
      <c r="Z749" s="18" t="s">
        <v>63</v>
      </c>
      <c r="AA749" s="18" t="s">
        <v>64</v>
      </c>
      <c r="AB749" s="18" t="s">
        <v>65</v>
      </c>
      <c r="AC749" s="18" t="s">
        <v>98</v>
      </c>
      <c r="AD749" s="33" t="s">
        <v>99</v>
      </c>
      <c r="AE749" s="33"/>
      <c r="AF749" s="33"/>
      <c r="AG749" s="31"/>
      <c r="AH749" s="75"/>
      <c r="AI749" s="31" t="s">
        <v>75</v>
      </c>
      <c r="AJ749" s="31"/>
      <c r="AK749" s="25"/>
      <c r="AL749" s="25"/>
      <c r="AM749" s="25"/>
      <c r="AN749" s="25"/>
      <c r="AO749" s="25"/>
      <c r="AP749" s="26">
        <f ca="1">IF(AND(Email_TaskV2[[#This Row],[Status]]="ON PROGRESS"),TODAY()-Email_TaskV2[[#This Row],[Tanggal nodin RFS/RFI]],0)</f>
        <v>0</v>
      </c>
      <c r="AQ749" s="26">
        <f ca="1">IF(AND(Email_TaskV2[[#This Row],[Status]]="ON PROGRESS",Email_TaskV2[[#This Row],[Type]]="RFI"),TODAY()-Email_TaskV2[[#This Row],[Tanggal nodin RFS/RFI]],0)</f>
        <v>0</v>
      </c>
      <c r="AR749" s="26" t="str">
        <f ca="1">IF(Email_TaskV2[[#This Row],[Aging]]&gt;7,"Warning","")</f>
        <v/>
      </c>
      <c r="AV749" s="16" t="str">
        <f>IF(AND(Email_TaskV2[[#This Row],[Status]]="ON PROGRESS",Email_TaskV2[[#This Row],[Type]]="RFS"),"YES","")</f>
        <v/>
      </c>
      <c r="AW749" s="16" t="str">
        <f>IF(AND(Email_TaskV2[[#This Row],[Status]]="ON PROGRESS",Email_TaskV2[[#This Row],[Type]]="RFI"),"YES","")</f>
        <v/>
      </c>
      <c r="AX749" s="16">
        <f>IF(Email_TaskV2[[#This Row],[Nomor Nodin RFS/RFI]]="","",DAY(Email_TaskV2[[#This Row],[Tanggal nodin RFS/RFI]]))</f>
        <v>21</v>
      </c>
      <c r="AY749" s="28" t="str">
        <f>IF(Email_TaskV2[[#This Row],[Nomor Nodin RFS/RFI]]="","",TEXT(Email_TaskV2[[#This Row],[Tanggal nodin RFS/RFI]],"mmm"))</f>
        <v>Jun</v>
      </c>
      <c r="AZ749" s="28" t="str">
        <f>IF(Email_TaskV2[[#This Row],[Nodin BO]]="","No","Yes")</f>
        <v>Yes</v>
      </c>
      <c r="BA749" s="36">
        <f>IF(Email_TaskV2[[#This Row],[Month]]="",13,MONTH(Email_TaskV2[[#This Row],[Tanggal nodin RFS/RFI]]))</f>
        <v>6</v>
      </c>
    </row>
    <row r="750" spans="1:53" ht="15" hidden="1" customHeight="1" x14ac:dyDescent="0.3">
      <c r="A750" s="17">
        <v>749</v>
      </c>
      <c r="B750" s="31" t="s">
        <v>3222</v>
      </c>
      <c r="C750" s="40">
        <v>44733</v>
      </c>
      <c r="D750" s="34" t="s">
        <v>3223</v>
      </c>
      <c r="E750" s="18" t="s">
        <v>55</v>
      </c>
      <c r="F750" s="21" t="s">
        <v>136</v>
      </c>
      <c r="G750" s="42">
        <v>44736</v>
      </c>
      <c r="H750" s="42">
        <v>44749</v>
      </c>
      <c r="I750" s="31" t="s">
        <v>3224</v>
      </c>
      <c r="J750" s="42">
        <v>44749</v>
      </c>
      <c r="K750" s="85"/>
      <c r="L750" s="78">
        <f t="shared" si="83"/>
        <v>16</v>
      </c>
      <c r="M750" s="78">
        <f t="shared" si="84"/>
        <v>13</v>
      </c>
      <c r="N750" s="34" t="s">
        <v>104</v>
      </c>
      <c r="O750" s="34" t="s">
        <v>105</v>
      </c>
      <c r="P750" s="34" t="str">
        <f>VLOOKUP(Email_TaskV2[[#This Row],[PIC Dev]],[1]Organization!C:D,2,FALSE)</f>
        <v>Digital and VAS</v>
      </c>
      <c r="Q750" s="74" t="s">
        <v>3225</v>
      </c>
      <c r="R750" s="31">
        <v>280</v>
      </c>
      <c r="S750" s="18" t="s">
        <v>61</v>
      </c>
      <c r="T750" s="31" t="s">
        <v>2266</v>
      </c>
      <c r="U750" s="25"/>
      <c r="V750" s="25"/>
      <c r="W750" s="25"/>
      <c r="X750" s="25"/>
      <c r="Y750" s="25"/>
      <c r="Z750" s="18" t="s">
        <v>63</v>
      </c>
      <c r="AA750" s="18" t="s">
        <v>64</v>
      </c>
      <c r="AB750" s="18" t="s">
        <v>108</v>
      </c>
      <c r="AC750" s="18" t="s">
        <v>66</v>
      </c>
      <c r="AD750" s="33" t="s">
        <v>160</v>
      </c>
      <c r="AE750" s="33" t="s">
        <v>126</v>
      </c>
      <c r="AF750" s="33" t="s">
        <v>125</v>
      </c>
      <c r="AG750" s="31" t="s">
        <v>99</v>
      </c>
      <c r="AH750" s="75"/>
      <c r="AI750" s="31" t="s">
        <v>75</v>
      </c>
      <c r="AJ750" s="31"/>
      <c r="AK750" s="25"/>
      <c r="AL750" s="25"/>
      <c r="AM750" s="25"/>
      <c r="AN750" s="25"/>
      <c r="AO750" s="25"/>
      <c r="AP750" s="26">
        <f ca="1">IF(AND(Email_TaskV2[[#This Row],[Status]]="ON PROGRESS"),TODAY()-Email_TaskV2[[#This Row],[Tanggal nodin RFS/RFI]],0)</f>
        <v>0</v>
      </c>
      <c r="AQ750" s="26">
        <f ca="1">IF(AND(Email_TaskV2[[#This Row],[Status]]="ON PROGRESS",Email_TaskV2[[#This Row],[Type]]="RFI"),TODAY()-Email_TaskV2[[#This Row],[Tanggal nodin RFS/RFI]],0)</f>
        <v>0</v>
      </c>
      <c r="AR750" s="26" t="str">
        <f ca="1">IF(Email_TaskV2[[#This Row],[Aging]]&gt;7,"Warning","")</f>
        <v/>
      </c>
      <c r="AV750" s="16" t="str">
        <f>IF(AND(Email_TaskV2[[#This Row],[Status]]="ON PROGRESS",Email_TaskV2[[#This Row],[Type]]="RFS"),"YES","")</f>
        <v/>
      </c>
      <c r="AW750" s="16" t="str">
        <f>IF(AND(Email_TaskV2[[#This Row],[Status]]="ON PROGRESS",Email_TaskV2[[#This Row],[Type]]="RFI"),"YES","")</f>
        <v/>
      </c>
      <c r="AX750" s="16">
        <f>IF(Email_TaskV2[[#This Row],[Nomor Nodin RFS/RFI]]="","",DAY(Email_TaskV2[[#This Row],[Tanggal nodin RFS/RFI]]))</f>
        <v>21</v>
      </c>
      <c r="AY750" s="28" t="str">
        <f>IF(Email_TaskV2[[#This Row],[Nomor Nodin RFS/RFI]]="","",TEXT(Email_TaskV2[[#This Row],[Tanggal nodin RFS/RFI]],"mmm"))</f>
        <v>Jun</v>
      </c>
      <c r="AZ750" s="28" t="str">
        <f>IF(Email_TaskV2[[#This Row],[Nodin BO]]="","No","Yes")</f>
        <v>Yes</v>
      </c>
      <c r="BA750" s="36">
        <f>IF(Email_TaskV2[[#This Row],[Month]]="",13,MONTH(Email_TaskV2[[#This Row],[Tanggal nodin RFS/RFI]]))</f>
        <v>6</v>
      </c>
    </row>
    <row r="751" spans="1:53" ht="15" hidden="1" customHeight="1" x14ac:dyDescent="0.3">
      <c r="A751" s="17">
        <v>750</v>
      </c>
      <c r="B751" s="31" t="s">
        <v>3226</v>
      </c>
      <c r="C751" s="40">
        <v>44734</v>
      </c>
      <c r="D751" s="34" t="s">
        <v>3227</v>
      </c>
      <c r="E751" s="18" t="s">
        <v>55</v>
      </c>
      <c r="F751" s="21" t="s">
        <v>112</v>
      </c>
      <c r="G751" s="42">
        <v>44740</v>
      </c>
      <c r="H751" s="42">
        <v>44742</v>
      </c>
      <c r="I751" s="31" t="s">
        <v>3228</v>
      </c>
      <c r="J751" s="42">
        <v>44742</v>
      </c>
      <c r="K751" s="85"/>
      <c r="L751" s="78">
        <f t="shared" si="83"/>
        <v>8</v>
      </c>
      <c r="M751" s="78">
        <f t="shared" si="84"/>
        <v>2</v>
      </c>
      <c r="N751" s="34" t="s">
        <v>1434</v>
      </c>
      <c r="O751" s="34" t="s">
        <v>59</v>
      </c>
      <c r="P751" s="34" t="str">
        <f>VLOOKUP(Email_TaskV2[[#This Row],[PIC Dev]],[1]Organization!C:D,2,FALSE)</f>
        <v>BSM Prepaid</v>
      </c>
      <c r="Q751" s="34"/>
      <c r="R751" s="31">
        <v>85</v>
      </c>
      <c r="S751" s="18" t="s">
        <v>106</v>
      </c>
      <c r="T751" s="31"/>
      <c r="U751" s="25"/>
      <c r="V751" s="25"/>
      <c r="W751" s="25"/>
      <c r="X751" s="25"/>
      <c r="Y751" s="25"/>
      <c r="Z751" s="18" t="s">
        <v>63</v>
      </c>
      <c r="AA751" s="18" t="s">
        <v>64</v>
      </c>
      <c r="AB751" s="18" t="s">
        <v>65</v>
      </c>
      <c r="AC751" s="18" t="s">
        <v>66</v>
      </c>
      <c r="AD751" s="33" t="s">
        <v>2792</v>
      </c>
      <c r="AE751" s="33"/>
      <c r="AF751" s="33"/>
      <c r="AG751" s="31"/>
      <c r="AH751" s="75"/>
      <c r="AI751" s="31" t="s">
        <v>75</v>
      </c>
      <c r="AJ751" s="31"/>
      <c r="AK751" s="25"/>
      <c r="AL751" s="25"/>
      <c r="AM751" s="25"/>
      <c r="AN751" s="25"/>
      <c r="AO751" s="25"/>
      <c r="AP751" s="26">
        <f ca="1">IF(AND(Email_TaskV2[[#This Row],[Status]]="ON PROGRESS"),TODAY()-Email_TaskV2[[#This Row],[Tanggal nodin RFS/RFI]],0)</f>
        <v>0</v>
      </c>
      <c r="AQ751" s="26">
        <f ca="1">IF(AND(Email_TaskV2[[#This Row],[Status]]="ON PROGRESS",Email_TaskV2[[#This Row],[Type]]="RFI"),TODAY()-Email_TaskV2[[#This Row],[Tanggal nodin RFS/RFI]],0)</f>
        <v>0</v>
      </c>
      <c r="AR751" s="26" t="str">
        <f ca="1">IF(Email_TaskV2[[#This Row],[Aging]]&gt;7,"Warning","")</f>
        <v/>
      </c>
      <c r="AV751" s="16" t="str">
        <f>IF(AND(Email_TaskV2[[#This Row],[Status]]="ON PROGRESS",Email_TaskV2[[#This Row],[Type]]="RFS"),"YES","")</f>
        <v/>
      </c>
      <c r="AW751" s="16" t="str">
        <f>IF(AND(Email_TaskV2[[#This Row],[Status]]="ON PROGRESS",Email_TaskV2[[#This Row],[Type]]="RFI"),"YES","")</f>
        <v/>
      </c>
      <c r="AX751" s="16">
        <f>IF(Email_TaskV2[[#This Row],[Nomor Nodin RFS/RFI]]="","",DAY(Email_TaskV2[[#This Row],[Tanggal nodin RFS/RFI]]))</f>
        <v>22</v>
      </c>
      <c r="AY751" s="28" t="str">
        <f>IF(Email_TaskV2[[#This Row],[Nomor Nodin RFS/RFI]]="","",TEXT(Email_TaskV2[[#This Row],[Tanggal nodin RFS/RFI]],"mmm"))</f>
        <v>Jun</v>
      </c>
      <c r="AZ751" s="28" t="str">
        <f>IF(Email_TaskV2[[#This Row],[Nodin BO]]="","No","Yes")</f>
        <v>No</v>
      </c>
      <c r="BA751" s="36">
        <f>IF(Email_TaskV2[[#This Row],[Month]]="",13,MONTH(Email_TaskV2[[#This Row],[Tanggal nodin RFS/RFI]]))</f>
        <v>6</v>
      </c>
    </row>
    <row r="752" spans="1:53" ht="15" hidden="1" customHeight="1" x14ac:dyDescent="0.3">
      <c r="A752" s="17">
        <v>751</v>
      </c>
      <c r="B752" s="31" t="s">
        <v>3229</v>
      </c>
      <c r="C752" s="40">
        <v>44734</v>
      </c>
      <c r="D752" s="34" t="s">
        <v>3230</v>
      </c>
      <c r="E752" s="18" t="s">
        <v>55</v>
      </c>
      <c r="F752" s="21" t="s">
        <v>147</v>
      </c>
      <c r="G752" s="42">
        <v>44748</v>
      </c>
      <c r="H752" s="42">
        <v>44750</v>
      </c>
      <c r="I752" s="31" t="s">
        <v>3231</v>
      </c>
      <c r="J752" s="42">
        <v>44753</v>
      </c>
      <c r="K752" s="85"/>
      <c r="L752" s="78">
        <f t="shared" si="83"/>
        <v>16</v>
      </c>
      <c r="M752" s="78">
        <f t="shared" si="84"/>
        <v>5</v>
      </c>
      <c r="N752" s="33" t="s">
        <v>193</v>
      </c>
      <c r="O752" s="34" t="s">
        <v>194</v>
      </c>
      <c r="P752" s="34" t="str">
        <f>VLOOKUP(Email_TaskV2[[#This Row],[PIC Dev]],[1]Organization!C:D,2,FALSE)</f>
        <v>Postpaid, Roaming, and Interconnect</v>
      </c>
      <c r="Q752" s="34"/>
      <c r="R752" s="31">
        <v>19</v>
      </c>
      <c r="S752" s="18" t="s">
        <v>106</v>
      </c>
      <c r="T752" s="31"/>
      <c r="U752" s="25"/>
      <c r="V752" s="25"/>
      <c r="W752" s="25"/>
      <c r="X752" s="25"/>
      <c r="Y752" s="25"/>
      <c r="Z752" s="18" t="s">
        <v>63</v>
      </c>
      <c r="AA752" s="18" t="s">
        <v>64</v>
      </c>
      <c r="AB752" s="18" t="s">
        <v>65</v>
      </c>
      <c r="AC752" s="18" t="s">
        <v>124</v>
      </c>
      <c r="AD752" s="23" t="s">
        <v>151</v>
      </c>
      <c r="AE752" s="33" t="s">
        <v>490</v>
      </c>
      <c r="AF752" s="33"/>
      <c r="AG752" s="31"/>
      <c r="AH752" s="75"/>
      <c r="AI752" s="31" t="s">
        <v>276</v>
      </c>
      <c r="AJ752" s="31" t="s">
        <v>152</v>
      </c>
      <c r="AK752" s="25"/>
      <c r="AL752" s="25"/>
      <c r="AM752" s="25"/>
      <c r="AN752" s="25"/>
      <c r="AO752" s="25"/>
      <c r="AP752" s="26">
        <f ca="1">IF(AND(Email_TaskV2[[#This Row],[Status]]="ON PROGRESS"),TODAY()-Email_TaskV2[[#This Row],[Tanggal nodin RFS/RFI]],0)</f>
        <v>0</v>
      </c>
      <c r="AQ752" s="26">
        <f ca="1">IF(AND(Email_TaskV2[[#This Row],[Status]]="ON PROGRESS",Email_TaskV2[[#This Row],[Type]]="RFI"),TODAY()-Email_TaskV2[[#This Row],[Tanggal nodin RFS/RFI]],0)</f>
        <v>0</v>
      </c>
      <c r="AR752" s="26" t="str">
        <f ca="1">IF(Email_TaskV2[[#This Row],[Aging]]&gt;7,"Warning","")</f>
        <v/>
      </c>
      <c r="AV752" s="16" t="str">
        <f>IF(AND(Email_TaskV2[[#This Row],[Status]]="ON PROGRESS",Email_TaskV2[[#This Row],[Type]]="RFS"),"YES","")</f>
        <v/>
      </c>
      <c r="AW752" s="16" t="str">
        <f>IF(AND(Email_TaskV2[[#This Row],[Status]]="ON PROGRESS",Email_TaskV2[[#This Row],[Type]]="RFI"),"YES","")</f>
        <v/>
      </c>
      <c r="AX752" s="16">
        <f>IF(Email_TaskV2[[#This Row],[Nomor Nodin RFS/RFI]]="","",DAY(Email_TaskV2[[#This Row],[Tanggal nodin RFS/RFI]]))</f>
        <v>22</v>
      </c>
      <c r="AY752" s="28" t="str">
        <f>IF(Email_TaskV2[[#This Row],[Nomor Nodin RFS/RFI]]="","",TEXT(Email_TaskV2[[#This Row],[Tanggal nodin RFS/RFI]],"mmm"))</f>
        <v>Jun</v>
      </c>
      <c r="AZ752" s="28" t="str">
        <f>IF(Email_TaskV2[[#This Row],[Nodin BO]]="","No","Yes")</f>
        <v>No</v>
      </c>
      <c r="BA752" s="36">
        <f>IF(Email_TaskV2[[#This Row],[Month]]="",13,MONTH(Email_TaskV2[[#This Row],[Tanggal nodin RFS/RFI]]))</f>
        <v>6</v>
      </c>
    </row>
    <row r="753" spans="1:53" ht="15" hidden="1" customHeight="1" x14ac:dyDescent="0.3">
      <c r="A753" s="17">
        <v>752</v>
      </c>
      <c r="B753" s="31" t="s">
        <v>3232</v>
      </c>
      <c r="C753" s="40">
        <v>44734</v>
      </c>
      <c r="D753" s="34" t="s">
        <v>3233</v>
      </c>
      <c r="E753" s="18" t="s">
        <v>55</v>
      </c>
      <c r="F753" s="21" t="s">
        <v>112</v>
      </c>
      <c r="G753" s="42">
        <v>44739</v>
      </c>
      <c r="H753" s="42">
        <v>44740</v>
      </c>
      <c r="I753" s="31" t="s">
        <v>3234</v>
      </c>
      <c r="J753" s="42">
        <v>44740</v>
      </c>
      <c r="K753" s="85"/>
      <c r="L753" s="78">
        <f t="shared" si="83"/>
        <v>6</v>
      </c>
      <c r="M753" s="78">
        <f t="shared" si="84"/>
        <v>1</v>
      </c>
      <c r="N753" s="34" t="s">
        <v>130</v>
      </c>
      <c r="O753" s="34" t="s">
        <v>131</v>
      </c>
      <c r="P753" s="34" t="str">
        <f>VLOOKUP(Email_TaskV2[[#This Row],[PIC Dev]],[1]Organization!C:D,2,FALSE)</f>
        <v>BSM Prepaid</v>
      </c>
      <c r="Q753" s="34"/>
      <c r="R753" s="31">
        <v>10</v>
      </c>
      <c r="S753" s="18" t="s">
        <v>106</v>
      </c>
      <c r="T753" s="31" t="s">
        <v>3235</v>
      </c>
      <c r="U753" s="25"/>
      <c r="V753" s="25"/>
      <c r="W753" s="25"/>
      <c r="X753" s="25"/>
      <c r="Y753" s="25"/>
      <c r="Z753" s="18" t="s">
        <v>63</v>
      </c>
      <c r="AA753" s="18" t="s">
        <v>64</v>
      </c>
      <c r="AB753" s="18" t="s">
        <v>65</v>
      </c>
      <c r="AC753" s="18" t="s">
        <v>66</v>
      </c>
      <c r="AD753" s="23" t="s">
        <v>211</v>
      </c>
      <c r="AE753" s="33"/>
      <c r="AF753" s="33"/>
      <c r="AG753" s="31"/>
      <c r="AH753" s="75"/>
      <c r="AI753" s="31" t="s">
        <v>68</v>
      </c>
      <c r="AJ753" s="31" t="s">
        <v>83</v>
      </c>
      <c r="AK753" s="25"/>
      <c r="AL753" s="25"/>
      <c r="AM753" s="25"/>
      <c r="AN753" s="25"/>
      <c r="AO753" s="25"/>
      <c r="AP753" s="26">
        <f ca="1">IF(AND(Email_TaskV2[[#This Row],[Status]]="ON PROGRESS"),TODAY()-Email_TaskV2[[#This Row],[Tanggal nodin RFS/RFI]],0)</f>
        <v>0</v>
      </c>
      <c r="AQ753" s="26">
        <f ca="1">IF(AND(Email_TaskV2[[#This Row],[Status]]="ON PROGRESS",Email_TaskV2[[#This Row],[Type]]="RFI"),TODAY()-Email_TaskV2[[#This Row],[Tanggal nodin RFS/RFI]],0)</f>
        <v>0</v>
      </c>
      <c r="AR753" s="26" t="str">
        <f ca="1">IF(Email_TaskV2[[#This Row],[Aging]]&gt;7,"Warning","")</f>
        <v/>
      </c>
      <c r="AV753" s="16" t="str">
        <f>IF(AND(Email_TaskV2[[#This Row],[Status]]="ON PROGRESS",Email_TaskV2[[#This Row],[Type]]="RFS"),"YES","")</f>
        <v/>
      </c>
      <c r="AW753" s="16" t="str">
        <f>IF(AND(Email_TaskV2[[#This Row],[Status]]="ON PROGRESS",Email_TaskV2[[#This Row],[Type]]="RFI"),"YES","")</f>
        <v/>
      </c>
      <c r="AX753" s="16">
        <f>IF(Email_TaskV2[[#This Row],[Nomor Nodin RFS/RFI]]="","",DAY(Email_TaskV2[[#This Row],[Tanggal nodin RFS/RFI]]))</f>
        <v>22</v>
      </c>
      <c r="AY753" s="28" t="str">
        <f>IF(Email_TaskV2[[#This Row],[Nomor Nodin RFS/RFI]]="","",TEXT(Email_TaskV2[[#This Row],[Tanggal nodin RFS/RFI]],"mmm"))</f>
        <v>Jun</v>
      </c>
      <c r="AZ753" s="28" t="str">
        <f>IF(Email_TaskV2[[#This Row],[Nodin BO]]="","No","Yes")</f>
        <v>Yes</v>
      </c>
      <c r="BA753" s="36">
        <f>IF(Email_TaskV2[[#This Row],[Month]]="",13,MONTH(Email_TaskV2[[#This Row],[Tanggal nodin RFS/RFI]]))</f>
        <v>6</v>
      </c>
    </row>
    <row r="754" spans="1:53" ht="15" hidden="1" customHeight="1" x14ac:dyDescent="0.3">
      <c r="A754" s="17">
        <v>753</v>
      </c>
      <c r="B754" s="31" t="s">
        <v>3236</v>
      </c>
      <c r="C754" s="40">
        <v>44734</v>
      </c>
      <c r="D754" s="34" t="s">
        <v>3237</v>
      </c>
      <c r="E754" s="18" t="s">
        <v>55</v>
      </c>
      <c r="F754" s="21" t="s">
        <v>112</v>
      </c>
      <c r="G754" s="42">
        <v>44740</v>
      </c>
      <c r="H754" s="42">
        <v>44767</v>
      </c>
      <c r="I754" s="31" t="s">
        <v>3238</v>
      </c>
      <c r="J754" s="42">
        <v>44767</v>
      </c>
      <c r="K754" s="85"/>
      <c r="L754" s="78">
        <f t="shared" si="83"/>
        <v>33</v>
      </c>
      <c r="M754" s="78">
        <f t="shared" si="84"/>
        <v>27</v>
      </c>
      <c r="N754" s="33" t="s">
        <v>93</v>
      </c>
      <c r="O754" s="20" t="s">
        <v>94</v>
      </c>
      <c r="P754" s="35" t="str">
        <f>VLOOKUP(Email_TaskV2[[#This Row],[PIC Dev]],[1]Organization!C:D,2,FALSE)</f>
        <v>Digital and VAS</v>
      </c>
      <c r="Q754" s="34"/>
      <c r="R754" s="31">
        <v>85</v>
      </c>
      <c r="S754" s="18" t="s">
        <v>106</v>
      </c>
      <c r="T754" s="31" t="s">
        <v>2672</v>
      </c>
      <c r="U754" s="25"/>
      <c r="V754" s="25"/>
      <c r="W754" s="25"/>
      <c r="X754" s="25"/>
      <c r="Y754" s="25"/>
      <c r="Z754" s="18" t="s">
        <v>63</v>
      </c>
      <c r="AA754" s="18" t="s">
        <v>64</v>
      </c>
      <c r="AB754" s="18" t="s">
        <v>201</v>
      </c>
      <c r="AC754" s="18" t="s">
        <v>98</v>
      </c>
      <c r="AD754" s="23" t="s">
        <v>2792</v>
      </c>
      <c r="AE754" s="33"/>
      <c r="AF754" s="33"/>
      <c r="AG754" s="31"/>
      <c r="AH754" s="75"/>
      <c r="AI754" s="31" t="s">
        <v>75</v>
      </c>
      <c r="AJ754" s="31"/>
      <c r="AK754" s="25"/>
      <c r="AL754" s="25"/>
      <c r="AM754" s="25"/>
      <c r="AN754" s="25"/>
      <c r="AO754" s="25"/>
      <c r="AP754" s="26">
        <f ca="1">IF(AND(Email_TaskV2[[#This Row],[Status]]="ON PROGRESS"),TODAY()-Email_TaskV2[[#This Row],[Tanggal nodin RFS/RFI]],0)</f>
        <v>0</v>
      </c>
      <c r="AQ754" s="26">
        <f ca="1">IF(AND(Email_TaskV2[[#This Row],[Status]]="ON PROGRESS",Email_TaskV2[[#This Row],[Type]]="RFI"),TODAY()-Email_TaskV2[[#This Row],[Tanggal nodin RFS/RFI]],0)</f>
        <v>0</v>
      </c>
      <c r="AR754" s="26" t="str">
        <f ca="1">IF(Email_TaskV2[[#This Row],[Aging]]&gt;7,"Warning","")</f>
        <v/>
      </c>
      <c r="AV754" s="16" t="str">
        <f>IF(AND(Email_TaskV2[[#This Row],[Status]]="ON PROGRESS",Email_TaskV2[[#This Row],[Type]]="RFS"),"YES","")</f>
        <v/>
      </c>
      <c r="AW754" s="16" t="str">
        <f>IF(AND(Email_TaskV2[[#This Row],[Status]]="ON PROGRESS",Email_TaskV2[[#This Row],[Type]]="RFI"),"YES","")</f>
        <v/>
      </c>
      <c r="AX754" s="16">
        <f>IF(Email_TaskV2[[#This Row],[Nomor Nodin RFS/RFI]]="","",DAY(Email_TaskV2[[#This Row],[Tanggal nodin RFS/RFI]]))</f>
        <v>22</v>
      </c>
      <c r="AY754" s="28" t="str">
        <f>IF(Email_TaskV2[[#This Row],[Nomor Nodin RFS/RFI]]="","",TEXT(Email_TaskV2[[#This Row],[Tanggal nodin RFS/RFI]],"mmm"))</f>
        <v>Jun</v>
      </c>
      <c r="AZ754" s="28" t="str">
        <f>IF(Email_TaskV2[[#This Row],[Nodin BO]]="","No","Yes")</f>
        <v>Yes</v>
      </c>
      <c r="BA754" s="36">
        <f>IF(Email_TaskV2[[#This Row],[Month]]="",13,MONTH(Email_TaskV2[[#This Row],[Tanggal nodin RFS/RFI]]))</f>
        <v>6</v>
      </c>
    </row>
    <row r="755" spans="1:53" ht="15" hidden="1" customHeight="1" x14ac:dyDescent="0.3">
      <c r="A755" s="17">
        <v>754</v>
      </c>
      <c r="B755" s="31" t="s">
        <v>3239</v>
      </c>
      <c r="C755" s="40">
        <v>44734</v>
      </c>
      <c r="D755" s="34" t="s">
        <v>3240</v>
      </c>
      <c r="E755" s="18" t="s">
        <v>55</v>
      </c>
      <c r="F755" s="21" t="s">
        <v>112</v>
      </c>
      <c r="G755" s="42">
        <v>44739</v>
      </c>
      <c r="H755" s="42">
        <v>44741</v>
      </c>
      <c r="I755" s="31" t="s">
        <v>3241</v>
      </c>
      <c r="J755" s="42">
        <v>44741</v>
      </c>
      <c r="K755" s="85"/>
      <c r="L755" s="78">
        <f t="shared" si="83"/>
        <v>7</v>
      </c>
      <c r="M755" s="78">
        <f t="shared" si="84"/>
        <v>2</v>
      </c>
      <c r="N755" s="33" t="s">
        <v>93</v>
      </c>
      <c r="O755" s="34" t="s">
        <v>94</v>
      </c>
      <c r="P755" s="34" t="str">
        <f>VLOOKUP(Email_TaskV2[[#This Row],[PIC Dev]],[1]Organization!C:D,2,FALSE)</f>
        <v>Digital and VAS</v>
      </c>
      <c r="Q755" s="34"/>
      <c r="R755" s="31">
        <v>54</v>
      </c>
      <c r="S755" s="18" t="s">
        <v>106</v>
      </c>
      <c r="T755" s="31"/>
      <c r="U755" s="25"/>
      <c r="V755" s="25"/>
      <c r="W755" s="25"/>
      <c r="X755" s="25"/>
      <c r="Y755" s="25"/>
      <c r="Z755" s="18" t="s">
        <v>63</v>
      </c>
      <c r="AA755" s="18" t="s">
        <v>64</v>
      </c>
      <c r="AB755" s="18" t="s">
        <v>201</v>
      </c>
      <c r="AC755" s="18" t="s">
        <v>98</v>
      </c>
      <c r="AD755" s="23" t="s">
        <v>211</v>
      </c>
      <c r="AE755" s="33"/>
      <c r="AF755" s="33"/>
      <c r="AG755" s="31"/>
      <c r="AH755" s="75"/>
      <c r="AI755" s="31" t="s">
        <v>75</v>
      </c>
      <c r="AJ755" s="18"/>
      <c r="AK755" s="25"/>
      <c r="AL755" s="25"/>
      <c r="AM755" s="25"/>
      <c r="AN755" s="25"/>
      <c r="AO755" s="25"/>
      <c r="AP755" s="26">
        <f ca="1">IF(AND(Email_TaskV2[[#This Row],[Status]]="ON PROGRESS"),TODAY()-Email_TaskV2[[#This Row],[Tanggal nodin RFS/RFI]],0)</f>
        <v>0</v>
      </c>
      <c r="AQ755" s="26">
        <f ca="1">IF(AND(Email_TaskV2[[#This Row],[Status]]="ON PROGRESS",Email_TaskV2[[#This Row],[Type]]="RFI"),TODAY()-Email_TaskV2[[#This Row],[Tanggal nodin RFS/RFI]],0)</f>
        <v>0</v>
      </c>
      <c r="AR755" s="26" t="str">
        <f ca="1">IF(Email_TaskV2[[#This Row],[Aging]]&gt;7,"Warning","")</f>
        <v/>
      </c>
      <c r="AV755" s="16" t="str">
        <f>IF(AND(Email_TaskV2[[#This Row],[Status]]="ON PROGRESS",Email_TaskV2[[#This Row],[Type]]="RFS"),"YES","")</f>
        <v/>
      </c>
      <c r="AW755" s="16" t="str">
        <f>IF(AND(Email_TaskV2[[#This Row],[Status]]="ON PROGRESS",Email_TaskV2[[#This Row],[Type]]="RFI"),"YES","")</f>
        <v/>
      </c>
      <c r="AX755" s="16">
        <f>IF(Email_TaskV2[[#This Row],[Nomor Nodin RFS/RFI]]="","",DAY(Email_TaskV2[[#This Row],[Tanggal nodin RFS/RFI]]))</f>
        <v>22</v>
      </c>
      <c r="AY755" s="28" t="str">
        <f>IF(Email_TaskV2[[#This Row],[Nomor Nodin RFS/RFI]]="","",TEXT(Email_TaskV2[[#This Row],[Tanggal nodin RFS/RFI]],"mmm"))</f>
        <v>Jun</v>
      </c>
      <c r="AZ755" s="28" t="str">
        <f>IF(Email_TaskV2[[#This Row],[Nodin BO]]="","No","Yes")</f>
        <v>No</v>
      </c>
      <c r="BA755" s="36">
        <f>IF(Email_TaskV2[[#This Row],[Month]]="",13,MONTH(Email_TaskV2[[#This Row],[Tanggal nodin RFS/RFI]]))</f>
        <v>6</v>
      </c>
    </row>
    <row r="756" spans="1:53" ht="15" hidden="1" customHeight="1" x14ac:dyDescent="0.3">
      <c r="A756" s="17">
        <v>755</v>
      </c>
      <c r="B756" s="31" t="s">
        <v>3242</v>
      </c>
      <c r="C756" s="40">
        <v>44735</v>
      </c>
      <c r="D756" s="34" t="s">
        <v>3243</v>
      </c>
      <c r="E756" s="18" t="s">
        <v>55</v>
      </c>
      <c r="F756" s="21" t="s">
        <v>112</v>
      </c>
      <c r="G756" s="42">
        <v>44742</v>
      </c>
      <c r="H756" s="42">
        <v>44742</v>
      </c>
      <c r="I756" s="31" t="s">
        <v>3244</v>
      </c>
      <c r="J756" s="42">
        <v>44742</v>
      </c>
      <c r="K756" s="85"/>
      <c r="L756" s="78">
        <f t="shared" si="83"/>
        <v>7</v>
      </c>
      <c r="M756" s="78">
        <f t="shared" si="84"/>
        <v>0</v>
      </c>
      <c r="N756" s="20" t="s">
        <v>1434</v>
      </c>
      <c r="O756" s="20" t="s">
        <v>59</v>
      </c>
      <c r="P756" s="35" t="str">
        <f>VLOOKUP(Email_TaskV2[[#This Row],[PIC Dev]],[1]Organization!C:D,2,FALSE)</f>
        <v>BSM Prepaid</v>
      </c>
      <c r="Q756" s="34"/>
      <c r="R756" s="31">
        <v>50</v>
      </c>
      <c r="S756" s="18" t="s">
        <v>106</v>
      </c>
      <c r="T756" s="31" t="s">
        <v>3245</v>
      </c>
      <c r="U756" s="25"/>
      <c r="V756" s="25"/>
      <c r="W756" s="25"/>
      <c r="X756" s="25"/>
      <c r="Y756" s="25"/>
      <c r="Z756" s="18" t="s">
        <v>63</v>
      </c>
      <c r="AA756" s="18" t="s">
        <v>64</v>
      </c>
      <c r="AB756" s="18" t="s">
        <v>65</v>
      </c>
      <c r="AC756" s="18" t="s">
        <v>66</v>
      </c>
      <c r="AD756" s="23" t="s">
        <v>211</v>
      </c>
      <c r="AE756" s="33"/>
      <c r="AF756" s="33"/>
      <c r="AG756" s="31"/>
      <c r="AH756" s="75"/>
      <c r="AI756" s="31" t="s">
        <v>68</v>
      </c>
      <c r="AJ756" s="31" t="s">
        <v>83</v>
      </c>
      <c r="AK756" s="25"/>
      <c r="AL756" s="25"/>
      <c r="AM756" s="25"/>
      <c r="AN756" s="25"/>
      <c r="AO756" s="25"/>
      <c r="AP756" s="26">
        <f ca="1">IF(AND(Email_TaskV2[[#This Row],[Status]]="ON PROGRESS"),TODAY()-Email_TaskV2[[#This Row],[Tanggal nodin RFS/RFI]],0)</f>
        <v>0</v>
      </c>
      <c r="AQ756" s="26">
        <f ca="1">IF(AND(Email_TaskV2[[#This Row],[Status]]="ON PROGRESS",Email_TaskV2[[#This Row],[Type]]="RFI"),TODAY()-Email_TaskV2[[#This Row],[Tanggal nodin RFS/RFI]],0)</f>
        <v>0</v>
      </c>
      <c r="AR756" s="26" t="str">
        <f ca="1">IF(Email_TaskV2[[#This Row],[Aging]]&gt;7,"Warning","")</f>
        <v/>
      </c>
      <c r="AV756" s="16" t="str">
        <f>IF(AND(Email_TaskV2[[#This Row],[Status]]="ON PROGRESS",Email_TaskV2[[#This Row],[Type]]="RFS"),"YES","")</f>
        <v/>
      </c>
      <c r="AW756" s="16" t="str">
        <f>IF(AND(Email_TaskV2[[#This Row],[Status]]="ON PROGRESS",Email_TaskV2[[#This Row],[Type]]="RFI"),"YES","")</f>
        <v/>
      </c>
      <c r="AX756" s="16">
        <f>IF(Email_TaskV2[[#This Row],[Nomor Nodin RFS/RFI]]="","",DAY(Email_TaskV2[[#This Row],[Tanggal nodin RFS/RFI]]))</f>
        <v>23</v>
      </c>
      <c r="AY756" s="28" t="str">
        <f>IF(Email_TaskV2[[#This Row],[Nomor Nodin RFS/RFI]]="","",TEXT(Email_TaskV2[[#This Row],[Tanggal nodin RFS/RFI]],"mmm"))</f>
        <v>Jun</v>
      </c>
      <c r="AZ756" s="28" t="str">
        <f>IF(Email_TaskV2[[#This Row],[Nodin BO]]="","No","Yes")</f>
        <v>Yes</v>
      </c>
      <c r="BA756" s="36">
        <f>IF(Email_TaskV2[[#This Row],[Month]]="",13,MONTH(Email_TaskV2[[#This Row],[Tanggal nodin RFS/RFI]]))</f>
        <v>6</v>
      </c>
    </row>
    <row r="757" spans="1:53" ht="15" hidden="1" customHeight="1" x14ac:dyDescent="0.3">
      <c r="A757" s="17">
        <v>756</v>
      </c>
      <c r="B757" s="31" t="s">
        <v>3246</v>
      </c>
      <c r="C757" s="40">
        <v>44735</v>
      </c>
      <c r="D757" s="34" t="s">
        <v>3247</v>
      </c>
      <c r="E757" s="18" t="s">
        <v>55</v>
      </c>
      <c r="F757" s="21" t="s">
        <v>112</v>
      </c>
      <c r="G757" s="42">
        <v>44742</v>
      </c>
      <c r="H757" s="42">
        <v>44754</v>
      </c>
      <c r="I757" s="31" t="s">
        <v>3248</v>
      </c>
      <c r="J757" s="42">
        <v>44754</v>
      </c>
      <c r="K757" s="85"/>
      <c r="L757" s="78">
        <f t="shared" si="83"/>
        <v>19</v>
      </c>
      <c r="M757" s="78">
        <f t="shared" si="84"/>
        <v>12</v>
      </c>
      <c r="N757" s="34" t="s">
        <v>58</v>
      </c>
      <c r="O757" s="34" t="s">
        <v>59</v>
      </c>
      <c r="P757" s="34" t="str">
        <f>VLOOKUP(Email_TaskV2[[#This Row],[PIC Dev]],[1]Organization!C:D,2,FALSE)</f>
        <v>BSM Prepaid</v>
      </c>
      <c r="Q757" s="34"/>
      <c r="R757" s="31">
        <v>300</v>
      </c>
      <c r="S757" s="18" t="s">
        <v>106</v>
      </c>
      <c r="T757" s="31" t="s">
        <v>3137</v>
      </c>
      <c r="U757" s="25"/>
      <c r="V757" s="25"/>
      <c r="W757" s="25"/>
      <c r="X757" s="25"/>
      <c r="Y757" s="25"/>
      <c r="Z757" s="18" t="s">
        <v>63</v>
      </c>
      <c r="AA757" s="18" t="s">
        <v>64</v>
      </c>
      <c r="AB757" s="18" t="s">
        <v>65</v>
      </c>
      <c r="AC757" s="18" t="s">
        <v>66</v>
      </c>
      <c r="AD757" s="23" t="s">
        <v>2792</v>
      </c>
      <c r="AE757" s="33"/>
      <c r="AF757" s="33"/>
      <c r="AG757" s="31"/>
      <c r="AH757" s="75"/>
      <c r="AI757" s="31" t="s">
        <v>75</v>
      </c>
      <c r="AJ757" s="18"/>
      <c r="AK757" s="25"/>
      <c r="AL757" s="25"/>
      <c r="AM757" s="25"/>
      <c r="AN757" s="25"/>
      <c r="AO757" s="25"/>
      <c r="AP757" s="26">
        <f ca="1">IF(AND(Email_TaskV2[[#This Row],[Status]]="ON PROGRESS"),TODAY()-Email_TaskV2[[#This Row],[Tanggal nodin RFS/RFI]],0)</f>
        <v>0</v>
      </c>
      <c r="AQ757" s="26">
        <f ca="1">IF(AND(Email_TaskV2[[#This Row],[Status]]="ON PROGRESS",Email_TaskV2[[#This Row],[Type]]="RFI"),TODAY()-Email_TaskV2[[#This Row],[Tanggal nodin RFS/RFI]],0)</f>
        <v>0</v>
      </c>
      <c r="AR757" s="26" t="str">
        <f ca="1">IF(Email_TaskV2[[#This Row],[Aging]]&gt;7,"Warning","")</f>
        <v/>
      </c>
      <c r="AV757" s="16" t="str">
        <f>IF(AND(Email_TaskV2[[#This Row],[Status]]="ON PROGRESS",Email_TaskV2[[#This Row],[Type]]="RFS"),"YES","")</f>
        <v/>
      </c>
      <c r="AW757" s="16" t="str">
        <f>IF(AND(Email_TaskV2[[#This Row],[Status]]="ON PROGRESS",Email_TaskV2[[#This Row],[Type]]="RFI"),"YES","")</f>
        <v/>
      </c>
      <c r="AX757" s="16">
        <f>IF(Email_TaskV2[[#This Row],[Nomor Nodin RFS/RFI]]="","",DAY(Email_TaskV2[[#This Row],[Tanggal nodin RFS/RFI]]))</f>
        <v>23</v>
      </c>
      <c r="AY757" s="28" t="str">
        <f>IF(Email_TaskV2[[#This Row],[Nomor Nodin RFS/RFI]]="","",TEXT(Email_TaskV2[[#This Row],[Tanggal nodin RFS/RFI]],"mmm"))</f>
        <v>Jun</v>
      </c>
      <c r="AZ757" s="28" t="str">
        <f>IF(Email_TaskV2[[#This Row],[Nodin BO]]="","No","Yes")</f>
        <v>Yes</v>
      </c>
      <c r="BA757" s="36">
        <f>IF(Email_TaskV2[[#This Row],[Month]]="",13,MONTH(Email_TaskV2[[#This Row],[Tanggal nodin RFS/RFI]]))</f>
        <v>6</v>
      </c>
    </row>
    <row r="758" spans="1:53" ht="15" hidden="1" customHeight="1" x14ac:dyDescent="0.3">
      <c r="A758" s="17">
        <v>757</v>
      </c>
      <c r="B758" s="31" t="s">
        <v>3249</v>
      </c>
      <c r="C758" s="40">
        <v>44735</v>
      </c>
      <c r="D758" s="34" t="s">
        <v>3250</v>
      </c>
      <c r="E758" s="18" t="s">
        <v>55</v>
      </c>
      <c r="F758" s="18" t="s">
        <v>86</v>
      </c>
      <c r="G758" s="42">
        <v>44735</v>
      </c>
      <c r="H758" s="42">
        <v>44736</v>
      </c>
      <c r="I758" s="31" t="s">
        <v>3251</v>
      </c>
      <c r="J758" s="42">
        <v>44736</v>
      </c>
      <c r="K758" s="85"/>
      <c r="L758" s="78">
        <f t="shared" si="83"/>
        <v>1</v>
      </c>
      <c r="M758" s="78">
        <f t="shared" si="84"/>
        <v>1</v>
      </c>
      <c r="N758" s="34" t="s">
        <v>531</v>
      </c>
      <c r="O758" s="34" t="s">
        <v>532</v>
      </c>
      <c r="P758" s="34" t="str">
        <f>VLOOKUP(Email_TaskV2[[#This Row],[PIC Dev]],[1]Organization!C:D,2,FALSE)</f>
        <v>Business Architecture</v>
      </c>
      <c r="Q758" s="74" t="s">
        <v>3252</v>
      </c>
      <c r="R758" s="31">
        <v>120</v>
      </c>
      <c r="S758" s="18" t="s">
        <v>106</v>
      </c>
      <c r="T758" s="83" t="s">
        <v>3253</v>
      </c>
      <c r="U758" s="105"/>
      <c r="V758" s="105"/>
      <c r="W758" s="105"/>
      <c r="X758" s="105"/>
      <c r="Y758" s="105"/>
      <c r="Z758" s="18" t="s">
        <v>63</v>
      </c>
      <c r="AA758" s="18" t="s">
        <v>64</v>
      </c>
      <c r="AB758" s="18" t="s">
        <v>65</v>
      </c>
      <c r="AC758" s="18" t="s">
        <v>66</v>
      </c>
      <c r="AD758" s="23" t="s">
        <v>255</v>
      </c>
      <c r="AE758" s="33" t="s">
        <v>126</v>
      </c>
      <c r="AF758" s="33"/>
      <c r="AG758" s="31"/>
      <c r="AH758" s="75"/>
      <c r="AI758" s="31" t="s">
        <v>75</v>
      </c>
      <c r="AJ758" s="18"/>
      <c r="AK758" s="25"/>
      <c r="AL758" s="25"/>
      <c r="AM758" s="25"/>
      <c r="AN758" s="25"/>
      <c r="AO758" s="25"/>
      <c r="AP758" s="26">
        <f ca="1">IF(AND(Email_TaskV2[[#This Row],[Status]]="ON PROGRESS"),TODAY()-Email_TaskV2[[#This Row],[Tanggal nodin RFS/RFI]],0)</f>
        <v>0</v>
      </c>
      <c r="AQ758" s="26">
        <f ca="1">IF(AND(Email_TaskV2[[#This Row],[Status]]="ON PROGRESS",Email_TaskV2[[#This Row],[Type]]="RFI"),TODAY()-Email_TaskV2[[#This Row],[Tanggal nodin RFS/RFI]],0)</f>
        <v>0</v>
      </c>
      <c r="AR758" s="26" t="str">
        <f ca="1">IF(Email_TaskV2[[#This Row],[Aging]]&gt;7,"Warning","")</f>
        <v/>
      </c>
      <c r="AV758" s="16" t="str">
        <f>IF(AND(Email_TaskV2[[#This Row],[Status]]="ON PROGRESS",Email_TaskV2[[#This Row],[Type]]="RFS"),"YES","")</f>
        <v/>
      </c>
      <c r="AW758" s="16" t="str">
        <f>IF(AND(Email_TaskV2[[#This Row],[Status]]="ON PROGRESS",Email_TaskV2[[#This Row],[Type]]="RFI"),"YES","")</f>
        <v/>
      </c>
      <c r="AX758" s="16">
        <f>IF(Email_TaskV2[[#This Row],[Nomor Nodin RFS/RFI]]="","",DAY(Email_TaskV2[[#This Row],[Tanggal nodin RFS/RFI]]))</f>
        <v>23</v>
      </c>
      <c r="AY758" s="28" t="str">
        <f>IF(Email_TaskV2[[#This Row],[Nomor Nodin RFS/RFI]]="","",TEXT(Email_TaskV2[[#This Row],[Tanggal nodin RFS/RFI]],"mmm"))</f>
        <v>Jun</v>
      </c>
      <c r="AZ758" s="28" t="str">
        <f>IF(Email_TaskV2[[#This Row],[Nodin BO]]="","No","Yes")</f>
        <v>Yes</v>
      </c>
      <c r="BA758" s="36">
        <f>IF(Email_TaskV2[[#This Row],[Month]]="",13,MONTH(Email_TaskV2[[#This Row],[Tanggal nodin RFS/RFI]]))</f>
        <v>6</v>
      </c>
    </row>
    <row r="759" spans="1:53" ht="15" hidden="1" customHeight="1" x14ac:dyDescent="0.3">
      <c r="A759" s="17">
        <v>758</v>
      </c>
      <c r="B759" s="31" t="s">
        <v>3254</v>
      </c>
      <c r="C759" s="40">
        <v>44735</v>
      </c>
      <c r="D759" s="34" t="s">
        <v>3255</v>
      </c>
      <c r="E759" s="18" t="s">
        <v>55</v>
      </c>
      <c r="F759" s="21" t="s">
        <v>112</v>
      </c>
      <c r="G759" s="42">
        <v>44741</v>
      </c>
      <c r="H759" s="42">
        <v>44747</v>
      </c>
      <c r="I759" s="31" t="s">
        <v>3256</v>
      </c>
      <c r="J759" s="42">
        <v>44748</v>
      </c>
      <c r="K759" s="85"/>
      <c r="L759" s="78">
        <f t="shared" si="83"/>
        <v>12</v>
      </c>
      <c r="M759" s="78">
        <f t="shared" si="84"/>
        <v>7</v>
      </c>
      <c r="N759" s="20" t="s">
        <v>353</v>
      </c>
      <c r="O759" s="34" t="s">
        <v>354</v>
      </c>
      <c r="P759" s="34" t="str">
        <f>VLOOKUP(Email_TaskV2[[#This Row],[PIC Dev]],[1]Organization!C:D,2,FALSE)</f>
        <v>BSM Prepaid</v>
      </c>
      <c r="Q759" s="34"/>
      <c r="R759" s="31">
        <v>180</v>
      </c>
      <c r="S759" s="18" t="s">
        <v>106</v>
      </c>
      <c r="T759" s="31" t="s">
        <v>3257</v>
      </c>
      <c r="U759" s="25"/>
      <c r="V759" s="25"/>
      <c r="W759" s="25"/>
      <c r="X759" s="25"/>
      <c r="Y759" s="25"/>
      <c r="Z759" s="18" t="s">
        <v>63</v>
      </c>
      <c r="AA759" s="18" t="s">
        <v>64</v>
      </c>
      <c r="AB759" s="18" t="s">
        <v>65</v>
      </c>
      <c r="AC759" s="18" t="s">
        <v>98</v>
      </c>
      <c r="AD759" s="23" t="s">
        <v>186</v>
      </c>
      <c r="AE759" s="33"/>
      <c r="AF759" s="33"/>
      <c r="AG759" s="31"/>
      <c r="AH759" s="75"/>
      <c r="AI759" s="31" t="s">
        <v>75</v>
      </c>
      <c r="AJ759" s="31"/>
      <c r="AK759" s="25"/>
      <c r="AL759" s="25"/>
      <c r="AM759" s="25"/>
      <c r="AN759" s="25"/>
      <c r="AO759" s="25"/>
      <c r="AP759" s="26">
        <f ca="1">IF(AND(Email_TaskV2[[#This Row],[Status]]="ON PROGRESS"),TODAY()-Email_TaskV2[[#This Row],[Tanggal nodin RFS/RFI]],0)</f>
        <v>0</v>
      </c>
      <c r="AQ759" s="26">
        <f ca="1">IF(AND(Email_TaskV2[[#This Row],[Status]]="ON PROGRESS",Email_TaskV2[[#This Row],[Type]]="RFI"),TODAY()-Email_TaskV2[[#This Row],[Tanggal nodin RFS/RFI]],0)</f>
        <v>0</v>
      </c>
      <c r="AR759" s="26" t="str">
        <f ca="1">IF(Email_TaskV2[[#This Row],[Aging]]&gt;7,"Warning","")</f>
        <v/>
      </c>
      <c r="AV759" s="16" t="str">
        <f>IF(AND(Email_TaskV2[[#This Row],[Status]]="ON PROGRESS",Email_TaskV2[[#This Row],[Type]]="RFS"),"YES","")</f>
        <v/>
      </c>
      <c r="AW759" s="16" t="str">
        <f>IF(AND(Email_TaskV2[[#This Row],[Status]]="ON PROGRESS",Email_TaskV2[[#This Row],[Type]]="RFI"),"YES","")</f>
        <v/>
      </c>
      <c r="AX759" s="16">
        <f>IF(Email_TaskV2[[#This Row],[Nomor Nodin RFS/RFI]]="","",DAY(Email_TaskV2[[#This Row],[Tanggal nodin RFS/RFI]]))</f>
        <v>23</v>
      </c>
      <c r="AY759" s="28" t="str">
        <f>IF(Email_TaskV2[[#This Row],[Nomor Nodin RFS/RFI]]="","",TEXT(Email_TaskV2[[#This Row],[Tanggal nodin RFS/RFI]],"mmm"))</f>
        <v>Jun</v>
      </c>
      <c r="AZ759" s="28" t="str">
        <f>IF(Email_TaskV2[[#This Row],[Nodin BO]]="","No","Yes")</f>
        <v>Yes</v>
      </c>
      <c r="BA759" s="36">
        <f>IF(Email_TaskV2[[#This Row],[Month]]="",13,MONTH(Email_TaskV2[[#This Row],[Tanggal nodin RFS/RFI]]))</f>
        <v>6</v>
      </c>
    </row>
    <row r="760" spans="1:53" ht="15" hidden="1" customHeight="1" x14ac:dyDescent="0.3">
      <c r="A760" s="17">
        <v>759</v>
      </c>
      <c r="B760" s="31" t="s">
        <v>3258</v>
      </c>
      <c r="C760" s="40">
        <v>44736</v>
      </c>
      <c r="D760" s="34" t="s">
        <v>3259</v>
      </c>
      <c r="E760" s="18" t="s">
        <v>55</v>
      </c>
      <c r="F760" s="21" t="s">
        <v>112</v>
      </c>
      <c r="G760" s="42">
        <v>44740</v>
      </c>
      <c r="H760" s="42">
        <v>44741</v>
      </c>
      <c r="I760" s="31" t="s">
        <v>3260</v>
      </c>
      <c r="J760" s="42">
        <v>44742</v>
      </c>
      <c r="K760" s="42"/>
      <c r="L760" s="31">
        <f t="shared" si="83"/>
        <v>5</v>
      </c>
      <c r="M760" s="31">
        <f t="shared" si="84"/>
        <v>2</v>
      </c>
      <c r="N760" s="87" t="s">
        <v>171</v>
      </c>
      <c r="O760" s="87" t="s">
        <v>172</v>
      </c>
      <c r="P760" s="87" t="str">
        <f>VLOOKUP(Email_TaskV2[[#This Row],[PIC Dev]],[1]Organization!C:D,2,FALSE)</f>
        <v>Postpaid, Roaming, and Interconnect</v>
      </c>
      <c r="Q760" s="34"/>
      <c r="R760" s="31">
        <v>10</v>
      </c>
      <c r="S760" s="18" t="s">
        <v>106</v>
      </c>
      <c r="T760" s="31" t="s">
        <v>3261</v>
      </c>
      <c r="U760" s="25"/>
      <c r="V760" s="25"/>
      <c r="W760" s="25"/>
      <c r="X760" s="25"/>
      <c r="Y760" s="25"/>
      <c r="Z760" s="18" t="s">
        <v>63</v>
      </c>
      <c r="AA760" s="18" t="s">
        <v>64</v>
      </c>
      <c r="AB760" s="18" t="s">
        <v>65</v>
      </c>
      <c r="AC760" s="18" t="s">
        <v>124</v>
      </c>
      <c r="AD760" s="23" t="s">
        <v>109</v>
      </c>
      <c r="AE760" s="33"/>
      <c r="AF760" s="33"/>
      <c r="AG760" s="31"/>
      <c r="AH760" s="75"/>
      <c r="AI760" s="31" t="s">
        <v>75</v>
      </c>
      <c r="AJ760" s="31"/>
      <c r="AK760" s="25"/>
      <c r="AL760" s="25"/>
      <c r="AM760" s="25"/>
      <c r="AN760" s="25"/>
      <c r="AO760" s="25"/>
      <c r="AP760" s="26">
        <f ca="1">IF(AND(Email_TaskV2[[#This Row],[Status]]="ON PROGRESS"),TODAY()-Email_TaskV2[[#This Row],[Tanggal nodin RFS/RFI]],0)</f>
        <v>0</v>
      </c>
      <c r="AQ760" s="26">
        <f ca="1">IF(AND(Email_TaskV2[[#This Row],[Status]]="ON PROGRESS",Email_TaskV2[[#This Row],[Type]]="RFI"),TODAY()-Email_TaskV2[[#This Row],[Tanggal nodin RFS/RFI]],0)</f>
        <v>0</v>
      </c>
      <c r="AR760" s="26" t="str">
        <f ca="1">IF(Email_TaskV2[[#This Row],[Aging]]&gt;7,"Warning","")</f>
        <v/>
      </c>
      <c r="AV760" s="16" t="str">
        <f>IF(AND(Email_TaskV2[[#This Row],[Status]]="ON PROGRESS",Email_TaskV2[[#This Row],[Type]]="RFS"),"YES","")</f>
        <v/>
      </c>
      <c r="AW760" s="16" t="str">
        <f>IF(AND(Email_TaskV2[[#This Row],[Status]]="ON PROGRESS",Email_TaskV2[[#This Row],[Type]]="RFI"),"YES","")</f>
        <v/>
      </c>
      <c r="AX760" s="16">
        <f>IF(Email_TaskV2[[#This Row],[Nomor Nodin RFS/RFI]]="","",DAY(Email_TaskV2[[#This Row],[Tanggal nodin RFS/RFI]]))</f>
        <v>24</v>
      </c>
      <c r="AY760" s="28" t="str">
        <f>IF(Email_TaskV2[[#This Row],[Nomor Nodin RFS/RFI]]="","",TEXT(Email_TaskV2[[#This Row],[Tanggal nodin RFS/RFI]],"mmm"))</f>
        <v>Jun</v>
      </c>
      <c r="AZ760" s="28" t="str">
        <f>IF(Email_TaskV2[[#This Row],[Nodin BO]]="","No","Yes")</f>
        <v>Yes</v>
      </c>
      <c r="BA760" s="36">
        <f>IF(Email_TaskV2[[#This Row],[Month]]="",13,MONTH(Email_TaskV2[[#This Row],[Tanggal nodin RFS/RFI]]))</f>
        <v>6</v>
      </c>
    </row>
    <row r="761" spans="1:53" ht="15" hidden="1" customHeight="1" x14ac:dyDescent="0.3">
      <c r="A761" s="17">
        <v>760</v>
      </c>
      <c r="B761" s="31" t="s">
        <v>3262</v>
      </c>
      <c r="C761" s="40">
        <v>44736</v>
      </c>
      <c r="D761" s="34" t="s">
        <v>3263</v>
      </c>
      <c r="E761" s="18" t="s">
        <v>55</v>
      </c>
      <c r="F761" s="18" t="s">
        <v>136</v>
      </c>
      <c r="G761" s="42">
        <v>44736</v>
      </c>
      <c r="H761" s="42">
        <v>44740</v>
      </c>
      <c r="I761" s="31" t="s">
        <v>3264</v>
      </c>
      <c r="J761" s="42">
        <v>44740</v>
      </c>
      <c r="K761" s="85"/>
      <c r="L761" s="78">
        <f t="shared" si="83"/>
        <v>4</v>
      </c>
      <c r="M761" s="78">
        <f t="shared" si="84"/>
        <v>4</v>
      </c>
      <c r="N761" s="87" t="s">
        <v>104</v>
      </c>
      <c r="O761" s="87" t="s">
        <v>105</v>
      </c>
      <c r="P761" s="87" t="str">
        <f>VLOOKUP(Email_TaskV2[[#This Row],[PIC Dev]],[1]Organization!C:D,2,FALSE)</f>
        <v>Digital and VAS</v>
      </c>
      <c r="Q761" s="74" t="s">
        <v>3265</v>
      </c>
      <c r="R761" s="31">
        <v>120</v>
      </c>
      <c r="S761" s="18" t="s">
        <v>61</v>
      </c>
      <c r="T761" s="31" t="s">
        <v>3266</v>
      </c>
      <c r="U761" s="25"/>
      <c r="V761" s="25"/>
      <c r="W761" s="25"/>
      <c r="X761" s="25"/>
      <c r="Y761" s="25"/>
      <c r="Z761" s="18" t="s">
        <v>63</v>
      </c>
      <c r="AA761" s="18" t="s">
        <v>64</v>
      </c>
      <c r="AB761" s="18" t="s">
        <v>108</v>
      </c>
      <c r="AC761" s="18" t="s">
        <v>66</v>
      </c>
      <c r="AD761" s="23" t="s">
        <v>160</v>
      </c>
      <c r="AE761" s="33" t="s">
        <v>2640</v>
      </c>
      <c r="AF761" s="33"/>
      <c r="AG761" s="31"/>
      <c r="AH761" s="75"/>
      <c r="AI761" s="31" t="s">
        <v>75</v>
      </c>
      <c r="AJ761" s="31"/>
      <c r="AK761" s="25"/>
      <c r="AL761" s="25"/>
      <c r="AM761" s="25"/>
      <c r="AN761" s="25"/>
      <c r="AO761" s="25"/>
      <c r="AP761" s="26">
        <f ca="1">IF(AND(Email_TaskV2[[#This Row],[Status]]="ON PROGRESS"),TODAY()-Email_TaskV2[[#This Row],[Tanggal nodin RFS/RFI]],0)</f>
        <v>0</v>
      </c>
      <c r="AQ761" s="26">
        <f ca="1">IF(AND(Email_TaskV2[[#This Row],[Status]]="ON PROGRESS",Email_TaskV2[[#This Row],[Type]]="RFI"),TODAY()-Email_TaskV2[[#This Row],[Tanggal nodin RFS/RFI]],0)</f>
        <v>0</v>
      </c>
      <c r="AR761" s="26" t="str">
        <f ca="1">IF(Email_TaskV2[[#This Row],[Aging]]&gt;7,"Warning","")</f>
        <v/>
      </c>
      <c r="AV761" s="16" t="str">
        <f>IF(AND(Email_TaskV2[[#This Row],[Status]]="ON PROGRESS",Email_TaskV2[[#This Row],[Type]]="RFS"),"YES","")</f>
        <v/>
      </c>
      <c r="AW761" s="16" t="str">
        <f>IF(AND(Email_TaskV2[[#This Row],[Status]]="ON PROGRESS",Email_TaskV2[[#This Row],[Type]]="RFI"),"YES","")</f>
        <v/>
      </c>
      <c r="AX761" s="16">
        <f>IF(Email_TaskV2[[#This Row],[Nomor Nodin RFS/RFI]]="","",DAY(Email_TaskV2[[#This Row],[Tanggal nodin RFS/RFI]]))</f>
        <v>24</v>
      </c>
      <c r="AY761" s="28" t="str">
        <f>IF(Email_TaskV2[[#This Row],[Nomor Nodin RFS/RFI]]="","",TEXT(Email_TaskV2[[#This Row],[Tanggal nodin RFS/RFI]],"mmm"))</f>
        <v>Jun</v>
      </c>
      <c r="AZ761" s="28" t="str">
        <f>IF(Email_TaskV2[[#This Row],[Nodin BO]]="","No","Yes")</f>
        <v>Yes</v>
      </c>
      <c r="BA761" s="36">
        <f>IF(Email_TaskV2[[#This Row],[Month]]="",13,MONTH(Email_TaskV2[[#This Row],[Tanggal nodin RFS/RFI]]))</f>
        <v>6</v>
      </c>
    </row>
    <row r="762" spans="1:53" ht="15" hidden="1" customHeight="1" x14ac:dyDescent="0.3">
      <c r="A762" s="17">
        <v>761</v>
      </c>
      <c r="B762" s="31" t="s">
        <v>3267</v>
      </c>
      <c r="C762" s="40">
        <v>44736</v>
      </c>
      <c r="D762" s="34" t="s">
        <v>3268</v>
      </c>
      <c r="E762" s="18" t="s">
        <v>55</v>
      </c>
      <c r="F762" s="18" t="s">
        <v>136</v>
      </c>
      <c r="G762" s="42">
        <v>44737</v>
      </c>
      <c r="H762" s="73">
        <v>44741</v>
      </c>
      <c r="I762" s="31" t="s">
        <v>3269</v>
      </c>
      <c r="J762" s="73">
        <v>44741</v>
      </c>
      <c r="K762" s="73"/>
      <c r="L762" s="78">
        <f t="shared" si="83"/>
        <v>5</v>
      </c>
      <c r="M762" s="78">
        <f t="shared" si="84"/>
        <v>4</v>
      </c>
      <c r="N762" s="20" t="s">
        <v>120</v>
      </c>
      <c r="O762" s="20" t="s">
        <v>121</v>
      </c>
      <c r="P762" s="34" t="str">
        <f>VLOOKUP(Email_TaskV2[[#This Row],[PIC Dev]],[1]Organization!C:D,2,FALSE)</f>
        <v>Business Architecture</v>
      </c>
      <c r="Q762" s="74" t="s">
        <v>3270</v>
      </c>
      <c r="R762" s="31">
        <v>360</v>
      </c>
      <c r="S762" s="18" t="s">
        <v>61</v>
      </c>
      <c r="T762" s="31" t="s">
        <v>3271</v>
      </c>
      <c r="U762" s="25"/>
      <c r="V762" s="25"/>
      <c r="W762" s="25"/>
      <c r="X762" s="25"/>
      <c r="Y762" s="25"/>
      <c r="Z762" s="18" t="s">
        <v>63</v>
      </c>
      <c r="AA762" s="18" t="s">
        <v>64</v>
      </c>
      <c r="AB762" s="18" t="s">
        <v>123</v>
      </c>
      <c r="AC762" s="18" t="s">
        <v>66</v>
      </c>
      <c r="AD762" s="23" t="s">
        <v>266</v>
      </c>
      <c r="AE762" s="33" t="s">
        <v>139</v>
      </c>
      <c r="AF762" s="33" t="s">
        <v>67</v>
      </c>
      <c r="AG762" s="31"/>
      <c r="AH762" s="75"/>
      <c r="AI762" s="31" t="s">
        <v>75</v>
      </c>
      <c r="AJ762" s="31"/>
      <c r="AK762" s="25"/>
      <c r="AL762" s="25"/>
      <c r="AM762" s="25"/>
      <c r="AN762" s="25"/>
      <c r="AO762" s="25"/>
      <c r="AP762" s="26">
        <f ca="1">IF(AND(Email_TaskV2[[#This Row],[Status]]="ON PROGRESS"),TODAY()-Email_TaskV2[[#This Row],[Tanggal nodin RFS/RFI]],0)</f>
        <v>0</v>
      </c>
      <c r="AQ762" s="26">
        <f ca="1">IF(AND(Email_TaskV2[[#This Row],[Status]]="ON PROGRESS",Email_TaskV2[[#This Row],[Type]]="RFI"),TODAY()-Email_TaskV2[[#This Row],[Tanggal nodin RFS/RFI]],0)</f>
        <v>0</v>
      </c>
      <c r="AR762" s="26" t="str">
        <f ca="1">IF(Email_TaskV2[[#This Row],[Aging]]&gt;7,"Warning","")</f>
        <v/>
      </c>
      <c r="AV762" s="16" t="str">
        <f>IF(AND(Email_TaskV2[[#This Row],[Status]]="ON PROGRESS",Email_TaskV2[[#This Row],[Type]]="RFS"),"YES","")</f>
        <v/>
      </c>
      <c r="AW762" s="16" t="str">
        <f>IF(AND(Email_TaskV2[[#This Row],[Status]]="ON PROGRESS",Email_TaskV2[[#This Row],[Type]]="RFI"),"YES","")</f>
        <v/>
      </c>
      <c r="AX762" s="16">
        <f>IF(Email_TaskV2[[#This Row],[Nomor Nodin RFS/RFI]]="","",DAY(Email_TaskV2[[#This Row],[Tanggal nodin RFS/RFI]]))</f>
        <v>24</v>
      </c>
      <c r="AY762" s="28" t="str">
        <f>IF(Email_TaskV2[[#This Row],[Nomor Nodin RFS/RFI]]="","",TEXT(Email_TaskV2[[#This Row],[Tanggal nodin RFS/RFI]],"mmm"))</f>
        <v>Jun</v>
      </c>
      <c r="AZ762" s="28" t="str">
        <f>IF(Email_TaskV2[[#This Row],[Nodin BO]]="","No","Yes")</f>
        <v>Yes</v>
      </c>
      <c r="BA762" s="36">
        <f>IF(Email_TaskV2[[#This Row],[Month]]="",13,MONTH(Email_TaskV2[[#This Row],[Tanggal nodin RFS/RFI]]))</f>
        <v>6</v>
      </c>
    </row>
    <row r="763" spans="1:53" ht="15" hidden="1" customHeight="1" x14ac:dyDescent="0.3">
      <c r="A763" s="17">
        <v>762</v>
      </c>
      <c r="B763" s="31" t="s">
        <v>3272</v>
      </c>
      <c r="C763" s="40">
        <v>44736</v>
      </c>
      <c r="D763" s="34" t="s">
        <v>3273</v>
      </c>
      <c r="E763" s="18" t="s">
        <v>55</v>
      </c>
      <c r="F763" s="21" t="s">
        <v>112</v>
      </c>
      <c r="G763" s="42">
        <v>44741</v>
      </c>
      <c r="H763" s="42">
        <v>44742</v>
      </c>
      <c r="I763" s="31" t="s">
        <v>3274</v>
      </c>
      <c r="J763" s="42">
        <v>44742</v>
      </c>
      <c r="K763" s="85"/>
      <c r="L763" s="78">
        <f t="shared" si="83"/>
        <v>6</v>
      </c>
      <c r="M763" s="78">
        <f t="shared" si="84"/>
        <v>1</v>
      </c>
      <c r="N763" s="34" t="s">
        <v>58</v>
      </c>
      <c r="O763" s="34" t="s">
        <v>59</v>
      </c>
      <c r="P763" s="34" t="str">
        <f>VLOOKUP(Email_TaskV2[[#This Row],[PIC Dev]],[1]Organization!C:D,2,FALSE)</f>
        <v>BSM Prepaid</v>
      </c>
      <c r="Q763" s="34"/>
      <c r="R763" s="31">
        <v>68</v>
      </c>
      <c r="S763" s="18" t="s">
        <v>106</v>
      </c>
      <c r="T763" s="31" t="s">
        <v>3275</v>
      </c>
      <c r="U763" s="31"/>
      <c r="V763" s="31"/>
      <c r="W763" s="31"/>
      <c r="X763" s="31"/>
      <c r="Y763" s="31"/>
      <c r="Z763" s="31" t="s">
        <v>63</v>
      </c>
      <c r="AA763" s="31" t="s">
        <v>64</v>
      </c>
      <c r="AB763" s="31" t="s">
        <v>65</v>
      </c>
      <c r="AC763" s="31" t="s">
        <v>66</v>
      </c>
      <c r="AD763" s="23" t="s">
        <v>816</v>
      </c>
      <c r="AE763" s="33"/>
      <c r="AF763" s="33"/>
      <c r="AG763" s="31"/>
      <c r="AH763" s="75"/>
      <c r="AI763" s="31" t="s">
        <v>75</v>
      </c>
      <c r="AJ763" s="31"/>
      <c r="AK763" s="25"/>
      <c r="AL763" s="25"/>
      <c r="AM763" s="25"/>
      <c r="AN763" s="25"/>
      <c r="AO763" s="25"/>
      <c r="AP763" s="26">
        <f ca="1">IF(AND(Email_TaskV2[[#This Row],[Status]]="ON PROGRESS"),TODAY()-Email_TaskV2[[#This Row],[Tanggal nodin RFS/RFI]],0)</f>
        <v>0</v>
      </c>
      <c r="AQ763" s="26">
        <f ca="1">IF(AND(Email_TaskV2[[#This Row],[Status]]="ON PROGRESS",Email_TaskV2[[#This Row],[Type]]="RFI"),TODAY()-Email_TaskV2[[#This Row],[Tanggal nodin RFS/RFI]],0)</f>
        <v>0</v>
      </c>
      <c r="AR763" s="26" t="str">
        <f ca="1">IF(Email_TaskV2[[#This Row],[Aging]]&gt;7,"Warning","")</f>
        <v/>
      </c>
      <c r="AV763" s="16" t="str">
        <f>IF(AND(Email_TaskV2[[#This Row],[Status]]="ON PROGRESS",Email_TaskV2[[#This Row],[Type]]="RFS"),"YES","")</f>
        <v/>
      </c>
      <c r="AW763" s="16" t="str">
        <f>IF(AND(Email_TaskV2[[#This Row],[Status]]="ON PROGRESS",Email_TaskV2[[#This Row],[Type]]="RFI"),"YES","")</f>
        <v/>
      </c>
      <c r="AX763" s="16">
        <f>IF(Email_TaskV2[[#This Row],[Nomor Nodin RFS/RFI]]="","",DAY(Email_TaskV2[[#This Row],[Tanggal nodin RFS/RFI]]))</f>
        <v>24</v>
      </c>
      <c r="AY763" s="28" t="str">
        <f>IF(Email_TaskV2[[#This Row],[Nomor Nodin RFS/RFI]]="","",TEXT(Email_TaskV2[[#This Row],[Tanggal nodin RFS/RFI]],"mmm"))</f>
        <v>Jun</v>
      </c>
      <c r="AZ763" s="28" t="str">
        <f>IF(Email_TaskV2[[#This Row],[Nodin BO]]="","No","Yes")</f>
        <v>Yes</v>
      </c>
      <c r="BA763" s="36">
        <f>IF(Email_TaskV2[[#This Row],[Month]]="",13,MONTH(Email_TaskV2[[#This Row],[Tanggal nodin RFS/RFI]]))</f>
        <v>6</v>
      </c>
    </row>
    <row r="764" spans="1:53" ht="15" hidden="1" customHeight="1" x14ac:dyDescent="0.3">
      <c r="A764" s="17">
        <v>763</v>
      </c>
      <c r="B764" s="31" t="s">
        <v>3276</v>
      </c>
      <c r="C764" s="40">
        <v>44736</v>
      </c>
      <c r="D764" s="34" t="s">
        <v>3277</v>
      </c>
      <c r="E764" s="18" t="s">
        <v>55</v>
      </c>
      <c r="F764" s="21" t="s">
        <v>112</v>
      </c>
      <c r="G764" s="42">
        <v>44741</v>
      </c>
      <c r="H764" s="42">
        <v>44744</v>
      </c>
      <c r="I764" s="31" t="s">
        <v>3278</v>
      </c>
      <c r="J764" s="42">
        <v>44746</v>
      </c>
      <c r="K764" s="42"/>
      <c r="L764" s="31">
        <f t="shared" si="83"/>
        <v>8</v>
      </c>
      <c r="M764" s="31">
        <f t="shared" si="84"/>
        <v>5</v>
      </c>
      <c r="N764" s="20" t="s">
        <v>130</v>
      </c>
      <c r="O764" s="20" t="s">
        <v>131</v>
      </c>
      <c r="P764" s="87" t="str">
        <f>VLOOKUP(Email_TaskV2[[#This Row],[PIC Dev]],[1]Organization!C:D,2,FALSE)</f>
        <v>BSM Prepaid</v>
      </c>
      <c r="Q764" s="34"/>
      <c r="R764" s="31">
        <v>64</v>
      </c>
      <c r="S764" s="18" t="s">
        <v>61</v>
      </c>
      <c r="T764" s="31" t="s">
        <v>3279</v>
      </c>
      <c r="U764" s="25"/>
      <c r="V764" s="25"/>
      <c r="W764" s="25"/>
      <c r="X764" s="25"/>
      <c r="Y764" s="25"/>
      <c r="Z764" s="18" t="s">
        <v>63</v>
      </c>
      <c r="AA764" s="18" t="s">
        <v>64</v>
      </c>
      <c r="AB764" s="18" t="s">
        <v>65</v>
      </c>
      <c r="AC764" s="18" t="s">
        <v>66</v>
      </c>
      <c r="AD764" s="33" t="s">
        <v>82</v>
      </c>
      <c r="AE764" s="33"/>
      <c r="AF764" s="33"/>
      <c r="AG764" s="31"/>
      <c r="AH764" s="75"/>
      <c r="AI764" s="31" t="s">
        <v>75</v>
      </c>
      <c r="AJ764" s="31"/>
      <c r="AK764" s="25"/>
      <c r="AL764" s="25"/>
      <c r="AM764" s="25"/>
      <c r="AN764" s="25"/>
      <c r="AO764" s="25"/>
      <c r="AP764" s="26">
        <f ca="1">IF(AND(Email_TaskV2[[#This Row],[Status]]="ON PROGRESS"),TODAY()-Email_TaskV2[[#This Row],[Tanggal nodin RFS/RFI]],0)</f>
        <v>0</v>
      </c>
      <c r="AQ764" s="26">
        <f ca="1">IF(AND(Email_TaskV2[[#This Row],[Status]]="ON PROGRESS",Email_TaskV2[[#This Row],[Type]]="RFI"),TODAY()-Email_TaskV2[[#This Row],[Tanggal nodin RFS/RFI]],0)</f>
        <v>0</v>
      </c>
      <c r="AR764" s="26" t="str">
        <f ca="1">IF(Email_TaskV2[[#This Row],[Aging]]&gt;7,"Warning","")</f>
        <v/>
      </c>
      <c r="AV764" s="16" t="str">
        <f>IF(AND(Email_TaskV2[[#This Row],[Status]]="ON PROGRESS",Email_TaskV2[[#This Row],[Type]]="RFS"),"YES","")</f>
        <v/>
      </c>
      <c r="AW764" s="16" t="str">
        <f>IF(AND(Email_TaskV2[[#This Row],[Status]]="ON PROGRESS",Email_TaskV2[[#This Row],[Type]]="RFI"),"YES","")</f>
        <v/>
      </c>
      <c r="AX764" s="16">
        <f>IF(Email_TaskV2[[#This Row],[Nomor Nodin RFS/RFI]]="","",DAY(Email_TaskV2[[#This Row],[Tanggal nodin RFS/RFI]]))</f>
        <v>24</v>
      </c>
      <c r="AY764" s="28" t="str">
        <f>IF(Email_TaskV2[[#This Row],[Nomor Nodin RFS/RFI]]="","",TEXT(Email_TaskV2[[#This Row],[Tanggal nodin RFS/RFI]],"mmm"))</f>
        <v>Jun</v>
      </c>
      <c r="AZ764" s="28" t="str">
        <f>IF(Email_TaskV2[[#This Row],[Nodin BO]]="","No","Yes")</f>
        <v>Yes</v>
      </c>
      <c r="BA764" s="36">
        <f>IF(Email_TaskV2[[#This Row],[Month]]="",13,MONTH(Email_TaskV2[[#This Row],[Tanggal nodin RFS/RFI]]))</f>
        <v>6</v>
      </c>
    </row>
    <row r="765" spans="1:53" ht="15" hidden="1" customHeight="1" x14ac:dyDescent="0.3">
      <c r="A765" s="17">
        <v>764</v>
      </c>
      <c r="B765" s="31" t="s">
        <v>3280</v>
      </c>
      <c r="C765" s="40">
        <v>44736</v>
      </c>
      <c r="D765" s="34" t="s">
        <v>3281</v>
      </c>
      <c r="E765" s="18" t="s">
        <v>55</v>
      </c>
      <c r="F765" s="21" t="s">
        <v>86</v>
      </c>
      <c r="G765" s="42">
        <v>44736</v>
      </c>
      <c r="H765" s="42">
        <v>44747</v>
      </c>
      <c r="I765" s="31" t="s">
        <v>3282</v>
      </c>
      <c r="J765" s="42">
        <v>44748</v>
      </c>
      <c r="K765" s="85"/>
      <c r="L765" s="78">
        <f t="shared" si="83"/>
        <v>11</v>
      </c>
      <c r="M765" s="78">
        <f t="shared" si="84"/>
        <v>12</v>
      </c>
      <c r="N765" s="20" t="s">
        <v>104</v>
      </c>
      <c r="O765" s="20" t="s">
        <v>105</v>
      </c>
      <c r="P765" s="87" t="str">
        <f>VLOOKUP(Email_TaskV2[[#This Row],[PIC Dev]],[1]Organization!C:D,2,FALSE)</f>
        <v>Digital and VAS</v>
      </c>
      <c r="Q765" s="74" t="s">
        <v>3283</v>
      </c>
      <c r="R765" s="31">
        <v>130</v>
      </c>
      <c r="S765" s="18" t="s">
        <v>61</v>
      </c>
      <c r="T765" s="31" t="s">
        <v>3284</v>
      </c>
      <c r="U765" s="25"/>
      <c r="V765" s="25"/>
      <c r="W765" s="25"/>
      <c r="X765" s="25"/>
      <c r="Y765" s="25"/>
      <c r="Z765" s="18" t="s">
        <v>63</v>
      </c>
      <c r="AA765" s="18" t="s">
        <v>64</v>
      </c>
      <c r="AB765" s="18" t="s">
        <v>108</v>
      </c>
      <c r="AC765" s="18" t="s">
        <v>66</v>
      </c>
      <c r="AD765" s="33" t="s">
        <v>774</v>
      </c>
      <c r="AE765" s="33"/>
      <c r="AF765" s="33"/>
      <c r="AG765" s="31"/>
      <c r="AH765" s="75"/>
      <c r="AI765" s="31" t="s">
        <v>75</v>
      </c>
      <c r="AJ765" s="31"/>
      <c r="AK765" s="25"/>
      <c r="AL765" s="25"/>
      <c r="AM765" s="25"/>
      <c r="AN765" s="25"/>
      <c r="AO765" s="25"/>
      <c r="AP765" s="26">
        <f ca="1">IF(AND(Email_TaskV2[[#This Row],[Status]]="ON PROGRESS"),TODAY()-Email_TaskV2[[#This Row],[Tanggal nodin RFS/RFI]],0)</f>
        <v>0</v>
      </c>
      <c r="AQ765" s="26">
        <f ca="1">IF(AND(Email_TaskV2[[#This Row],[Status]]="ON PROGRESS",Email_TaskV2[[#This Row],[Type]]="RFI"),TODAY()-Email_TaskV2[[#This Row],[Tanggal nodin RFS/RFI]],0)</f>
        <v>0</v>
      </c>
      <c r="AR765" s="26" t="str">
        <f ca="1">IF(Email_TaskV2[[#This Row],[Aging]]&gt;7,"Warning","")</f>
        <v/>
      </c>
      <c r="AV765" s="16" t="str">
        <f>IF(AND(Email_TaskV2[[#This Row],[Status]]="ON PROGRESS",Email_TaskV2[[#This Row],[Type]]="RFS"),"YES","")</f>
        <v/>
      </c>
      <c r="AW765" s="16" t="str">
        <f>IF(AND(Email_TaskV2[[#This Row],[Status]]="ON PROGRESS",Email_TaskV2[[#This Row],[Type]]="RFI"),"YES","")</f>
        <v/>
      </c>
      <c r="AX765" s="16">
        <f>IF(Email_TaskV2[[#This Row],[Nomor Nodin RFS/RFI]]="","",DAY(Email_TaskV2[[#This Row],[Tanggal nodin RFS/RFI]]))</f>
        <v>24</v>
      </c>
      <c r="AY765" s="28" t="str">
        <f>IF(Email_TaskV2[[#This Row],[Nomor Nodin RFS/RFI]]="","",TEXT(Email_TaskV2[[#This Row],[Tanggal nodin RFS/RFI]],"mmm"))</f>
        <v>Jun</v>
      </c>
      <c r="AZ765" s="28" t="str">
        <f>IF(Email_TaskV2[[#This Row],[Nodin BO]]="","No","Yes")</f>
        <v>Yes</v>
      </c>
      <c r="BA765" s="36">
        <f>IF(Email_TaskV2[[#This Row],[Month]]="",13,MONTH(Email_TaskV2[[#This Row],[Tanggal nodin RFS/RFI]]))</f>
        <v>6</v>
      </c>
    </row>
    <row r="766" spans="1:53" ht="15" hidden="1" customHeight="1" x14ac:dyDescent="0.3">
      <c r="A766" s="17">
        <v>765</v>
      </c>
      <c r="B766" s="31" t="s">
        <v>3285</v>
      </c>
      <c r="C766" s="40">
        <v>44736</v>
      </c>
      <c r="D766" s="34" t="s">
        <v>3286</v>
      </c>
      <c r="E766" s="18" t="s">
        <v>55</v>
      </c>
      <c r="F766" s="21" t="s">
        <v>112</v>
      </c>
      <c r="G766" s="42">
        <v>44741</v>
      </c>
      <c r="H766" s="42">
        <v>44746</v>
      </c>
      <c r="I766" s="31" t="s">
        <v>3287</v>
      </c>
      <c r="J766" s="42">
        <v>44746</v>
      </c>
      <c r="K766" s="85"/>
      <c r="L766" s="78">
        <f t="shared" si="83"/>
        <v>10</v>
      </c>
      <c r="M766" s="78">
        <f t="shared" si="84"/>
        <v>5</v>
      </c>
      <c r="N766" s="34" t="s">
        <v>130</v>
      </c>
      <c r="O766" s="34" t="s">
        <v>131</v>
      </c>
      <c r="P766" s="34" t="str">
        <f>VLOOKUP(Email_TaskV2[[#This Row],[PIC Dev]],[1]Organization!C:D,2,FALSE)</f>
        <v>BSM Prepaid</v>
      </c>
      <c r="Q766" s="34"/>
      <c r="R766" s="31">
        <v>175</v>
      </c>
      <c r="S766" s="18" t="s">
        <v>106</v>
      </c>
      <c r="T766" s="31" t="s">
        <v>3285</v>
      </c>
      <c r="U766" s="25"/>
      <c r="V766" s="25"/>
      <c r="W766" s="25"/>
      <c r="X766" s="25"/>
      <c r="Y766" s="25"/>
      <c r="Z766" s="18" t="s">
        <v>63</v>
      </c>
      <c r="AA766" s="18" t="s">
        <v>64</v>
      </c>
      <c r="AB766" s="31" t="s">
        <v>65</v>
      </c>
      <c r="AC766" s="18" t="s">
        <v>66</v>
      </c>
      <c r="AD766" s="23" t="s">
        <v>186</v>
      </c>
      <c r="AE766" s="33"/>
      <c r="AF766" s="33"/>
      <c r="AG766" s="31"/>
      <c r="AH766" s="75"/>
      <c r="AI766" s="31" t="s">
        <v>68</v>
      </c>
      <c r="AJ766" s="31" t="s">
        <v>83</v>
      </c>
      <c r="AK766" s="25"/>
      <c r="AL766" s="25"/>
      <c r="AM766" s="25"/>
      <c r="AN766" s="25"/>
      <c r="AO766" s="25"/>
      <c r="AP766" s="26">
        <f ca="1">IF(AND(Email_TaskV2[[#This Row],[Status]]="ON PROGRESS"),TODAY()-Email_TaskV2[[#This Row],[Tanggal nodin RFS/RFI]],0)</f>
        <v>0</v>
      </c>
      <c r="AQ766" s="26">
        <f ca="1">IF(AND(Email_TaskV2[[#This Row],[Status]]="ON PROGRESS",Email_TaskV2[[#This Row],[Type]]="RFI"),TODAY()-Email_TaskV2[[#This Row],[Tanggal nodin RFS/RFI]],0)</f>
        <v>0</v>
      </c>
      <c r="AR766" s="26" t="str">
        <f ca="1">IF(Email_TaskV2[[#This Row],[Aging]]&gt;7,"Warning","")</f>
        <v/>
      </c>
      <c r="AV766" s="16" t="str">
        <f>IF(AND(Email_TaskV2[[#This Row],[Status]]="ON PROGRESS",Email_TaskV2[[#This Row],[Type]]="RFS"),"YES","")</f>
        <v/>
      </c>
      <c r="AW766" s="16" t="str">
        <f>IF(AND(Email_TaskV2[[#This Row],[Status]]="ON PROGRESS",Email_TaskV2[[#This Row],[Type]]="RFI"),"YES","")</f>
        <v/>
      </c>
      <c r="AX766" s="16">
        <f>IF(Email_TaskV2[[#This Row],[Nomor Nodin RFS/RFI]]="","",DAY(Email_TaskV2[[#This Row],[Tanggal nodin RFS/RFI]]))</f>
        <v>24</v>
      </c>
      <c r="AY766" s="28" t="str">
        <f>IF(Email_TaskV2[[#This Row],[Nomor Nodin RFS/RFI]]="","",TEXT(Email_TaskV2[[#This Row],[Tanggal nodin RFS/RFI]],"mmm"))</f>
        <v>Jun</v>
      </c>
      <c r="AZ766" s="28" t="str">
        <f>IF(Email_TaskV2[[#This Row],[Nodin BO]]="","No","Yes")</f>
        <v>Yes</v>
      </c>
      <c r="BA766" s="36">
        <f>IF(Email_TaskV2[[#This Row],[Month]]="",13,MONTH(Email_TaskV2[[#This Row],[Tanggal nodin RFS/RFI]]))</f>
        <v>6</v>
      </c>
    </row>
    <row r="767" spans="1:53" ht="15" hidden="1" customHeight="1" x14ac:dyDescent="0.3">
      <c r="A767" s="17">
        <v>766</v>
      </c>
      <c r="B767" s="31" t="s">
        <v>3288</v>
      </c>
      <c r="C767" s="40">
        <v>44738</v>
      </c>
      <c r="D767" s="34" t="s">
        <v>3289</v>
      </c>
      <c r="E767" s="18" t="s">
        <v>55</v>
      </c>
      <c r="F767" s="18" t="s">
        <v>86</v>
      </c>
      <c r="G767" s="42">
        <v>44740</v>
      </c>
      <c r="H767" s="42">
        <v>44742</v>
      </c>
      <c r="I767" s="31" t="s">
        <v>3290</v>
      </c>
      <c r="J767" s="42">
        <v>44742</v>
      </c>
      <c r="K767" s="85"/>
      <c r="L767" s="78">
        <f t="shared" si="83"/>
        <v>4</v>
      </c>
      <c r="M767" s="78">
        <f t="shared" si="84"/>
        <v>2</v>
      </c>
      <c r="N767" s="34" t="s">
        <v>120</v>
      </c>
      <c r="O767" s="34" t="s">
        <v>121</v>
      </c>
      <c r="P767" s="34" t="str">
        <f>VLOOKUP(Email_TaskV2[[#This Row],[PIC Dev]],[1]Organization!C:D,2,FALSE)</f>
        <v>Business Architecture</v>
      </c>
      <c r="Q767" s="34" t="s">
        <v>3291</v>
      </c>
      <c r="R767" s="31">
        <v>302</v>
      </c>
      <c r="S767" s="18" t="s">
        <v>61</v>
      </c>
      <c r="T767" s="31" t="s">
        <v>3271</v>
      </c>
      <c r="U767" s="25"/>
      <c r="V767" s="25"/>
      <c r="W767" s="25"/>
      <c r="X767" s="25"/>
      <c r="Y767" s="25"/>
      <c r="Z767" s="18" t="s">
        <v>63</v>
      </c>
      <c r="AA767" s="18" t="s">
        <v>64</v>
      </c>
      <c r="AB767" s="31" t="s">
        <v>3292</v>
      </c>
      <c r="AC767" s="18" t="s">
        <v>66</v>
      </c>
      <c r="AD767" s="23" t="s">
        <v>82</v>
      </c>
      <c r="AE767" s="33" t="s">
        <v>266</v>
      </c>
      <c r="AF767" s="33" t="s">
        <v>74</v>
      </c>
      <c r="AG767" s="31"/>
      <c r="AH767" s="75"/>
      <c r="AI767" s="31" t="s">
        <v>75</v>
      </c>
      <c r="AJ767" s="31"/>
      <c r="AK767" s="25"/>
      <c r="AL767" s="25"/>
      <c r="AM767" s="25"/>
      <c r="AN767" s="25"/>
      <c r="AO767" s="25"/>
      <c r="AP767" s="26">
        <f ca="1">IF(AND(Email_TaskV2[[#This Row],[Status]]="ON PROGRESS"),TODAY()-Email_TaskV2[[#This Row],[Tanggal nodin RFS/RFI]],0)</f>
        <v>0</v>
      </c>
      <c r="AQ767" s="26">
        <f ca="1">IF(AND(Email_TaskV2[[#This Row],[Status]]="ON PROGRESS",Email_TaskV2[[#This Row],[Type]]="RFI"),TODAY()-Email_TaskV2[[#This Row],[Tanggal nodin RFS/RFI]],0)</f>
        <v>0</v>
      </c>
      <c r="AR767" s="26" t="str">
        <f ca="1">IF(Email_TaskV2[[#This Row],[Aging]]&gt;7,"Warning","")</f>
        <v/>
      </c>
      <c r="AV767" s="16" t="str">
        <f>IF(AND(Email_TaskV2[[#This Row],[Status]]="ON PROGRESS",Email_TaskV2[[#This Row],[Type]]="RFS"),"YES","")</f>
        <v/>
      </c>
      <c r="AW767" s="16" t="str">
        <f>IF(AND(Email_TaskV2[[#This Row],[Status]]="ON PROGRESS",Email_TaskV2[[#This Row],[Type]]="RFI"),"YES","")</f>
        <v/>
      </c>
      <c r="AX767" s="16">
        <f>IF(Email_TaskV2[[#This Row],[Nomor Nodin RFS/RFI]]="","",DAY(Email_TaskV2[[#This Row],[Tanggal nodin RFS/RFI]]))</f>
        <v>26</v>
      </c>
      <c r="AY767" s="28" t="str">
        <f>IF(Email_TaskV2[[#This Row],[Nomor Nodin RFS/RFI]]="","",TEXT(Email_TaskV2[[#This Row],[Tanggal nodin RFS/RFI]],"mmm"))</f>
        <v>Jun</v>
      </c>
      <c r="AZ767" s="28" t="str">
        <f>IF(Email_TaskV2[[#This Row],[Nodin BO]]="","No","Yes")</f>
        <v>Yes</v>
      </c>
      <c r="BA767" s="36">
        <f>IF(Email_TaskV2[[#This Row],[Month]]="",13,MONTH(Email_TaskV2[[#This Row],[Tanggal nodin RFS/RFI]]))</f>
        <v>6</v>
      </c>
    </row>
    <row r="768" spans="1:53" ht="15" hidden="1" customHeight="1" x14ac:dyDescent="0.3">
      <c r="A768" s="17">
        <v>767</v>
      </c>
      <c r="B768" s="31" t="s">
        <v>3293</v>
      </c>
      <c r="C768" s="40">
        <v>44739</v>
      </c>
      <c r="D768" s="34" t="s">
        <v>3294</v>
      </c>
      <c r="E768" s="32" t="s">
        <v>118</v>
      </c>
      <c r="F768" s="47" t="s">
        <v>119</v>
      </c>
      <c r="G768" s="31"/>
      <c r="H768" s="42">
        <v>44747</v>
      </c>
      <c r="I768" s="31"/>
      <c r="J768" s="31"/>
      <c r="K768" s="78"/>
      <c r="L768" s="77"/>
      <c r="M768" s="87"/>
      <c r="N768" s="34" t="s">
        <v>130</v>
      </c>
      <c r="O768" s="34" t="s">
        <v>131</v>
      </c>
      <c r="P768" s="34" t="str">
        <f>VLOOKUP(Email_TaskV2[[#This Row],[PIC Dev]],[1]Organization!C:D,2,FALSE)</f>
        <v>BSM Prepaid</v>
      </c>
      <c r="Q768" s="74" t="s">
        <v>3295</v>
      </c>
      <c r="R768" s="31"/>
      <c r="S768" s="18" t="s">
        <v>61</v>
      </c>
      <c r="T768" s="31" t="s">
        <v>1625</v>
      </c>
      <c r="U768" s="25"/>
      <c r="V768" s="25"/>
      <c r="W768" s="25"/>
      <c r="X768" s="25"/>
      <c r="Y768" s="25"/>
      <c r="Z768" s="18" t="s">
        <v>63</v>
      </c>
      <c r="AA768" s="18" t="s">
        <v>64</v>
      </c>
      <c r="AB768" s="31" t="s">
        <v>3292</v>
      </c>
      <c r="AC768" s="18" t="s">
        <v>66</v>
      </c>
      <c r="AD768" s="23" t="s">
        <v>82</v>
      </c>
      <c r="AE768" s="33" t="s">
        <v>67</v>
      </c>
      <c r="AF768" s="33" t="s">
        <v>89</v>
      </c>
      <c r="AG768" s="31" t="s">
        <v>74</v>
      </c>
      <c r="AH768" s="75"/>
      <c r="AI768" s="48" t="s">
        <v>68</v>
      </c>
      <c r="AJ768" s="48" t="s">
        <v>83</v>
      </c>
      <c r="AK768" s="25"/>
      <c r="AL768" s="25"/>
      <c r="AM768" s="25"/>
      <c r="AN768" s="25"/>
      <c r="AO768" s="25"/>
      <c r="AP768" s="26">
        <f ca="1">IF(AND(Email_TaskV2[[#This Row],[Status]]="ON PROGRESS"),TODAY()-Email_TaskV2[[#This Row],[Tanggal nodin RFS/RFI]],0)</f>
        <v>0</v>
      </c>
      <c r="AQ768" s="26">
        <f ca="1">IF(AND(Email_TaskV2[[#This Row],[Status]]="ON PROGRESS",Email_TaskV2[[#This Row],[Type]]="RFI"),TODAY()-Email_TaskV2[[#This Row],[Tanggal nodin RFS/RFI]],0)</f>
        <v>0</v>
      </c>
      <c r="AR768" s="26" t="str">
        <f ca="1">IF(Email_TaskV2[[#This Row],[Aging]]&gt;7,"Warning","")</f>
        <v/>
      </c>
      <c r="AV768" s="16" t="str">
        <f>IF(AND(Email_TaskV2[[#This Row],[Status]]="ON PROGRESS",Email_TaskV2[[#This Row],[Type]]="RFS"),"YES","")</f>
        <v/>
      </c>
      <c r="AW768" s="16" t="str">
        <f>IF(AND(Email_TaskV2[[#This Row],[Status]]="ON PROGRESS",Email_TaskV2[[#This Row],[Type]]="RFI"),"YES","")</f>
        <v/>
      </c>
      <c r="AX768" s="16">
        <f>IF(Email_TaskV2[[#This Row],[Nomor Nodin RFS/RFI]]="","",DAY(Email_TaskV2[[#This Row],[Tanggal nodin RFS/RFI]]))</f>
        <v>27</v>
      </c>
      <c r="AY768" s="28" t="str">
        <f>IF(Email_TaskV2[[#This Row],[Nomor Nodin RFS/RFI]]="","",TEXT(Email_TaskV2[[#This Row],[Tanggal nodin RFS/RFI]],"mmm"))</f>
        <v>Jun</v>
      </c>
      <c r="AZ768" s="28" t="str">
        <f>IF(Email_TaskV2[[#This Row],[Nodin BO]]="","No","Yes")</f>
        <v>Yes</v>
      </c>
      <c r="BA768" s="36">
        <f>IF(Email_TaskV2[[#This Row],[Month]]="",13,MONTH(Email_TaskV2[[#This Row],[Tanggal nodin RFS/RFI]]))</f>
        <v>6</v>
      </c>
    </row>
    <row r="769" spans="1:53" ht="15" hidden="1" customHeight="1" x14ac:dyDescent="0.3">
      <c r="A769" s="17">
        <v>768</v>
      </c>
      <c r="B769" s="31" t="s">
        <v>3296</v>
      </c>
      <c r="C769" s="40">
        <v>44739</v>
      </c>
      <c r="D769" s="34" t="s">
        <v>3297</v>
      </c>
      <c r="E769" s="18" t="s">
        <v>55</v>
      </c>
      <c r="F769" s="18" t="s">
        <v>112</v>
      </c>
      <c r="G769" s="42">
        <v>44743</v>
      </c>
      <c r="H769" s="42">
        <v>44747</v>
      </c>
      <c r="I769" s="31" t="s">
        <v>3298</v>
      </c>
      <c r="J769" s="42">
        <v>44755</v>
      </c>
      <c r="K769" s="85"/>
      <c r="L769" s="78">
        <f t="shared" ref="L769:L781" si="85">H769-C769</f>
        <v>8</v>
      </c>
      <c r="M769" s="78">
        <f t="shared" ref="M769:M781" si="86">J769-G769</f>
        <v>12</v>
      </c>
      <c r="N769" s="34" t="s">
        <v>1434</v>
      </c>
      <c r="O769" s="34" t="s">
        <v>59</v>
      </c>
      <c r="P769" s="34" t="str">
        <f>VLOOKUP(Email_TaskV2[[#This Row],[PIC Dev]],[1]Organization!C:D,2,FALSE)</f>
        <v>BSM Prepaid</v>
      </c>
      <c r="Q769" s="34"/>
      <c r="R769" s="31">
        <v>200</v>
      </c>
      <c r="S769" s="18" t="s">
        <v>106</v>
      </c>
      <c r="T769" s="31" t="s">
        <v>3299</v>
      </c>
      <c r="U769" s="25"/>
      <c r="V769" s="25"/>
      <c r="W769" s="25"/>
      <c r="X769" s="25"/>
      <c r="Y769" s="25"/>
      <c r="Z769" s="18" t="s">
        <v>63</v>
      </c>
      <c r="AA769" s="18" t="s">
        <v>64</v>
      </c>
      <c r="AB769" s="31" t="s">
        <v>65</v>
      </c>
      <c r="AC769" s="18" t="s">
        <v>66</v>
      </c>
      <c r="AD769" s="23" t="s">
        <v>211</v>
      </c>
      <c r="AE769" s="33"/>
      <c r="AF769" s="33"/>
      <c r="AG769" s="31"/>
      <c r="AH769" s="75"/>
      <c r="AI769" s="31" t="s">
        <v>75</v>
      </c>
      <c r="AJ769" s="31"/>
      <c r="AK769" s="25"/>
      <c r="AL769" s="25"/>
      <c r="AM769" s="25"/>
      <c r="AN769" s="25"/>
      <c r="AO769" s="25"/>
      <c r="AP769" s="26">
        <f ca="1">IF(AND(Email_TaskV2[[#This Row],[Status]]="ON PROGRESS"),TODAY()-Email_TaskV2[[#This Row],[Tanggal nodin RFS/RFI]],0)</f>
        <v>0</v>
      </c>
      <c r="AQ769" s="26">
        <f ca="1">IF(AND(Email_TaskV2[[#This Row],[Status]]="ON PROGRESS",Email_TaskV2[[#This Row],[Type]]="RFI"),TODAY()-Email_TaskV2[[#This Row],[Tanggal nodin RFS/RFI]],0)</f>
        <v>0</v>
      </c>
      <c r="AR769" s="26" t="str">
        <f ca="1">IF(Email_TaskV2[[#This Row],[Aging]]&gt;7,"Warning","")</f>
        <v/>
      </c>
      <c r="AV769" s="16" t="str">
        <f>IF(AND(Email_TaskV2[[#This Row],[Status]]="ON PROGRESS",Email_TaskV2[[#This Row],[Type]]="RFS"),"YES","")</f>
        <v/>
      </c>
      <c r="AW769" s="16" t="str">
        <f>IF(AND(Email_TaskV2[[#This Row],[Status]]="ON PROGRESS",Email_TaskV2[[#This Row],[Type]]="RFI"),"YES","")</f>
        <v/>
      </c>
      <c r="AX769" s="16">
        <f>IF(Email_TaskV2[[#This Row],[Nomor Nodin RFS/RFI]]="","",DAY(Email_TaskV2[[#This Row],[Tanggal nodin RFS/RFI]]))</f>
        <v>27</v>
      </c>
      <c r="AY769" s="28" t="str">
        <f>IF(Email_TaskV2[[#This Row],[Nomor Nodin RFS/RFI]]="","",TEXT(Email_TaskV2[[#This Row],[Tanggal nodin RFS/RFI]],"mmm"))</f>
        <v>Jun</v>
      </c>
      <c r="AZ769" s="28" t="str">
        <f>IF(Email_TaskV2[[#This Row],[Nodin BO]]="","No","Yes")</f>
        <v>Yes</v>
      </c>
      <c r="BA769" s="36">
        <f>IF(Email_TaskV2[[#This Row],[Month]]="",13,MONTH(Email_TaskV2[[#This Row],[Tanggal nodin RFS/RFI]]))</f>
        <v>6</v>
      </c>
    </row>
    <row r="770" spans="1:53" ht="15" hidden="1" customHeight="1" x14ac:dyDescent="0.3">
      <c r="A770" s="17">
        <v>769</v>
      </c>
      <c r="B770" s="31" t="s">
        <v>3300</v>
      </c>
      <c r="C770" s="40">
        <v>44739</v>
      </c>
      <c r="D770" s="34" t="s">
        <v>3301</v>
      </c>
      <c r="E770" s="18" t="s">
        <v>55</v>
      </c>
      <c r="F770" s="18" t="s">
        <v>112</v>
      </c>
      <c r="G770" s="42">
        <v>44740</v>
      </c>
      <c r="H770" s="42">
        <v>44741</v>
      </c>
      <c r="I770" s="31" t="s">
        <v>3302</v>
      </c>
      <c r="J770" s="42">
        <v>44742</v>
      </c>
      <c r="K770" s="85"/>
      <c r="L770" s="78">
        <f t="shared" si="85"/>
        <v>2</v>
      </c>
      <c r="M770" s="78">
        <f t="shared" si="86"/>
        <v>2</v>
      </c>
      <c r="N770" s="34" t="s">
        <v>531</v>
      </c>
      <c r="O770" s="34" t="s">
        <v>532</v>
      </c>
      <c r="P770" s="34" t="str">
        <f>VLOOKUP(Email_TaskV2[[#This Row],[PIC Dev]],[1]Organization!C:D,2,FALSE)</f>
        <v>Business Architecture</v>
      </c>
      <c r="Q770" s="34"/>
      <c r="R770" s="31">
        <v>178</v>
      </c>
      <c r="S770" s="18" t="s">
        <v>106</v>
      </c>
      <c r="T770" s="31" t="s">
        <v>3303</v>
      </c>
      <c r="U770" s="25"/>
      <c r="V770" s="25"/>
      <c r="W770" s="25"/>
      <c r="X770" s="25"/>
      <c r="Y770" s="25"/>
      <c r="Z770" s="18" t="s">
        <v>63</v>
      </c>
      <c r="AA770" s="18" t="s">
        <v>64</v>
      </c>
      <c r="AB770" s="31" t="s">
        <v>534</v>
      </c>
      <c r="AC770" s="18" t="s">
        <v>98</v>
      </c>
      <c r="AD770" s="23" t="s">
        <v>1719</v>
      </c>
      <c r="AE770" s="33"/>
      <c r="AF770" s="33"/>
      <c r="AG770" s="31"/>
      <c r="AH770" s="75"/>
      <c r="AI770" s="31" t="s">
        <v>276</v>
      </c>
      <c r="AJ770" s="31" t="s">
        <v>277</v>
      </c>
      <c r="AK770" s="25"/>
      <c r="AL770" s="25"/>
      <c r="AM770" s="25"/>
      <c r="AN770" s="25"/>
      <c r="AO770" s="25"/>
      <c r="AP770" s="26">
        <f ca="1">IF(AND(Email_TaskV2[[#This Row],[Status]]="ON PROGRESS"),TODAY()-Email_TaskV2[[#This Row],[Tanggal nodin RFS/RFI]],0)</f>
        <v>0</v>
      </c>
      <c r="AQ770" s="26">
        <f ca="1">IF(AND(Email_TaskV2[[#This Row],[Status]]="ON PROGRESS",Email_TaskV2[[#This Row],[Type]]="RFI"),TODAY()-Email_TaskV2[[#This Row],[Tanggal nodin RFS/RFI]],0)</f>
        <v>0</v>
      </c>
      <c r="AR770" s="26" t="str">
        <f ca="1">IF(Email_TaskV2[[#This Row],[Aging]]&gt;7,"Warning","")</f>
        <v/>
      </c>
      <c r="AV770" s="16" t="str">
        <f>IF(AND(Email_TaskV2[[#This Row],[Status]]="ON PROGRESS",Email_TaskV2[[#This Row],[Type]]="RFS"),"YES","")</f>
        <v/>
      </c>
      <c r="AW770" s="16" t="str">
        <f>IF(AND(Email_TaskV2[[#This Row],[Status]]="ON PROGRESS",Email_TaskV2[[#This Row],[Type]]="RFI"),"YES","")</f>
        <v/>
      </c>
      <c r="AX770" s="16">
        <f>IF(Email_TaskV2[[#This Row],[Nomor Nodin RFS/RFI]]="","",DAY(Email_TaskV2[[#This Row],[Tanggal nodin RFS/RFI]]))</f>
        <v>27</v>
      </c>
      <c r="AY770" s="28" t="str">
        <f>IF(Email_TaskV2[[#This Row],[Nomor Nodin RFS/RFI]]="","",TEXT(Email_TaskV2[[#This Row],[Tanggal nodin RFS/RFI]],"mmm"))</f>
        <v>Jun</v>
      </c>
      <c r="AZ770" s="28" t="str">
        <f>IF(Email_TaskV2[[#This Row],[Nodin BO]]="","No","Yes")</f>
        <v>Yes</v>
      </c>
      <c r="BA770" s="36">
        <f>IF(Email_TaskV2[[#This Row],[Month]]="",13,MONTH(Email_TaskV2[[#This Row],[Tanggal nodin RFS/RFI]]))</f>
        <v>6</v>
      </c>
    </row>
    <row r="771" spans="1:53" ht="15" hidden="1" customHeight="1" x14ac:dyDescent="0.3">
      <c r="A771" s="17">
        <v>770</v>
      </c>
      <c r="B771" s="31" t="s">
        <v>3304</v>
      </c>
      <c r="C771" s="40">
        <v>44739</v>
      </c>
      <c r="D771" s="34" t="s">
        <v>3305</v>
      </c>
      <c r="E771" s="18" t="s">
        <v>55</v>
      </c>
      <c r="F771" s="21" t="s">
        <v>136</v>
      </c>
      <c r="G771" s="42">
        <v>44739</v>
      </c>
      <c r="H771" s="42">
        <v>44763</v>
      </c>
      <c r="I771" s="31" t="s">
        <v>3306</v>
      </c>
      <c r="J771" s="42">
        <v>44763</v>
      </c>
      <c r="K771" s="85"/>
      <c r="L771" s="78">
        <f t="shared" si="85"/>
        <v>24</v>
      </c>
      <c r="M771" s="78">
        <f t="shared" si="86"/>
        <v>24</v>
      </c>
      <c r="N771" s="34" t="s">
        <v>220</v>
      </c>
      <c r="O771" s="34" t="s">
        <v>221</v>
      </c>
      <c r="P771" s="34" t="str">
        <f>VLOOKUP(Email_TaskV2[[#This Row],[PIC Dev]],[1]Organization!C:D,2,FALSE)</f>
        <v>Digital and VAS</v>
      </c>
      <c r="Q771" s="74" t="s">
        <v>3307</v>
      </c>
      <c r="R771" s="31">
        <v>560</v>
      </c>
      <c r="S771" s="18" t="s">
        <v>61</v>
      </c>
      <c r="T771" s="83" t="s">
        <v>3308</v>
      </c>
      <c r="U771" s="105"/>
      <c r="V771" s="105"/>
      <c r="W771" s="105"/>
      <c r="X771" s="105"/>
      <c r="Y771" s="105"/>
      <c r="Z771" s="18" t="s">
        <v>63</v>
      </c>
      <c r="AA771" s="18" t="s">
        <v>64</v>
      </c>
      <c r="AB771" s="31" t="s">
        <v>97</v>
      </c>
      <c r="AC771" s="18" t="s">
        <v>98</v>
      </c>
      <c r="AD771" s="23" t="s">
        <v>255</v>
      </c>
      <c r="AE771" s="33"/>
      <c r="AF771" s="33"/>
      <c r="AG771" s="31"/>
      <c r="AH771" s="75"/>
      <c r="AI771" s="31" t="s">
        <v>68</v>
      </c>
      <c r="AJ771" s="31" t="s">
        <v>277</v>
      </c>
      <c r="AK771" s="25"/>
      <c r="AL771" s="25"/>
      <c r="AM771" s="25"/>
      <c r="AN771" s="25"/>
      <c r="AO771" s="25"/>
      <c r="AP771" s="26">
        <f ca="1">IF(AND(Email_TaskV2[[#This Row],[Status]]="ON PROGRESS"),TODAY()-Email_TaskV2[[#This Row],[Tanggal nodin RFS/RFI]],0)</f>
        <v>0</v>
      </c>
      <c r="AQ771" s="26">
        <f ca="1">IF(AND(Email_TaskV2[[#This Row],[Status]]="ON PROGRESS",Email_TaskV2[[#This Row],[Type]]="RFI"),TODAY()-Email_TaskV2[[#This Row],[Tanggal nodin RFS/RFI]],0)</f>
        <v>0</v>
      </c>
      <c r="AR771" s="26" t="str">
        <f ca="1">IF(Email_TaskV2[[#This Row],[Aging]]&gt;7,"Warning","")</f>
        <v/>
      </c>
      <c r="AV771" s="16" t="str">
        <f>IF(AND(Email_TaskV2[[#This Row],[Status]]="ON PROGRESS",Email_TaskV2[[#This Row],[Type]]="RFS"),"YES","")</f>
        <v/>
      </c>
      <c r="AW771" s="16" t="str">
        <f>IF(AND(Email_TaskV2[[#This Row],[Status]]="ON PROGRESS",Email_TaskV2[[#This Row],[Type]]="RFI"),"YES","")</f>
        <v/>
      </c>
      <c r="AX771" s="16">
        <f>IF(Email_TaskV2[[#This Row],[Nomor Nodin RFS/RFI]]="","",DAY(Email_TaskV2[[#This Row],[Tanggal nodin RFS/RFI]]))</f>
        <v>27</v>
      </c>
      <c r="AY771" s="28" t="str">
        <f>IF(Email_TaskV2[[#This Row],[Nomor Nodin RFS/RFI]]="","",TEXT(Email_TaskV2[[#This Row],[Tanggal nodin RFS/RFI]],"mmm"))</f>
        <v>Jun</v>
      </c>
      <c r="AZ771" s="28" t="str">
        <f>IF(Email_TaskV2[[#This Row],[Nodin BO]]="","No","Yes")</f>
        <v>Yes</v>
      </c>
      <c r="BA771" s="36">
        <f>IF(Email_TaskV2[[#This Row],[Month]]="",13,MONTH(Email_TaskV2[[#This Row],[Tanggal nodin RFS/RFI]]))</f>
        <v>6</v>
      </c>
    </row>
    <row r="772" spans="1:53" ht="15" hidden="1" customHeight="1" x14ac:dyDescent="0.3">
      <c r="A772" s="17">
        <v>771</v>
      </c>
      <c r="B772" s="31" t="s">
        <v>3309</v>
      </c>
      <c r="C772" s="40">
        <v>44739</v>
      </c>
      <c r="D772" s="34" t="s">
        <v>3310</v>
      </c>
      <c r="E772" s="18" t="s">
        <v>55</v>
      </c>
      <c r="F772" s="21" t="s">
        <v>136</v>
      </c>
      <c r="G772" s="42">
        <v>44739</v>
      </c>
      <c r="H772" s="42">
        <v>44763</v>
      </c>
      <c r="I772" s="31" t="s">
        <v>3311</v>
      </c>
      <c r="J772" s="42">
        <v>44763</v>
      </c>
      <c r="K772" s="85"/>
      <c r="L772" s="78">
        <f t="shared" si="85"/>
        <v>24</v>
      </c>
      <c r="M772" s="78">
        <f t="shared" si="86"/>
        <v>24</v>
      </c>
      <c r="N772" s="34" t="s">
        <v>220</v>
      </c>
      <c r="O772" s="20" t="s">
        <v>221</v>
      </c>
      <c r="P772" s="34" t="str">
        <f>VLOOKUP(Email_TaskV2[[#This Row],[PIC Dev]],[1]Organization!C:D,2,FALSE)</f>
        <v>Digital and VAS</v>
      </c>
      <c r="Q772" s="74" t="s">
        <v>3312</v>
      </c>
      <c r="R772" s="31">
        <v>585</v>
      </c>
      <c r="S772" s="18" t="s">
        <v>61</v>
      </c>
      <c r="T772" s="83" t="s">
        <v>3308</v>
      </c>
      <c r="U772" s="105"/>
      <c r="V772" s="105"/>
      <c r="W772" s="105"/>
      <c r="X772" s="105"/>
      <c r="Y772" s="105"/>
      <c r="Z772" s="18" t="s">
        <v>63</v>
      </c>
      <c r="AA772" s="18" t="s">
        <v>64</v>
      </c>
      <c r="AB772" s="31" t="s">
        <v>97</v>
      </c>
      <c r="AC772" s="18" t="s">
        <v>98</v>
      </c>
      <c r="AD772" s="23" t="s">
        <v>126</v>
      </c>
      <c r="AE772" s="33"/>
      <c r="AF772" s="33"/>
      <c r="AG772" s="31"/>
      <c r="AH772" s="75"/>
      <c r="AI772" s="31" t="s">
        <v>68</v>
      </c>
      <c r="AJ772" s="31" t="s">
        <v>277</v>
      </c>
      <c r="AK772" s="25"/>
      <c r="AL772" s="25"/>
      <c r="AM772" s="25"/>
      <c r="AN772" s="25"/>
      <c r="AO772" s="25"/>
      <c r="AP772" s="26">
        <f ca="1">IF(AND(Email_TaskV2[[#This Row],[Status]]="ON PROGRESS"),TODAY()-Email_TaskV2[[#This Row],[Tanggal nodin RFS/RFI]],0)</f>
        <v>0</v>
      </c>
      <c r="AQ772" s="26">
        <f ca="1">IF(AND(Email_TaskV2[[#This Row],[Status]]="ON PROGRESS",Email_TaskV2[[#This Row],[Type]]="RFI"),TODAY()-Email_TaskV2[[#This Row],[Tanggal nodin RFS/RFI]],0)</f>
        <v>0</v>
      </c>
      <c r="AR772" s="26" t="str">
        <f ca="1">IF(Email_TaskV2[[#This Row],[Aging]]&gt;7,"Warning","")</f>
        <v/>
      </c>
      <c r="AV772" s="16" t="str">
        <f>IF(AND(Email_TaskV2[[#This Row],[Status]]="ON PROGRESS",Email_TaskV2[[#This Row],[Type]]="RFS"),"YES","")</f>
        <v/>
      </c>
      <c r="AW772" s="16" t="str">
        <f>IF(AND(Email_TaskV2[[#This Row],[Status]]="ON PROGRESS",Email_TaskV2[[#This Row],[Type]]="RFI"),"YES","")</f>
        <v/>
      </c>
      <c r="AX772" s="16">
        <f>IF(Email_TaskV2[[#This Row],[Nomor Nodin RFS/RFI]]="","",DAY(Email_TaskV2[[#This Row],[Tanggal nodin RFS/RFI]]))</f>
        <v>27</v>
      </c>
      <c r="AY772" s="28" t="str">
        <f>IF(Email_TaskV2[[#This Row],[Nomor Nodin RFS/RFI]]="","",TEXT(Email_TaskV2[[#This Row],[Tanggal nodin RFS/RFI]],"mmm"))</f>
        <v>Jun</v>
      </c>
      <c r="AZ772" s="28" t="str">
        <f>IF(Email_TaskV2[[#This Row],[Nodin BO]]="","No","Yes")</f>
        <v>Yes</v>
      </c>
      <c r="BA772" s="36">
        <f>IF(Email_TaskV2[[#This Row],[Month]]="",13,MONTH(Email_TaskV2[[#This Row],[Tanggal nodin RFS/RFI]]))</f>
        <v>6</v>
      </c>
    </row>
    <row r="773" spans="1:53" ht="15" hidden="1" customHeight="1" x14ac:dyDescent="0.3">
      <c r="A773" s="17">
        <v>772</v>
      </c>
      <c r="B773" s="31" t="s">
        <v>3313</v>
      </c>
      <c r="C773" s="40">
        <v>44739</v>
      </c>
      <c r="D773" s="34" t="s">
        <v>3314</v>
      </c>
      <c r="E773" s="18" t="s">
        <v>55</v>
      </c>
      <c r="F773" s="21" t="s">
        <v>112</v>
      </c>
      <c r="G773" s="42">
        <v>44742</v>
      </c>
      <c r="H773" s="42">
        <v>44742</v>
      </c>
      <c r="I773" s="31" t="s">
        <v>3315</v>
      </c>
      <c r="J773" s="42">
        <v>44742</v>
      </c>
      <c r="K773" s="85"/>
      <c r="L773" s="78">
        <f t="shared" si="85"/>
        <v>3</v>
      </c>
      <c r="M773" s="78">
        <f t="shared" si="86"/>
        <v>0</v>
      </c>
      <c r="N773" s="34" t="s">
        <v>104</v>
      </c>
      <c r="O773" s="34" t="s">
        <v>105</v>
      </c>
      <c r="P773" s="34" t="str">
        <f>VLOOKUP(Email_TaskV2[[#This Row],[PIC Dev]],[1]Organization!C:D,2,FALSE)</f>
        <v>Digital and VAS</v>
      </c>
      <c r="Q773" s="34"/>
      <c r="R773" s="31">
        <v>17</v>
      </c>
      <c r="S773" s="18" t="s">
        <v>106</v>
      </c>
      <c r="T773" s="31"/>
      <c r="U773" s="25"/>
      <c r="V773" s="25"/>
      <c r="W773" s="25"/>
      <c r="X773" s="25"/>
      <c r="Y773" s="25"/>
      <c r="Z773" s="18" t="s">
        <v>63</v>
      </c>
      <c r="AA773" s="18" t="s">
        <v>64</v>
      </c>
      <c r="AB773" s="31" t="s">
        <v>108</v>
      </c>
      <c r="AC773" s="18" t="s">
        <v>98</v>
      </c>
      <c r="AD773" s="23" t="s">
        <v>211</v>
      </c>
      <c r="AE773" s="33"/>
      <c r="AF773" s="33"/>
      <c r="AG773" s="31"/>
      <c r="AH773" s="75"/>
      <c r="AI773" s="31" t="s">
        <v>75</v>
      </c>
      <c r="AJ773" s="31"/>
      <c r="AK773" s="25"/>
      <c r="AL773" s="25"/>
      <c r="AM773" s="25"/>
      <c r="AN773" s="25"/>
      <c r="AO773" s="25"/>
      <c r="AP773" s="26">
        <f ca="1">IF(AND(Email_TaskV2[[#This Row],[Status]]="ON PROGRESS"),TODAY()-Email_TaskV2[[#This Row],[Tanggal nodin RFS/RFI]],0)</f>
        <v>0</v>
      </c>
      <c r="AQ773" s="26">
        <f ca="1">IF(AND(Email_TaskV2[[#This Row],[Status]]="ON PROGRESS",Email_TaskV2[[#This Row],[Type]]="RFI"),TODAY()-Email_TaskV2[[#This Row],[Tanggal nodin RFS/RFI]],0)</f>
        <v>0</v>
      </c>
      <c r="AR773" s="26" t="str">
        <f ca="1">IF(Email_TaskV2[[#This Row],[Aging]]&gt;7,"Warning","")</f>
        <v/>
      </c>
      <c r="AV773" s="16" t="str">
        <f>IF(AND(Email_TaskV2[[#This Row],[Status]]="ON PROGRESS",Email_TaskV2[[#This Row],[Type]]="RFS"),"YES","")</f>
        <v/>
      </c>
      <c r="AW773" s="16" t="str">
        <f>IF(AND(Email_TaskV2[[#This Row],[Status]]="ON PROGRESS",Email_TaskV2[[#This Row],[Type]]="RFI"),"YES","")</f>
        <v/>
      </c>
      <c r="AX773" s="16">
        <f>IF(Email_TaskV2[[#This Row],[Nomor Nodin RFS/RFI]]="","",DAY(Email_TaskV2[[#This Row],[Tanggal nodin RFS/RFI]]))</f>
        <v>27</v>
      </c>
      <c r="AY773" s="28" t="str">
        <f>IF(Email_TaskV2[[#This Row],[Nomor Nodin RFS/RFI]]="","",TEXT(Email_TaskV2[[#This Row],[Tanggal nodin RFS/RFI]],"mmm"))</f>
        <v>Jun</v>
      </c>
      <c r="AZ773" s="28" t="str">
        <f>IF(Email_TaskV2[[#This Row],[Nodin BO]]="","No","Yes")</f>
        <v>No</v>
      </c>
      <c r="BA773" s="36">
        <f>IF(Email_TaskV2[[#This Row],[Month]]="",13,MONTH(Email_TaskV2[[#This Row],[Tanggal nodin RFS/RFI]]))</f>
        <v>6</v>
      </c>
    </row>
    <row r="774" spans="1:53" ht="15" hidden="1" customHeight="1" x14ac:dyDescent="0.3">
      <c r="A774" s="17">
        <v>773</v>
      </c>
      <c r="B774" s="31" t="s">
        <v>3316</v>
      </c>
      <c r="C774" s="40">
        <v>44740</v>
      </c>
      <c r="D774" s="34" t="s">
        <v>3317</v>
      </c>
      <c r="E774" s="18" t="s">
        <v>55</v>
      </c>
      <c r="F774" s="21" t="s">
        <v>112</v>
      </c>
      <c r="G774" s="42">
        <v>44742</v>
      </c>
      <c r="H774" s="42">
        <v>44742</v>
      </c>
      <c r="I774" s="31" t="s">
        <v>3318</v>
      </c>
      <c r="J774" s="42">
        <v>44743</v>
      </c>
      <c r="K774" s="85"/>
      <c r="L774" s="78">
        <f t="shared" si="85"/>
        <v>2</v>
      </c>
      <c r="M774" s="78">
        <f t="shared" si="86"/>
        <v>1</v>
      </c>
      <c r="N774" s="34" t="s">
        <v>531</v>
      </c>
      <c r="O774" s="34" t="s">
        <v>532</v>
      </c>
      <c r="P774" s="34" t="str">
        <f>VLOOKUP(Email_TaskV2[[#This Row],[PIC Dev]],[1]Organization!C:D,2,FALSE)</f>
        <v>Business Architecture</v>
      </c>
      <c r="Q774" s="34"/>
      <c r="R774" s="31">
        <v>192</v>
      </c>
      <c r="S774" s="18" t="s">
        <v>106</v>
      </c>
      <c r="T774" s="31" t="s">
        <v>2663</v>
      </c>
      <c r="U774" s="25"/>
      <c r="V774" s="25"/>
      <c r="W774" s="25"/>
      <c r="X774" s="25"/>
      <c r="Y774" s="25"/>
      <c r="Z774" s="18" t="s">
        <v>63</v>
      </c>
      <c r="AA774" s="18" t="s">
        <v>64</v>
      </c>
      <c r="AB774" s="31" t="s">
        <v>534</v>
      </c>
      <c r="AC774" s="18" t="s">
        <v>98</v>
      </c>
      <c r="AD774" s="23" t="s">
        <v>1719</v>
      </c>
      <c r="AE774" s="33"/>
      <c r="AF774" s="33"/>
      <c r="AG774" s="31"/>
      <c r="AH774" s="75"/>
      <c r="AI774" s="31" t="s">
        <v>276</v>
      </c>
      <c r="AJ774" s="31" t="s">
        <v>277</v>
      </c>
      <c r="AK774" s="25"/>
      <c r="AL774" s="25"/>
      <c r="AM774" s="25"/>
      <c r="AN774" s="25"/>
      <c r="AO774" s="25"/>
      <c r="AP774" s="26">
        <f ca="1">IF(AND(Email_TaskV2[[#This Row],[Status]]="ON PROGRESS"),TODAY()-Email_TaskV2[[#This Row],[Tanggal nodin RFS/RFI]],0)</f>
        <v>0</v>
      </c>
      <c r="AQ774" s="26">
        <f ca="1">IF(AND(Email_TaskV2[[#This Row],[Status]]="ON PROGRESS",Email_TaskV2[[#This Row],[Type]]="RFI"),TODAY()-Email_TaskV2[[#This Row],[Tanggal nodin RFS/RFI]],0)</f>
        <v>0</v>
      </c>
      <c r="AR774" s="26" t="str">
        <f ca="1">IF(Email_TaskV2[[#This Row],[Aging]]&gt;7,"Warning","")</f>
        <v/>
      </c>
      <c r="AV774" s="16" t="str">
        <f>IF(AND(Email_TaskV2[[#This Row],[Status]]="ON PROGRESS",Email_TaskV2[[#This Row],[Type]]="RFS"),"YES","")</f>
        <v/>
      </c>
      <c r="AW774" s="16" t="str">
        <f>IF(AND(Email_TaskV2[[#This Row],[Status]]="ON PROGRESS",Email_TaskV2[[#This Row],[Type]]="RFI"),"YES","")</f>
        <v/>
      </c>
      <c r="AX774" s="16">
        <f>IF(Email_TaskV2[[#This Row],[Nomor Nodin RFS/RFI]]="","",DAY(Email_TaskV2[[#This Row],[Tanggal nodin RFS/RFI]]))</f>
        <v>28</v>
      </c>
      <c r="AY774" s="28" t="str">
        <f>IF(Email_TaskV2[[#This Row],[Nomor Nodin RFS/RFI]]="","",TEXT(Email_TaskV2[[#This Row],[Tanggal nodin RFS/RFI]],"mmm"))</f>
        <v>Jun</v>
      </c>
      <c r="AZ774" s="28" t="str">
        <f>IF(Email_TaskV2[[#This Row],[Nodin BO]]="","No","Yes")</f>
        <v>Yes</v>
      </c>
      <c r="BA774" s="36">
        <f>IF(Email_TaskV2[[#This Row],[Month]]="",13,MONTH(Email_TaskV2[[#This Row],[Tanggal nodin RFS/RFI]]))</f>
        <v>6</v>
      </c>
    </row>
    <row r="775" spans="1:53" ht="15" hidden="1" customHeight="1" x14ac:dyDescent="0.3">
      <c r="A775" s="17">
        <v>774</v>
      </c>
      <c r="B775" s="31" t="s">
        <v>3319</v>
      </c>
      <c r="C775" s="40">
        <v>44740</v>
      </c>
      <c r="D775" s="34" t="s">
        <v>3320</v>
      </c>
      <c r="E775" s="18" t="s">
        <v>55</v>
      </c>
      <c r="F775" s="18" t="s">
        <v>86</v>
      </c>
      <c r="G775" s="42">
        <v>44740</v>
      </c>
      <c r="H775" s="42">
        <v>44747</v>
      </c>
      <c r="I775" s="31" t="s">
        <v>3321</v>
      </c>
      <c r="J775" s="42">
        <v>44749</v>
      </c>
      <c r="K775" s="85"/>
      <c r="L775" s="78">
        <f t="shared" si="85"/>
        <v>7</v>
      </c>
      <c r="M775" s="78">
        <f t="shared" si="86"/>
        <v>9</v>
      </c>
      <c r="N775" s="34" t="s">
        <v>341</v>
      </c>
      <c r="O775" s="34" t="s">
        <v>342</v>
      </c>
      <c r="P775" s="34" t="str">
        <f>VLOOKUP(Email_TaskV2[[#This Row],[PIC Dev]],[1]Organization!C:D,2,FALSE)</f>
        <v>Digital and VAS</v>
      </c>
      <c r="Q775" s="74" t="s">
        <v>3322</v>
      </c>
      <c r="R775" s="31">
        <v>70</v>
      </c>
      <c r="S775" s="18" t="s">
        <v>61</v>
      </c>
      <c r="T775" s="31" t="s">
        <v>3323</v>
      </c>
      <c r="U775" s="25"/>
      <c r="V775" s="25"/>
      <c r="W775" s="25"/>
      <c r="X775" s="25"/>
      <c r="Y775" s="25"/>
      <c r="Z775" s="18" t="s">
        <v>63</v>
      </c>
      <c r="AA775" s="18" t="s">
        <v>64</v>
      </c>
      <c r="AB775" s="31" t="s">
        <v>344</v>
      </c>
      <c r="AC775" s="18" t="s">
        <v>98</v>
      </c>
      <c r="AD775" s="23" t="s">
        <v>125</v>
      </c>
      <c r="AE775" s="23" t="s">
        <v>2640</v>
      </c>
      <c r="AF775" s="33"/>
      <c r="AG775" s="31"/>
      <c r="AH775" s="75"/>
      <c r="AI775" s="31" t="s">
        <v>68</v>
      </c>
      <c r="AJ775" s="18" t="s">
        <v>83</v>
      </c>
      <c r="AK775" s="25"/>
      <c r="AL775" s="25"/>
      <c r="AM775" s="25"/>
      <c r="AN775" s="25"/>
      <c r="AO775" s="25"/>
      <c r="AP775" s="26">
        <f ca="1">IF(AND(Email_TaskV2[[#This Row],[Status]]="ON PROGRESS"),TODAY()-Email_TaskV2[[#This Row],[Tanggal nodin RFS/RFI]],0)</f>
        <v>0</v>
      </c>
      <c r="AQ775" s="26">
        <f ca="1">IF(AND(Email_TaskV2[[#This Row],[Status]]="ON PROGRESS",Email_TaskV2[[#This Row],[Type]]="RFI"),TODAY()-Email_TaskV2[[#This Row],[Tanggal nodin RFS/RFI]],0)</f>
        <v>0</v>
      </c>
      <c r="AR775" s="26" t="str">
        <f ca="1">IF(Email_TaskV2[[#This Row],[Aging]]&gt;7,"Warning","")</f>
        <v/>
      </c>
      <c r="AV775" s="16" t="str">
        <f>IF(AND(Email_TaskV2[[#This Row],[Status]]="ON PROGRESS",Email_TaskV2[[#This Row],[Type]]="RFS"),"YES","")</f>
        <v/>
      </c>
      <c r="AW775" s="16" t="str">
        <f>IF(AND(Email_TaskV2[[#This Row],[Status]]="ON PROGRESS",Email_TaskV2[[#This Row],[Type]]="RFI"),"YES","")</f>
        <v/>
      </c>
      <c r="AX775" s="16">
        <f>IF(Email_TaskV2[[#This Row],[Nomor Nodin RFS/RFI]]="","",DAY(Email_TaskV2[[#This Row],[Tanggal nodin RFS/RFI]]))</f>
        <v>28</v>
      </c>
      <c r="AY775" s="28" t="str">
        <f>IF(Email_TaskV2[[#This Row],[Nomor Nodin RFS/RFI]]="","",TEXT(Email_TaskV2[[#This Row],[Tanggal nodin RFS/RFI]],"mmm"))</f>
        <v>Jun</v>
      </c>
      <c r="AZ775" s="28" t="str">
        <f>IF(Email_TaskV2[[#This Row],[Nodin BO]]="","No","Yes")</f>
        <v>Yes</v>
      </c>
      <c r="BA775" s="36">
        <f>IF(Email_TaskV2[[#This Row],[Month]]="",13,MONTH(Email_TaskV2[[#This Row],[Tanggal nodin RFS/RFI]]))</f>
        <v>6</v>
      </c>
    </row>
    <row r="776" spans="1:53" ht="15" hidden="1" customHeight="1" x14ac:dyDescent="0.3">
      <c r="A776" s="17">
        <v>775</v>
      </c>
      <c r="B776" s="31" t="s">
        <v>3324</v>
      </c>
      <c r="C776" s="40">
        <v>44740</v>
      </c>
      <c r="D776" s="34" t="s">
        <v>3325</v>
      </c>
      <c r="E776" s="18" t="s">
        <v>55</v>
      </c>
      <c r="F776" s="21" t="s">
        <v>136</v>
      </c>
      <c r="G776" s="42">
        <v>44740</v>
      </c>
      <c r="H776" s="42">
        <v>44747</v>
      </c>
      <c r="I776" s="31" t="s">
        <v>3326</v>
      </c>
      <c r="J776" s="42">
        <v>44749</v>
      </c>
      <c r="K776" s="85"/>
      <c r="L776" s="78">
        <f t="shared" si="85"/>
        <v>7</v>
      </c>
      <c r="M776" s="78">
        <f t="shared" si="86"/>
        <v>9</v>
      </c>
      <c r="N776" s="34" t="s">
        <v>341</v>
      </c>
      <c r="O776" s="34" t="s">
        <v>342</v>
      </c>
      <c r="P776" s="34" t="str">
        <f>VLOOKUP(Email_TaskV2[[#This Row],[PIC Dev]],[1]Organization!C:D,2,FALSE)</f>
        <v>Digital and VAS</v>
      </c>
      <c r="Q776" s="74" t="s">
        <v>3327</v>
      </c>
      <c r="R776" s="31">
        <v>120</v>
      </c>
      <c r="S776" s="18" t="s">
        <v>61</v>
      </c>
      <c r="T776" s="31" t="s">
        <v>3323</v>
      </c>
      <c r="U776" s="25"/>
      <c r="V776" s="25"/>
      <c r="W776" s="25"/>
      <c r="X776" s="25"/>
      <c r="Y776" s="25"/>
      <c r="Z776" s="18" t="s">
        <v>63</v>
      </c>
      <c r="AA776" s="18" t="s">
        <v>64</v>
      </c>
      <c r="AB776" s="31" t="s">
        <v>344</v>
      </c>
      <c r="AC776" s="18" t="s">
        <v>98</v>
      </c>
      <c r="AD776" s="23" t="s">
        <v>2421</v>
      </c>
      <c r="AE776" s="33" t="s">
        <v>125</v>
      </c>
      <c r="AF776" s="33"/>
      <c r="AG776" s="31"/>
      <c r="AH776" s="75"/>
      <c r="AI776" s="31" t="s">
        <v>68</v>
      </c>
      <c r="AJ776" s="31" t="s">
        <v>83</v>
      </c>
      <c r="AK776" s="25"/>
      <c r="AL776" s="25"/>
      <c r="AM776" s="25"/>
      <c r="AN776" s="25"/>
      <c r="AO776" s="25"/>
      <c r="AP776" s="26">
        <f ca="1">IF(AND(Email_TaskV2[[#This Row],[Status]]="ON PROGRESS"),TODAY()-Email_TaskV2[[#This Row],[Tanggal nodin RFS/RFI]],0)</f>
        <v>0</v>
      </c>
      <c r="AQ776" s="26">
        <f ca="1">IF(AND(Email_TaskV2[[#This Row],[Status]]="ON PROGRESS",Email_TaskV2[[#This Row],[Type]]="RFI"),TODAY()-Email_TaskV2[[#This Row],[Tanggal nodin RFS/RFI]],0)</f>
        <v>0</v>
      </c>
      <c r="AR776" s="26" t="str">
        <f ca="1">IF(Email_TaskV2[[#This Row],[Aging]]&gt;7,"Warning","")</f>
        <v/>
      </c>
      <c r="AV776" s="16" t="str">
        <f>IF(AND(Email_TaskV2[[#This Row],[Status]]="ON PROGRESS",Email_TaskV2[[#This Row],[Type]]="RFS"),"YES","")</f>
        <v/>
      </c>
      <c r="AW776" s="16" t="str">
        <f>IF(AND(Email_TaskV2[[#This Row],[Status]]="ON PROGRESS",Email_TaskV2[[#This Row],[Type]]="RFI"),"YES","")</f>
        <v/>
      </c>
      <c r="AX776" s="16">
        <f>IF(Email_TaskV2[[#This Row],[Nomor Nodin RFS/RFI]]="","",DAY(Email_TaskV2[[#This Row],[Tanggal nodin RFS/RFI]]))</f>
        <v>28</v>
      </c>
      <c r="AY776" s="28" t="str">
        <f>IF(Email_TaskV2[[#This Row],[Nomor Nodin RFS/RFI]]="","",TEXT(Email_TaskV2[[#This Row],[Tanggal nodin RFS/RFI]],"mmm"))</f>
        <v>Jun</v>
      </c>
      <c r="AZ776" s="28" t="str">
        <f>IF(Email_TaskV2[[#This Row],[Nodin BO]]="","No","Yes")</f>
        <v>Yes</v>
      </c>
      <c r="BA776" s="36">
        <f>IF(Email_TaskV2[[#This Row],[Month]]="",13,MONTH(Email_TaskV2[[#This Row],[Tanggal nodin RFS/RFI]]))</f>
        <v>6</v>
      </c>
    </row>
    <row r="777" spans="1:53" ht="15" hidden="1" customHeight="1" x14ac:dyDescent="0.3">
      <c r="A777" s="17">
        <v>776</v>
      </c>
      <c r="B777" s="31" t="s">
        <v>3328</v>
      </c>
      <c r="C777" s="40">
        <v>44740</v>
      </c>
      <c r="D777" s="34" t="s">
        <v>3329</v>
      </c>
      <c r="E777" s="18" t="s">
        <v>55</v>
      </c>
      <c r="F777" s="18" t="s">
        <v>86</v>
      </c>
      <c r="G777" s="42">
        <v>44741</v>
      </c>
      <c r="H777" s="42">
        <v>44742</v>
      </c>
      <c r="I777" s="31" t="s">
        <v>3330</v>
      </c>
      <c r="J777" s="42">
        <v>44742</v>
      </c>
      <c r="K777" s="85"/>
      <c r="L777" s="78">
        <f t="shared" si="85"/>
        <v>2</v>
      </c>
      <c r="M777" s="78">
        <f t="shared" si="86"/>
        <v>1</v>
      </c>
      <c r="N777" s="34" t="s">
        <v>531</v>
      </c>
      <c r="O777" s="34" t="s">
        <v>532</v>
      </c>
      <c r="P777" s="34" t="str">
        <f>VLOOKUP(Email_TaskV2[[#This Row],[PIC Dev]],[1]Organization!C:D,2,FALSE)</f>
        <v>Business Architecture</v>
      </c>
      <c r="Q777" s="74" t="s">
        <v>3331</v>
      </c>
      <c r="R777" s="31">
        <v>70</v>
      </c>
      <c r="S777" s="18" t="s">
        <v>61</v>
      </c>
      <c r="T777" s="31"/>
      <c r="U777" s="25"/>
      <c r="V777" s="25"/>
      <c r="W777" s="25"/>
      <c r="X777" s="25"/>
      <c r="Y777" s="25"/>
      <c r="Z777" s="18" t="s">
        <v>63</v>
      </c>
      <c r="AA777" s="18" t="s">
        <v>64</v>
      </c>
      <c r="AB777" s="31" t="s">
        <v>534</v>
      </c>
      <c r="AC777" s="18" t="s">
        <v>98</v>
      </c>
      <c r="AD777" s="23" t="s">
        <v>160</v>
      </c>
      <c r="AE777" s="33" t="s">
        <v>99</v>
      </c>
      <c r="AF777" s="33"/>
      <c r="AG777" s="31"/>
      <c r="AH777" s="75"/>
      <c r="AI777" s="31" t="s">
        <v>75</v>
      </c>
      <c r="AJ777" s="31"/>
      <c r="AK777" s="25"/>
      <c r="AL777" s="25"/>
      <c r="AM777" s="25"/>
      <c r="AN777" s="25"/>
      <c r="AO777" s="25"/>
      <c r="AP777" s="26">
        <f ca="1">IF(AND(Email_TaskV2[[#This Row],[Status]]="ON PROGRESS"),TODAY()-Email_TaskV2[[#This Row],[Tanggal nodin RFS/RFI]],0)</f>
        <v>0</v>
      </c>
      <c r="AQ777" s="26">
        <f ca="1">IF(AND(Email_TaskV2[[#This Row],[Status]]="ON PROGRESS",Email_TaskV2[[#This Row],[Type]]="RFI"),TODAY()-Email_TaskV2[[#This Row],[Tanggal nodin RFS/RFI]],0)</f>
        <v>0</v>
      </c>
      <c r="AR777" s="26" t="str">
        <f ca="1">IF(Email_TaskV2[[#This Row],[Aging]]&gt;7,"Warning","")</f>
        <v/>
      </c>
      <c r="AV777" s="16" t="str">
        <f>IF(AND(Email_TaskV2[[#This Row],[Status]]="ON PROGRESS",Email_TaskV2[[#This Row],[Type]]="RFS"),"YES","")</f>
        <v/>
      </c>
      <c r="AW777" s="16" t="str">
        <f>IF(AND(Email_TaskV2[[#This Row],[Status]]="ON PROGRESS",Email_TaskV2[[#This Row],[Type]]="RFI"),"YES","")</f>
        <v/>
      </c>
      <c r="AX777" s="16">
        <f>IF(Email_TaskV2[[#This Row],[Nomor Nodin RFS/RFI]]="","",DAY(Email_TaskV2[[#This Row],[Tanggal nodin RFS/RFI]]))</f>
        <v>28</v>
      </c>
      <c r="AY777" s="28" t="str">
        <f>IF(Email_TaskV2[[#This Row],[Nomor Nodin RFS/RFI]]="","",TEXT(Email_TaskV2[[#This Row],[Tanggal nodin RFS/RFI]],"mmm"))</f>
        <v>Jun</v>
      </c>
      <c r="AZ777" s="28" t="str">
        <f>IF(Email_TaskV2[[#This Row],[Nodin BO]]="","No","Yes")</f>
        <v>No</v>
      </c>
      <c r="BA777" s="36">
        <f>IF(Email_TaskV2[[#This Row],[Month]]="",13,MONTH(Email_TaskV2[[#This Row],[Tanggal nodin RFS/RFI]]))</f>
        <v>6</v>
      </c>
    </row>
    <row r="778" spans="1:53" ht="15" hidden="1" customHeight="1" x14ac:dyDescent="0.3">
      <c r="A778" s="17">
        <v>777</v>
      </c>
      <c r="B778" s="31" t="s">
        <v>3332</v>
      </c>
      <c r="C778" s="40">
        <v>44740</v>
      </c>
      <c r="D778" s="34" t="s">
        <v>3333</v>
      </c>
      <c r="E778" s="18" t="s">
        <v>55</v>
      </c>
      <c r="F778" s="21" t="s">
        <v>136</v>
      </c>
      <c r="G778" s="42">
        <v>44749</v>
      </c>
      <c r="H778" s="42">
        <v>44750</v>
      </c>
      <c r="I778" s="31" t="s">
        <v>3334</v>
      </c>
      <c r="J778" s="42">
        <v>44750</v>
      </c>
      <c r="K778" s="85"/>
      <c r="L778" s="78">
        <f t="shared" si="85"/>
        <v>10</v>
      </c>
      <c r="M778" s="78">
        <f t="shared" si="86"/>
        <v>1</v>
      </c>
      <c r="N778" s="74" t="s">
        <v>3068</v>
      </c>
      <c r="O778" s="20" t="s">
        <v>3069</v>
      </c>
      <c r="P778" s="34" t="str">
        <f>VLOOKUP(Email_TaskV2[[#This Row],[PIC Dev]],[1]Organization!C:D,2,FALSE)</f>
        <v>BSM Prepaid</v>
      </c>
      <c r="Q778" s="74" t="s">
        <v>3335</v>
      </c>
      <c r="R778" s="31">
        <v>18</v>
      </c>
      <c r="S778" s="18" t="s">
        <v>61</v>
      </c>
      <c r="T778" s="31" t="s">
        <v>2801</v>
      </c>
      <c r="U778" s="25"/>
      <c r="V778" s="25"/>
      <c r="W778" s="25"/>
      <c r="X778" s="25"/>
      <c r="Y778" s="25"/>
      <c r="Z778" s="18" t="s">
        <v>63</v>
      </c>
      <c r="AA778" s="18" t="s">
        <v>64</v>
      </c>
      <c r="AB778" s="31" t="s">
        <v>588</v>
      </c>
      <c r="AC778" s="18" t="s">
        <v>66</v>
      </c>
      <c r="AD778" s="23" t="s">
        <v>74</v>
      </c>
      <c r="AE778" s="33"/>
      <c r="AF778" s="33"/>
      <c r="AG778" s="31"/>
      <c r="AH778" s="75"/>
      <c r="AI778" s="31" t="s">
        <v>75</v>
      </c>
      <c r="AJ778" s="31"/>
      <c r="AK778" s="25"/>
      <c r="AL778" s="25"/>
      <c r="AM778" s="25"/>
      <c r="AN778" s="25"/>
      <c r="AO778" s="25"/>
      <c r="AP778" s="26">
        <f ca="1">IF(AND(Email_TaskV2[[#This Row],[Status]]="ON PROGRESS"),TODAY()-Email_TaskV2[[#This Row],[Tanggal nodin RFS/RFI]],0)</f>
        <v>0</v>
      </c>
      <c r="AQ778" s="26">
        <f ca="1">IF(AND(Email_TaskV2[[#This Row],[Status]]="ON PROGRESS",Email_TaskV2[[#This Row],[Type]]="RFI"),TODAY()-Email_TaskV2[[#This Row],[Tanggal nodin RFS/RFI]],0)</f>
        <v>0</v>
      </c>
      <c r="AR778" s="26" t="str">
        <f ca="1">IF(Email_TaskV2[[#This Row],[Aging]]&gt;7,"Warning","")</f>
        <v/>
      </c>
      <c r="AV778" s="16" t="str">
        <f>IF(AND(Email_TaskV2[[#This Row],[Status]]="ON PROGRESS",Email_TaskV2[[#This Row],[Type]]="RFS"),"YES","")</f>
        <v/>
      </c>
      <c r="AW778" s="16" t="str">
        <f>IF(AND(Email_TaskV2[[#This Row],[Status]]="ON PROGRESS",Email_TaskV2[[#This Row],[Type]]="RFI"),"YES","")</f>
        <v/>
      </c>
      <c r="AX778" s="16">
        <f>IF(Email_TaskV2[[#This Row],[Nomor Nodin RFS/RFI]]="","",DAY(Email_TaskV2[[#This Row],[Tanggal nodin RFS/RFI]]))</f>
        <v>28</v>
      </c>
      <c r="AY778" s="28" t="str">
        <f>IF(Email_TaskV2[[#This Row],[Nomor Nodin RFS/RFI]]="","",TEXT(Email_TaskV2[[#This Row],[Tanggal nodin RFS/RFI]],"mmm"))</f>
        <v>Jun</v>
      </c>
      <c r="AZ778" s="28" t="str">
        <f>IF(Email_TaskV2[[#This Row],[Nodin BO]]="","No","Yes")</f>
        <v>Yes</v>
      </c>
      <c r="BA778" s="36">
        <f>IF(Email_TaskV2[[#This Row],[Month]]="",13,MONTH(Email_TaskV2[[#This Row],[Tanggal nodin RFS/RFI]]))</f>
        <v>6</v>
      </c>
    </row>
    <row r="779" spans="1:53" ht="15" hidden="1" customHeight="1" x14ac:dyDescent="0.3">
      <c r="A779" s="17">
        <v>778</v>
      </c>
      <c r="B779" s="31" t="s">
        <v>3336</v>
      </c>
      <c r="C779" s="40">
        <v>44740</v>
      </c>
      <c r="D779" s="34" t="s">
        <v>3337</v>
      </c>
      <c r="E779" s="18" t="s">
        <v>55</v>
      </c>
      <c r="F779" s="18" t="s">
        <v>112</v>
      </c>
      <c r="G779" s="42">
        <v>44753</v>
      </c>
      <c r="H779" s="42">
        <v>44754</v>
      </c>
      <c r="I779" s="31" t="s">
        <v>3338</v>
      </c>
      <c r="J779" s="42">
        <v>44755</v>
      </c>
      <c r="K779" s="85"/>
      <c r="L779" s="78">
        <f t="shared" si="85"/>
        <v>14</v>
      </c>
      <c r="M779" s="78">
        <f t="shared" si="86"/>
        <v>2</v>
      </c>
      <c r="N779" s="74" t="s">
        <v>3068</v>
      </c>
      <c r="O779" s="20" t="s">
        <v>3069</v>
      </c>
      <c r="P779" s="34" t="str">
        <f>VLOOKUP(Email_TaskV2[[#This Row],[PIC Dev]],[1]Organization!C:D,2,FALSE)</f>
        <v>BSM Prepaid</v>
      </c>
      <c r="Q779" s="34"/>
      <c r="R779" s="31">
        <v>80</v>
      </c>
      <c r="S779" s="18" t="s">
        <v>106</v>
      </c>
      <c r="T779" s="31" t="s">
        <v>3339</v>
      </c>
      <c r="U779" s="25"/>
      <c r="V779" s="25"/>
      <c r="W779" s="25"/>
      <c r="X779" s="25"/>
      <c r="Y779" s="25"/>
      <c r="Z779" s="18" t="s">
        <v>63</v>
      </c>
      <c r="AA779" s="18" t="s">
        <v>64</v>
      </c>
      <c r="AB779" s="31" t="s">
        <v>588</v>
      </c>
      <c r="AC779" s="18" t="s">
        <v>66</v>
      </c>
      <c r="AD779" s="23" t="s">
        <v>109</v>
      </c>
      <c r="AE779" s="33"/>
      <c r="AF779" s="33"/>
      <c r="AG779" s="31"/>
      <c r="AH779" s="75"/>
      <c r="AI779" s="31" t="s">
        <v>75</v>
      </c>
      <c r="AJ779" s="31"/>
      <c r="AK779" s="25"/>
      <c r="AL779" s="25"/>
      <c r="AM779" s="25"/>
      <c r="AN779" s="25"/>
      <c r="AO779" s="25"/>
      <c r="AP779" s="26">
        <f ca="1">IF(AND(Email_TaskV2[[#This Row],[Status]]="ON PROGRESS"),TODAY()-Email_TaskV2[[#This Row],[Tanggal nodin RFS/RFI]],0)</f>
        <v>0</v>
      </c>
      <c r="AQ779" s="26">
        <f ca="1">IF(AND(Email_TaskV2[[#This Row],[Status]]="ON PROGRESS",Email_TaskV2[[#This Row],[Type]]="RFI"),TODAY()-Email_TaskV2[[#This Row],[Tanggal nodin RFS/RFI]],0)</f>
        <v>0</v>
      </c>
      <c r="AR779" s="26" t="str">
        <f ca="1">IF(Email_TaskV2[[#This Row],[Aging]]&gt;7,"Warning","")</f>
        <v/>
      </c>
      <c r="AV779" s="16" t="str">
        <f>IF(AND(Email_TaskV2[[#This Row],[Status]]="ON PROGRESS",Email_TaskV2[[#This Row],[Type]]="RFS"),"YES","")</f>
        <v/>
      </c>
      <c r="AW779" s="16" t="str">
        <f>IF(AND(Email_TaskV2[[#This Row],[Status]]="ON PROGRESS",Email_TaskV2[[#This Row],[Type]]="RFI"),"YES","")</f>
        <v/>
      </c>
      <c r="AX779" s="16">
        <f>IF(Email_TaskV2[[#This Row],[Nomor Nodin RFS/RFI]]="","",DAY(Email_TaskV2[[#This Row],[Tanggal nodin RFS/RFI]]))</f>
        <v>28</v>
      </c>
      <c r="AY779" s="28" t="str">
        <f>IF(Email_TaskV2[[#This Row],[Nomor Nodin RFS/RFI]]="","",TEXT(Email_TaskV2[[#This Row],[Tanggal nodin RFS/RFI]],"mmm"))</f>
        <v>Jun</v>
      </c>
      <c r="AZ779" s="28" t="str">
        <f>IF(Email_TaskV2[[#This Row],[Nodin BO]]="","No","Yes")</f>
        <v>Yes</v>
      </c>
      <c r="BA779" s="36">
        <f>IF(Email_TaskV2[[#This Row],[Month]]="",13,MONTH(Email_TaskV2[[#This Row],[Tanggal nodin RFS/RFI]]))</f>
        <v>6</v>
      </c>
    </row>
    <row r="780" spans="1:53" ht="15" hidden="1" customHeight="1" x14ac:dyDescent="0.3">
      <c r="A780" s="17">
        <v>779</v>
      </c>
      <c r="B780" s="31" t="s">
        <v>3340</v>
      </c>
      <c r="C780" s="40">
        <v>44740</v>
      </c>
      <c r="D780" s="34" t="s">
        <v>3341</v>
      </c>
      <c r="E780" s="18" t="s">
        <v>55</v>
      </c>
      <c r="F780" s="21" t="s">
        <v>136</v>
      </c>
      <c r="G780" s="42">
        <v>44746</v>
      </c>
      <c r="H780" s="42">
        <v>44748</v>
      </c>
      <c r="I780" s="31" t="s">
        <v>3342</v>
      </c>
      <c r="J780" s="42">
        <v>44749</v>
      </c>
      <c r="K780" s="85"/>
      <c r="L780" s="78">
        <f t="shared" si="85"/>
        <v>8</v>
      </c>
      <c r="M780" s="78">
        <f t="shared" si="86"/>
        <v>3</v>
      </c>
      <c r="N780" s="34" t="s">
        <v>1434</v>
      </c>
      <c r="O780" s="34" t="s">
        <v>59</v>
      </c>
      <c r="P780" s="34" t="str">
        <f>VLOOKUP(Email_TaskV2[[#This Row],[PIC Dev]],[1]Organization!C:D,2,FALSE)</f>
        <v>BSM Prepaid</v>
      </c>
      <c r="Q780" s="74" t="s">
        <v>3343</v>
      </c>
      <c r="R780" s="31">
        <v>47</v>
      </c>
      <c r="S780" s="18" t="s">
        <v>61</v>
      </c>
      <c r="T780" s="31" t="s">
        <v>3344</v>
      </c>
      <c r="U780" s="25"/>
      <c r="V780" s="25"/>
      <c r="W780" s="25"/>
      <c r="X780" s="25"/>
      <c r="Y780" s="25"/>
      <c r="Z780" s="18" t="s">
        <v>63</v>
      </c>
      <c r="AA780" s="18" t="s">
        <v>64</v>
      </c>
      <c r="AB780" s="31" t="s">
        <v>65</v>
      </c>
      <c r="AC780" s="18" t="s">
        <v>66</v>
      </c>
      <c r="AD780" s="23" t="s">
        <v>266</v>
      </c>
      <c r="AE780" s="33" t="s">
        <v>139</v>
      </c>
      <c r="AF780" s="33"/>
      <c r="AG780" s="31"/>
      <c r="AH780" s="75"/>
      <c r="AI780" s="31" t="s">
        <v>68</v>
      </c>
      <c r="AJ780" s="31" t="s">
        <v>3021</v>
      </c>
      <c r="AK780" s="25"/>
      <c r="AL780" s="25"/>
      <c r="AM780" s="25"/>
      <c r="AN780" s="25"/>
      <c r="AO780" s="25"/>
      <c r="AP780" s="26">
        <f ca="1">IF(AND(Email_TaskV2[[#This Row],[Status]]="ON PROGRESS"),TODAY()-Email_TaskV2[[#This Row],[Tanggal nodin RFS/RFI]],0)</f>
        <v>0</v>
      </c>
      <c r="AQ780" s="26">
        <f ca="1">IF(AND(Email_TaskV2[[#This Row],[Status]]="ON PROGRESS",Email_TaskV2[[#This Row],[Type]]="RFI"),TODAY()-Email_TaskV2[[#This Row],[Tanggal nodin RFS/RFI]],0)</f>
        <v>0</v>
      </c>
      <c r="AR780" s="26" t="str">
        <f ca="1">IF(Email_TaskV2[[#This Row],[Aging]]&gt;7,"Warning","")</f>
        <v/>
      </c>
      <c r="AV780" s="16" t="str">
        <f>IF(AND(Email_TaskV2[[#This Row],[Status]]="ON PROGRESS",Email_TaskV2[[#This Row],[Type]]="RFS"),"YES","")</f>
        <v/>
      </c>
      <c r="AW780" s="16" t="str">
        <f>IF(AND(Email_TaskV2[[#This Row],[Status]]="ON PROGRESS",Email_TaskV2[[#This Row],[Type]]="RFI"),"YES","")</f>
        <v/>
      </c>
      <c r="AX780" s="16">
        <f>IF(Email_TaskV2[[#This Row],[Nomor Nodin RFS/RFI]]="","",DAY(Email_TaskV2[[#This Row],[Tanggal nodin RFS/RFI]]))</f>
        <v>28</v>
      </c>
      <c r="AY780" s="28" t="str">
        <f>IF(Email_TaskV2[[#This Row],[Nomor Nodin RFS/RFI]]="","",TEXT(Email_TaskV2[[#This Row],[Tanggal nodin RFS/RFI]],"mmm"))</f>
        <v>Jun</v>
      </c>
      <c r="AZ780" s="28" t="str">
        <f>IF(Email_TaskV2[[#This Row],[Nodin BO]]="","No","Yes")</f>
        <v>Yes</v>
      </c>
      <c r="BA780" s="36">
        <f>IF(Email_TaskV2[[#This Row],[Month]]="",13,MONTH(Email_TaskV2[[#This Row],[Tanggal nodin RFS/RFI]]))</f>
        <v>6</v>
      </c>
    </row>
    <row r="781" spans="1:53" ht="15" hidden="1" customHeight="1" x14ac:dyDescent="0.3">
      <c r="A781" s="17">
        <v>780</v>
      </c>
      <c r="B781" s="31" t="s">
        <v>3345</v>
      </c>
      <c r="C781" s="40">
        <v>44740</v>
      </c>
      <c r="D781" s="34" t="s">
        <v>3346</v>
      </c>
      <c r="E781" s="18" t="s">
        <v>55</v>
      </c>
      <c r="F781" s="21" t="s">
        <v>112</v>
      </c>
      <c r="G781" s="42">
        <v>44740</v>
      </c>
      <c r="H781" s="42">
        <v>44743</v>
      </c>
      <c r="I781" s="31" t="s">
        <v>3347</v>
      </c>
      <c r="J781" s="42">
        <v>44743</v>
      </c>
      <c r="K781" s="85"/>
      <c r="L781" s="78">
        <f t="shared" si="85"/>
        <v>3</v>
      </c>
      <c r="M781" s="78">
        <f t="shared" si="86"/>
        <v>3</v>
      </c>
      <c r="N781" s="77" t="s">
        <v>93</v>
      </c>
      <c r="O781" s="87" t="s">
        <v>94</v>
      </c>
      <c r="P781" s="87" t="str">
        <f>VLOOKUP(Email_TaskV2[[#This Row],[PIC Dev]],[1]Organization!C:D,2,FALSE)</f>
        <v>Digital and VAS</v>
      </c>
      <c r="Q781" s="34"/>
      <c r="R781" s="31">
        <v>121</v>
      </c>
      <c r="S781" s="18" t="s">
        <v>106</v>
      </c>
      <c r="T781" s="31" t="s">
        <v>2726</v>
      </c>
      <c r="U781" s="25"/>
      <c r="V781" s="25"/>
      <c r="W781" s="25"/>
      <c r="X781" s="25"/>
      <c r="Y781" s="25"/>
      <c r="Z781" s="18" t="s">
        <v>63</v>
      </c>
      <c r="AA781" s="18" t="s">
        <v>64</v>
      </c>
      <c r="AB781" s="31" t="s">
        <v>3348</v>
      </c>
      <c r="AC781" s="18" t="s">
        <v>98</v>
      </c>
      <c r="AD781" s="23" t="s">
        <v>816</v>
      </c>
      <c r="AE781" s="33"/>
      <c r="AF781" s="33"/>
      <c r="AG781" s="31"/>
      <c r="AH781" s="75"/>
      <c r="AI781" s="31" t="s">
        <v>75</v>
      </c>
      <c r="AJ781" s="31"/>
      <c r="AK781" s="25"/>
      <c r="AL781" s="25"/>
      <c r="AM781" s="25"/>
      <c r="AN781" s="25"/>
      <c r="AO781" s="25"/>
      <c r="AP781" s="26">
        <f ca="1">IF(AND(Email_TaskV2[[#This Row],[Status]]="ON PROGRESS"),TODAY()-Email_TaskV2[[#This Row],[Tanggal nodin RFS/RFI]],0)</f>
        <v>0</v>
      </c>
      <c r="AQ781" s="26">
        <f ca="1">IF(AND(Email_TaskV2[[#This Row],[Status]]="ON PROGRESS",Email_TaskV2[[#This Row],[Type]]="RFI"),TODAY()-Email_TaskV2[[#This Row],[Tanggal nodin RFS/RFI]],0)</f>
        <v>0</v>
      </c>
      <c r="AR781" s="26" t="str">
        <f ca="1">IF(Email_TaskV2[[#This Row],[Aging]]&gt;7,"Warning","")</f>
        <v/>
      </c>
      <c r="AV781" s="16" t="str">
        <f>IF(AND(Email_TaskV2[[#This Row],[Status]]="ON PROGRESS",Email_TaskV2[[#This Row],[Type]]="RFS"),"YES","")</f>
        <v/>
      </c>
      <c r="AW781" s="16" t="str">
        <f>IF(AND(Email_TaskV2[[#This Row],[Status]]="ON PROGRESS",Email_TaskV2[[#This Row],[Type]]="RFI"),"YES","")</f>
        <v/>
      </c>
      <c r="AX781" s="16">
        <f>IF(Email_TaskV2[[#This Row],[Nomor Nodin RFS/RFI]]="","",DAY(Email_TaskV2[[#This Row],[Tanggal nodin RFS/RFI]]))</f>
        <v>28</v>
      </c>
      <c r="AY781" s="28" t="str">
        <f>IF(Email_TaskV2[[#This Row],[Nomor Nodin RFS/RFI]]="","",TEXT(Email_TaskV2[[#This Row],[Tanggal nodin RFS/RFI]],"mmm"))</f>
        <v>Jun</v>
      </c>
      <c r="AZ781" s="28" t="str">
        <f>IF(Email_TaskV2[[#This Row],[Nodin BO]]="","No","Yes")</f>
        <v>Yes</v>
      </c>
      <c r="BA781" s="36">
        <f>IF(Email_TaskV2[[#This Row],[Month]]="",13,MONTH(Email_TaskV2[[#This Row],[Tanggal nodin RFS/RFI]]))</f>
        <v>6</v>
      </c>
    </row>
    <row r="782" spans="1:53" ht="15" hidden="1" customHeight="1" x14ac:dyDescent="0.3">
      <c r="A782" s="17">
        <v>781</v>
      </c>
      <c r="B782" s="31" t="s">
        <v>3349</v>
      </c>
      <c r="C782" s="40">
        <v>44741</v>
      </c>
      <c r="D782" s="34" t="s">
        <v>3350</v>
      </c>
      <c r="E782" s="32" t="s">
        <v>118</v>
      </c>
      <c r="F782" s="47" t="s">
        <v>119</v>
      </c>
      <c r="G782" s="31"/>
      <c r="H782" s="42">
        <v>44755</v>
      </c>
      <c r="I782" s="31"/>
      <c r="J782" s="31"/>
      <c r="K782" s="78"/>
      <c r="L782" s="77"/>
      <c r="M782" s="87"/>
      <c r="N782" s="77" t="s">
        <v>171</v>
      </c>
      <c r="O782" s="87" t="s">
        <v>172</v>
      </c>
      <c r="P782" s="87" t="str">
        <f>VLOOKUP(Email_TaskV2[[#This Row],[PIC Dev]],[1]Organization!C:D,2,FALSE)</f>
        <v>Postpaid, Roaming, and Interconnect</v>
      </c>
      <c r="Q782" s="74" t="s">
        <v>3351</v>
      </c>
      <c r="R782" s="31"/>
      <c r="S782" s="18" t="s">
        <v>61</v>
      </c>
      <c r="T782" s="31" t="s">
        <v>3352</v>
      </c>
      <c r="U782" s="25"/>
      <c r="V782" s="25"/>
      <c r="W782" s="25"/>
      <c r="X782" s="25"/>
      <c r="Y782" s="25"/>
      <c r="Z782" s="18" t="s">
        <v>166</v>
      </c>
      <c r="AA782" s="18" t="s">
        <v>64</v>
      </c>
      <c r="AB782" s="31" t="s">
        <v>65</v>
      </c>
      <c r="AC782" s="18" t="s">
        <v>124</v>
      </c>
      <c r="AD782" s="33" t="s">
        <v>99</v>
      </c>
      <c r="AE782" s="33"/>
      <c r="AF782" s="33"/>
      <c r="AG782" s="31"/>
      <c r="AH782" s="75"/>
      <c r="AI782" s="48" t="s">
        <v>75</v>
      </c>
      <c r="AJ782" s="48"/>
      <c r="AK782" s="25"/>
      <c r="AL782" s="25"/>
      <c r="AM782" s="25"/>
      <c r="AN782" s="25"/>
      <c r="AO782" s="25"/>
      <c r="AP782" s="26">
        <f ca="1">IF(AND(Email_TaskV2[[#This Row],[Status]]="ON PROGRESS"),TODAY()-Email_TaskV2[[#This Row],[Tanggal nodin RFS/RFI]],0)</f>
        <v>0</v>
      </c>
      <c r="AQ782" s="26">
        <f ca="1">IF(AND(Email_TaskV2[[#This Row],[Status]]="ON PROGRESS",Email_TaskV2[[#This Row],[Type]]="RFI"),TODAY()-Email_TaskV2[[#This Row],[Tanggal nodin RFS/RFI]],0)</f>
        <v>0</v>
      </c>
      <c r="AR782" s="26" t="str">
        <f ca="1">IF(Email_TaskV2[[#This Row],[Aging]]&gt;7,"Warning","")</f>
        <v/>
      </c>
      <c r="AV782" s="16" t="str">
        <f>IF(AND(Email_TaskV2[[#This Row],[Status]]="ON PROGRESS",Email_TaskV2[[#This Row],[Type]]="RFS"),"YES","")</f>
        <v/>
      </c>
      <c r="AW782" s="16" t="str">
        <f>IF(AND(Email_TaskV2[[#This Row],[Status]]="ON PROGRESS",Email_TaskV2[[#This Row],[Type]]="RFI"),"YES","")</f>
        <v/>
      </c>
      <c r="AX782" s="16">
        <f>IF(Email_TaskV2[[#This Row],[Nomor Nodin RFS/RFI]]="","",DAY(Email_TaskV2[[#This Row],[Tanggal nodin RFS/RFI]]))</f>
        <v>29</v>
      </c>
      <c r="AY782" s="28" t="str">
        <f>IF(Email_TaskV2[[#This Row],[Nomor Nodin RFS/RFI]]="","",TEXT(Email_TaskV2[[#This Row],[Tanggal nodin RFS/RFI]],"mmm"))</f>
        <v>Jun</v>
      </c>
      <c r="AZ782" s="28" t="str">
        <f>IF(Email_TaskV2[[#This Row],[Nodin BO]]="","No","Yes")</f>
        <v>Yes</v>
      </c>
      <c r="BA782" s="36">
        <f>IF(Email_TaskV2[[#This Row],[Month]]="",13,MONTH(Email_TaskV2[[#This Row],[Tanggal nodin RFS/RFI]]))</f>
        <v>6</v>
      </c>
    </row>
    <row r="783" spans="1:53" ht="15" hidden="1" customHeight="1" x14ac:dyDescent="0.3">
      <c r="A783" s="17">
        <v>782</v>
      </c>
      <c r="B783" s="31" t="s">
        <v>3353</v>
      </c>
      <c r="C783" s="40">
        <v>44741</v>
      </c>
      <c r="D783" s="34" t="s">
        <v>3354</v>
      </c>
      <c r="E783" s="32" t="s">
        <v>118</v>
      </c>
      <c r="F783" s="47" t="s">
        <v>119</v>
      </c>
      <c r="G783" s="31"/>
      <c r="H783" s="42">
        <v>44755</v>
      </c>
      <c r="I783" s="31"/>
      <c r="J783" s="31"/>
      <c r="K783" s="78"/>
      <c r="L783" s="77"/>
      <c r="M783" s="87"/>
      <c r="N783" s="34" t="s">
        <v>104</v>
      </c>
      <c r="O783" s="34" t="s">
        <v>105</v>
      </c>
      <c r="P783" s="34" t="str">
        <f>VLOOKUP(Email_TaskV2[[#This Row],[PIC Dev]],[1]Organization!C:D,2,FALSE)</f>
        <v>Digital and VAS</v>
      </c>
      <c r="Q783" s="74" t="s">
        <v>3355</v>
      </c>
      <c r="R783" s="31"/>
      <c r="S783" s="18" t="s">
        <v>61</v>
      </c>
      <c r="T783" s="31" t="s">
        <v>2270</v>
      </c>
      <c r="U783" s="25"/>
      <c r="V783" s="25"/>
      <c r="W783" s="25"/>
      <c r="X783" s="25"/>
      <c r="Y783" s="25"/>
      <c r="Z783" s="18" t="s">
        <v>63</v>
      </c>
      <c r="AA783" s="18" t="s">
        <v>64</v>
      </c>
      <c r="AB783" s="31" t="s">
        <v>108</v>
      </c>
      <c r="AC783" s="18" t="s">
        <v>98</v>
      </c>
      <c r="AD783" s="23" t="s">
        <v>160</v>
      </c>
      <c r="AE783" s="33" t="s">
        <v>2640</v>
      </c>
      <c r="AF783" s="33"/>
      <c r="AG783" s="31"/>
      <c r="AH783" s="75"/>
      <c r="AI783" s="48" t="s">
        <v>68</v>
      </c>
      <c r="AJ783" s="48" t="s">
        <v>83</v>
      </c>
      <c r="AK783" s="25"/>
      <c r="AL783" s="25"/>
      <c r="AM783" s="25"/>
      <c r="AN783" s="25"/>
      <c r="AO783" s="25"/>
      <c r="AP783" s="26">
        <f ca="1">IF(AND(Email_TaskV2[[#This Row],[Status]]="ON PROGRESS"),TODAY()-Email_TaskV2[[#This Row],[Tanggal nodin RFS/RFI]],0)</f>
        <v>0</v>
      </c>
      <c r="AQ783" s="26">
        <f ca="1">IF(AND(Email_TaskV2[[#This Row],[Status]]="ON PROGRESS",Email_TaskV2[[#This Row],[Type]]="RFI"),TODAY()-Email_TaskV2[[#This Row],[Tanggal nodin RFS/RFI]],0)</f>
        <v>0</v>
      </c>
      <c r="AR783" s="26" t="str">
        <f ca="1">IF(Email_TaskV2[[#This Row],[Aging]]&gt;7,"Warning","")</f>
        <v/>
      </c>
      <c r="AV783" s="16" t="str">
        <f>IF(AND(Email_TaskV2[[#This Row],[Status]]="ON PROGRESS",Email_TaskV2[[#This Row],[Type]]="RFS"),"YES","")</f>
        <v/>
      </c>
      <c r="AW783" s="16" t="str">
        <f>IF(AND(Email_TaskV2[[#This Row],[Status]]="ON PROGRESS",Email_TaskV2[[#This Row],[Type]]="RFI"),"YES","")</f>
        <v/>
      </c>
      <c r="AX783" s="16">
        <f>IF(Email_TaskV2[[#This Row],[Nomor Nodin RFS/RFI]]="","",DAY(Email_TaskV2[[#This Row],[Tanggal nodin RFS/RFI]]))</f>
        <v>29</v>
      </c>
      <c r="AY783" s="28" t="str">
        <f>IF(Email_TaskV2[[#This Row],[Nomor Nodin RFS/RFI]]="","",TEXT(Email_TaskV2[[#This Row],[Tanggal nodin RFS/RFI]],"mmm"))</f>
        <v>Jun</v>
      </c>
      <c r="AZ783" s="28" t="str">
        <f>IF(Email_TaskV2[[#This Row],[Nodin BO]]="","No","Yes")</f>
        <v>Yes</v>
      </c>
      <c r="BA783" s="36">
        <f>IF(Email_TaskV2[[#This Row],[Month]]="",13,MONTH(Email_TaskV2[[#This Row],[Tanggal nodin RFS/RFI]]))</f>
        <v>6</v>
      </c>
    </row>
    <row r="784" spans="1:53" ht="15" hidden="1" customHeight="1" x14ac:dyDescent="0.3">
      <c r="A784" s="17">
        <v>783</v>
      </c>
      <c r="B784" s="31" t="s">
        <v>3356</v>
      </c>
      <c r="C784" s="40">
        <v>44741</v>
      </c>
      <c r="D784" s="34" t="s">
        <v>3357</v>
      </c>
      <c r="E784" s="18" t="s">
        <v>55</v>
      </c>
      <c r="F784" s="21" t="s">
        <v>136</v>
      </c>
      <c r="G784" s="42">
        <v>44747</v>
      </c>
      <c r="H784" s="42">
        <v>44749</v>
      </c>
      <c r="I784" s="31" t="s">
        <v>3358</v>
      </c>
      <c r="J784" s="42">
        <v>44750</v>
      </c>
      <c r="K784" s="85"/>
      <c r="L784" s="78">
        <f>H784-C784</f>
        <v>8</v>
      </c>
      <c r="M784" s="78">
        <f>J784-G784</f>
        <v>3</v>
      </c>
      <c r="N784" s="33" t="s">
        <v>93</v>
      </c>
      <c r="O784" s="34" t="s">
        <v>94</v>
      </c>
      <c r="P784" s="34" t="str">
        <f>VLOOKUP(Email_TaskV2[[#This Row],[PIC Dev]],[1]Organization!C:D,2,FALSE)</f>
        <v>Digital and VAS</v>
      </c>
      <c r="Q784" s="74" t="s">
        <v>3359</v>
      </c>
      <c r="R784" s="31">
        <v>65</v>
      </c>
      <c r="S784" s="18" t="s">
        <v>106</v>
      </c>
      <c r="T784" s="31" t="s">
        <v>3360</v>
      </c>
      <c r="U784" s="25"/>
      <c r="V784" s="25"/>
      <c r="W784" s="25"/>
      <c r="X784" s="25"/>
      <c r="Y784" s="25"/>
      <c r="Z784" s="18" t="s">
        <v>63</v>
      </c>
      <c r="AA784" s="18" t="s">
        <v>64</v>
      </c>
      <c r="AB784" s="31" t="s">
        <v>201</v>
      </c>
      <c r="AC784" s="18" t="s">
        <v>98</v>
      </c>
      <c r="AD784" s="23" t="s">
        <v>211</v>
      </c>
      <c r="AE784" s="33"/>
      <c r="AF784" s="33"/>
      <c r="AG784" s="31"/>
      <c r="AH784" s="75"/>
      <c r="AI784" s="31" t="s">
        <v>75</v>
      </c>
      <c r="AJ784" s="31"/>
      <c r="AK784" s="25"/>
      <c r="AL784" s="25"/>
      <c r="AM784" s="25"/>
      <c r="AN784" s="25"/>
      <c r="AO784" s="25"/>
      <c r="AP784" s="26">
        <f ca="1">IF(AND(Email_TaskV2[[#This Row],[Status]]="ON PROGRESS"),TODAY()-Email_TaskV2[[#This Row],[Tanggal nodin RFS/RFI]],0)</f>
        <v>0</v>
      </c>
      <c r="AQ784" s="26">
        <f ca="1">IF(AND(Email_TaskV2[[#This Row],[Status]]="ON PROGRESS",Email_TaskV2[[#This Row],[Type]]="RFI"),TODAY()-Email_TaskV2[[#This Row],[Tanggal nodin RFS/RFI]],0)</f>
        <v>0</v>
      </c>
      <c r="AR784" s="26" t="str">
        <f ca="1">IF(Email_TaskV2[[#This Row],[Aging]]&gt;7,"Warning","")</f>
        <v/>
      </c>
      <c r="AV784" s="16" t="str">
        <f>IF(AND(Email_TaskV2[[#This Row],[Status]]="ON PROGRESS",Email_TaskV2[[#This Row],[Type]]="RFS"),"YES","")</f>
        <v/>
      </c>
      <c r="AW784" s="16" t="str">
        <f>IF(AND(Email_TaskV2[[#This Row],[Status]]="ON PROGRESS",Email_TaskV2[[#This Row],[Type]]="RFI"),"YES","")</f>
        <v/>
      </c>
      <c r="AX784" s="16">
        <f>IF(Email_TaskV2[[#This Row],[Nomor Nodin RFS/RFI]]="","",DAY(Email_TaskV2[[#This Row],[Tanggal nodin RFS/RFI]]))</f>
        <v>29</v>
      </c>
      <c r="AY784" s="28" t="str">
        <f>IF(Email_TaskV2[[#This Row],[Nomor Nodin RFS/RFI]]="","",TEXT(Email_TaskV2[[#This Row],[Tanggal nodin RFS/RFI]],"mmm"))</f>
        <v>Jun</v>
      </c>
      <c r="AZ784" s="28" t="str">
        <f>IF(Email_TaskV2[[#This Row],[Nodin BO]]="","No","Yes")</f>
        <v>Yes</v>
      </c>
      <c r="BA784" s="36">
        <f>IF(Email_TaskV2[[#This Row],[Month]]="",13,MONTH(Email_TaskV2[[#This Row],[Tanggal nodin RFS/RFI]]))</f>
        <v>6</v>
      </c>
    </row>
    <row r="785" spans="1:53" ht="15" hidden="1" customHeight="1" x14ac:dyDescent="0.3">
      <c r="A785" s="17">
        <v>784</v>
      </c>
      <c r="B785" s="31" t="s">
        <v>3361</v>
      </c>
      <c r="C785" s="40">
        <v>44741</v>
      </c>
      <c r="D785" s="34" t="s">
        <v>3362</v>
      </c>
      <c r="E785" s="18" t="s">
        <v>55</v>
      </c>
      <c r="F785" s="18" t="s">
        <v>112</v>
      </c>
      <c r="G785" s="42">
        <v>44742</v>
      </c>
      <c r="H785" s="42">
        <v>44743</v>
      </c>
      <c r="I785" s="31" t="s">
        <v>3363</v>
      </c>
      <c r="J785" s="42">
        <v>44743</v>
      </c>
      <c r="K785" s="42"/>
      <c r="L785" s="31">
        <f>H785-C785</f>
        <v>2</v>
      </c>
      <c r="M785" s="31">
        <f>J785-G785</f>
        <v>1</v>
      </c>
      <c r="N785" s="87" t="s">
        <v>120</v>
      </c>
      <c r="O785" s="87" t="s">
        <v>121</v>
      </c>
      <c r="P785" s="87" t="str">
        <f>VLOOKUP(Email_TaskV2[[#This Row],[PIC Dev]],[1]Organization!C:D,2,FALSE)</f>
        <v>Business Architecture</v>
      </c>
      <c r="Q785" s="34"/>
      <c r="R785" s="31">
        <v>51</v>
      </c>
      <c r="S785" s="18" t="s">
        <v>106</v>
      </c>
      <c r="T785" s="31" t="s">
        <v>2988</v>
      </c>
      <c r="U785" s="25"/>
      <c r="V785" s="25"/>
      <c r="W785" s="25"/>
      <c r="X785" s="25"/>
      <c r="Y785" s="25"/>
      <c r="Z785" s="18" t="s">
        <v>63</v>
      </c>
      <c r="AA785" s="18" t="s">
        <v>64</v>
      </c>
      <c r="AB785" s="31" t="s">
        <v>65</v>
      </c>
      <c r="AC785" s="18" t="s">
        <v>66</v>
      </c>
      <c r="AD785" s="23" t="s">
        <v>186</v>
      </c>
      <c r="AE785" s="33"/>
      <c r="AF785" s="33"/>
      <c r="AG785" s="31"/>
      <c r="AH785" s="75"/>
      <c r="AI785" s="31" t="s">
        <v>75</v>
      </c>
      <c r="AJ785" s="31"/>
      <c r="AK785" s="25"/>
      <c r="AL785" s="25"/>
      <c r="AM785" s="25"/>
      <c r="AN785" s="25"/>
      <c r="AO785" s="25"/>
      <c r="AP785" s="26">
        <f ca="1">IF(AND(Email_TaskV2[[#This Row],[Status]]="ON PROGRESS"),TODAY()-Email_TaskV2[[#This Row],[Tanggal nodin RFS/RFI]],0)</f>
        <v>0</v>
      </c>
      <c r="AQ785" s="26">
        <f ca="1">IF(AND(Email_TaskV2[[#This Row],[Status]]="ON PROGRESS",Email_TaskV2[[#This Row],[Type]]="RFI"),TODAY()-Email_TaskV2[[#This Row],[Tanggal nodin RFS/RFI]],0)</f>
        <v>0</v>
      </c>
      <c r="AR785" s="26" t="str">
        <f ca="1">IF(Email_TaskV2[[#This Row],[Aging]]&gt;7,"Warning","")</f>
        <v/>
      </c>
      <c r="AV785" s="16" t="str">
        <f>IF(AND(Email_TaskV2[[#This Row],[Status]]="ON PROGRESS",Email_TaskV2[[#This Row],[Type]]="RFS"),"YES","")</f>
        <v/>
      </c>
      <c r="AW785" s="16" t="str">
        <f>IF(AND(Email_TaskV2[[#This Row],[Status]]="ON PROGRESS",Email_TaskV2[[#This Row],[Type]]="RFI"),"YES","")</f>
        <v/>
      </c>
      <c r="AX785" s="16">
        <f>IF(Email_TaskV2[[#This Row],[Nomor Nodin RFS/RFI]]="","",DAY(Email_TaskV2[[#This Row],[Tanggal nodin RFS/RFI]]))</f>
        <v>29</v>
      </c>
      <c r="AY785" s="28" t="str">
        <f>IF(Email_TaskV2[[#This Row],[Nomor Nodin RFS/RFI]]="","",TEXT(Email_TaskV2[[#This Row],[Tanggal nodin RFS/RFI]],"mmm"))</f>
        <v>Jun</v>
      </c>
      <c r="AZ785" s="28" t="str">
        <f>IF(Email_TaskV2[[#This Row],[Nodin BO]]="","No","Yes")</f>
        <v>Yes</v>
      </c>
      <c r="BA785" s="36">
        <f>IF(Email_TaskV2[[#This Row],[Month]]="",13,MONTH(Email_TaskV2[[#This Row],[Tanggal nodin RFS/RFI]]))</f>
        <v>6</v>
      </c>
    </row>
    <row r="786" spans="1:53" ht="15" hidden="1" customHeight="1" x14ac:dyDescent="0.3">
      <c r="A786" s="17">
        <v>785</v>
      </c>
      <c r="B786" s="31" t="s">
        <v>3364</v>
      </c>
      <c r="C786" s="40">
        <v>44741</v>
      </c>
      <c r="D786" s="34" t="s">
        <v>3365</v>
      </c>
      <c r="E786" s="18" t="s">
        <v>55</v>
      </c>
      <c r="F786" s="21" t="s">
        <v>86</v>
      </c>
      <c r="G786" s="42">
        <v>44733</v>
      </c>
      <c r="H786" s="42">
        <v>44742</v>
      </c>
      <c r="I786" s="31" t="s">
        <v>3366</v>
      </c>
      <c r="J786" s="42">
        <v>44742</v>
      </c>
      <c r="K786" s="42"/>
      <c r="L786" s="31">
        <f>H786-C786</f>
        <v>1</v>
      </c>
      <c r="M786" s="31">
        <f>J786-G786</f>
        <v>9</v>
      </c>
      <c r="N786" s="33" t="s">
        <v>171</v>
      </c>
      <c r="O786" s="34" t="s">
        <v>172</v>
      </c>
      <c r="P786" s="34" t="str">
        <f>VLOOKUP(Email_TaskV2[[#This Row],[PIC Dev]],[1]Organization!C:D,2,FALSE)</f>
        <v>Postpaid, Roaming, and Interconnect</v>
      </c>
      <c r="Q786" s="74" t="s">
        <v>3367</v>
      </c>
      <c r="R786" s="31">
        <v>32</v>
      </c>
      <c r="S786" s="18" t="s">
        <v>61</v>
      </c>
      <c r="T786" s="31" t="s">
        <v>742</v>
      </c>
      <c r="U786" s="25"/>
      <c r="V786" s="25"/>
      <c r="W786" s="25"/>
      <c r="X786" s="25"/>
      <c r="Y786" s="25"/>
      <c r="Z786" s="18" t="s">
        <v>166</v>
      </c>
      <c r="AA786" s="18" t="s">
        <v>64</v>
      </c>
      <c r="AB786" s="31" t="s">
        <v>65</v>
      </c>
      <c r="AC786" s="18" t="s">
        <v>124</v>
      </c>
      <c r="AD786" s="23" t="s">
        <v>99</v>
      </c>
      <c r="AE786" s="33" t="s">
        <v>125</v>
      </c>
      <c r="AF786" s="33"/>
      <c r="AG786" s="31"/>
      <c r="AH786" s="75"/>
      <c r="AI786" s="31" t="s">
        <v>75</v>
      </c>
      <c r="AJ786" s="31"/>
      <c r="AK786" s="25"/>
      <c r="AL786" s="25"/>
      <c r="AM786" s="25"/>
      <c r="AN786" s="25"/>
      <c r="AO786" s="25"/>
      <c r="AP786" s="26">
        <f ca="1">IF(AND(Email_TaskV2[[#This Row],[Status]]="ON PROGRESS"),TODAY()-Email_TaskV2[[#This Row],[Tanggal nodin RFS/RFI]],0)</f>
        <v>0</v>
      </c>
      <c r="AQ786" s="26">
        <f ca="1">IF(AND(Email_TaskV2[[#This Row],[Status]]="ON PROGRESS",Email_TaskV2[[#This Row],[Type]]="RFI"),TODAY()-Email_TaskV2[[#This Row],[Tanggal nodin RFS/RFI]],0)</f>
        <v>0</v>
      </c>
      <c r="AR786" s="26" t="str">
        <f ca="1">IF(Email_TaskV2[[#This Row],[Aging]]&gt;7,"Warning","")</f>
        <v/>
      </c>
      <c r="AV786" s="16" t="str">
        <f>IF(AND(Email_TaskV2[[#This Row],[Status]]="ON PROGRESS",Email_TaskV2[[#This Row],[Type]]="RFS"),"YES","")</f>
        <v/>
      </c>
      <c r="AW786" s="16" t="str">
        <f>IF(AND(Email_TaskV2[[#This Row],[Status]]="ON PROGRESS",Email_TaskV2[[#This Row],[Type]]="RFI"),"YES","")</f>
        <v/>
      </c>
      <c r="AX786" s="16">
        <f>IF(Email_TaskV2[[#This Row],[Nomor Nodin RFS/RFI]]="","",DAY(Email_TaskV2[[#This Row],[Tanggal nodin RFS/RFI]]))</f>
        <v>29</v>
      </c>
      <c r="AY786" s="28" t="str">
        <f>IF(Email_TaskV2[[#This Row],[Nomor Nodin RFS/RFI]]="","",TEXT(Email_TaskV2[[#This Row],[Tanggal nodin RFS/RFI]],"mmm"))</f>
        <v>Jun</v>
      </c>
      <c r="AZ786" s="28" t="str">
        <f>IF(Email_TaskV2[[#This Row],[Nodin BO]]="","No","Yes")</f>
        <v>Yes</v>
      </c>
      <c r="BA786" s="36">
        <f>IF(Email_TaskV2[[#This Row],[Month]]="",13,MONTH(Email_TaskV2[[#This Row],[Tanggal nodin RFS/RFI]]))</f>
        <v>6</v>
      </c>
    </row>
    <row r="787" spans="1:53" ht="15" hidden="1" customHeight="1" x14ac:dyDescent="0.3">
      <c r="A787" s="17">
        <v>786</v>
      </c>
      <c r="B787" s="31" t="s">
        <v>3368</v>
      </c>
      <c r="C787" s="40">
        <v>44741</v>
      </c>
      <c r="D787" s="34" t="s">
        <v>3369</v>
      </c>
      <c r="E787" s="18" t="s">
        <v>55</v>
      </c>
      <c r="F787" s="21" t="s">
        <v>86</v>
      </c>
      <c r="G787" s="42">
        <v>44741</v>
      </c>
      <c r="H787" s="42">
        <v>44747</v>
      </c>
      <c r="I787" s="31" t="s">
        <v>3370</v>
      </c>
      <c r="J787" s="42">
        <v>44747</v>
      </c>
      <c r="K787" s="42"/>
      <c r="L787" s="31">
        <f>H787-C787</f>
        <v>6</v>
      </c>
      <c r="M787" s="31">
        <f>J787-G787</f>
        <v>6</v>
      </c>
      <c r="N787" s="33" t="s">
        <v>93</v>
      </c>
      <c r="O787" s="34" t="s">
        <v>94</v>
      </c>
      <c r="P787" s="34" t="str">
        <f>VLOOKUP(Email_TaskV2[[#This Row],[PIC Dev]],[1]Organization!C:D,2,FALSE)</f>
        <v>Digital and VAS</v>
      </c>
      <c r="Q787" s="74" t="s">
        <v>3371</v>
      </c>
      <c r="R787" s="31">
        <v>125</v>
      </c>
      <c r="S787" s="18" t="s">
        <v>61</v>
      </c>
      <c r="T787" s="31" t="s">
        <v>2672</v>
      </c>
      <c r="U787" s="25"/>
      <c r="V787" s="25"/>
      <c r="W787" s="25"/>
      <c r="X787" s="25"/>
      <c r="Y787" s="25"/>
      <c r="Z787" s="18" t="s">
        <v>63</v>
      </c>
      <c r="AA787" s="18" t="s">
        <v>64</v>
      </c>
      <c r="AB787" s="31" t="s">
        <v>201</v>
      </c>
      <c r="AC787" s="18" t="s">
        <v>98</v>
      </c>
      <c r="AD787" s="23" t="s">
        <v>126</v>
      </c>
      <c r="AE787" s="33" t="s">
        <v>255</v>
      </c>
      <c r="AF787" s="33" t="s">
        <v>2640</v>
      </c>
      <c r="AG787" s="31"/>
      <c r="AH787" s="75"/>
      <c r="AI787" s="31" t="s">
        <v>75</v>
      </c>
      <c r="AJ787" s="31"/>
      <c r="AK787" s="25"/>
      <c r="AL787" s="25"/>
      <c r="AM787" s="25"/>
      <c r="AN787" s="25"/>
      <c r="AO787" s="25"/>
      <c r="AP787" s="26">
        <f ca="1">IF(AND(Email_TaskV2[[#This Row],[Status]]="ON PROGRESS"),TODAY()-Email_TaskV2[[#This Row],[Tanggal nodin RFS/RFI]],0)</f>
        <v>0</v>
      </c>
      <c r="AQ787" s="26">
        <f ca="1">IF(AND(Email_TaskV2[[#This Row],[Status]]="ON PROGRESS",Email_TaskV2[[#This Row],[Type]]="RFI"),TODAY()-Email_TaskV2[[#This Row],[Tanggal nodin RFS/RFI]],0)</f>
        <v>0</v>
      </c>
      <c r="AR787" s="26" t="str">
        <f ca="1">IF(Email_TaskV2[[#This Row],[Aging]]&gt;7,"Warning","")</f>
        <v/>
      </c>
      <c r="AV787" s="16" t="str">
        <f>IF(AND(Email_TaskV2[[#This Row],[Status]]="ON PROGRESS",Email_TaskV2[[#This Row],[Type]]="RFS"),"YES","")</f>
        <v/>
      </c>
      <c r="AW787" s="16" t="str">
        <f>IF(AND(Email_TaskV2[[#This Row],[Status]]="ON PROGRESS",Email_TaskV2[[#This Row],[Type]]="RFI"),"YES","")</f>
        <v/>
      </c>
      <c r="AX787" s="16">
        <f>IF(Email_TaskV2[[#This Row],[Nomor Nodin RFS/RFI]]="","",DAY(Email_TaskV2[[#This Row],[Tanggal nodin RFS/RFI]]))</f>
        <v>29</v>
      </c>
      <c r="AY787" s="28" t="str">
        <f>IF(Email_TaskV2[[#This Row],[Nomor Nodin RFS/RFI]]="","",TEXT(Email_TaskV2[[#This Row],[Tanggal nodin RFS/RFI]],"mmm"))</f>
        <v>Jun</v>
      </c>
      <c r="AZ787" s="28" t="str">
        <f>IF(Email_TaskV2[[#This Row],[Nodin BO]]="","No","Yes")</f>
        <v>Yes</v>
      </c>
      <c r="BA787" s="36">
        <f>IF(Email_TaskV2[[#This Row],[Month]]="",13,MONTH(Email_TaskV2[[#This Row],[Tanggal nodin RFS/RFI]]))</f>
        <v>6</v>
      </c>
    </row>
    <row r="788" spans="1:53" ht="30.75" hidden="1" customHeight="1" x14ac:dyDescent="0.3">
      <c r="A788" s="17">
        <v>787</v>
      </c>
      <c r="B788" s="31" t="s">
        <v>3372</v>
      </c>
      <c r="C788" s="40">
        <v>44742</v>
      </c>
      <c r="D788" s="34" t="s">
        <v>3373</v>
      </c>
      <c r="E788" s="32" t="s">
        <v>118</v>
      </c>
      <c r="F788" s="47" t="s">
        <v>119</v>
      </c>
      <c r="G788" s="31"/>
      <c r="H788" s="42">
        <v>44755</v>
      </c>
      <c r="I788" s="31"/>
      <c r="J788" s="31"/>
      <c r="K788" s="78"/>
      <c r="L788" s="77"/>
      <c r="M788" s="87"/>
      <c r="N788" s="23" t="s">
        <v>171</v>
      </c>
      <c r="O788" s="20" t="s">
        <v>172</v>
      </c>
      <c r="P788" s="34" t="str">
        <f>VLOOKUP(Email_TaskV2[[#This Row],[PIC Dev]],[1]Organization!C:D,2,FALSE)</f>
        <v>Postpaid, Roaming, and Interconnect</v>
      </c>
      <c r="Q788" s="107" t="s">
        <v>3374</v>
      </c>
      <c r="R788" s="31"/>
      <c r="S788" s="18" t="s">
        <v>61</v>
      </c>
      <c r="T788" s="31" t="s">
        <v>2298</v>
      </c>
      <c r="U788" s="25"/>
      <c r="V788" s="25"/>
      <c r="W788" s="25"/>
      <c r="X788" s="25"/>
      <c r="Y788" s="25"/>
      <c r="Z788" s="18" t="s">
        <v>63</v>
      </c>
      <c r="AA788" s="18" t="s">
        <v>64</v>
      </c>
      <c r="AB788" s="31" t="s">
        <v>159</v>
      </c>
      <c r="AC788" s="18" t="s">
        <v>98</v>
      </c>
      <c r="AD788" s="23" t="s">
        <v>3375</v>
      </c>
      <c r="AE788" s="33"/>
      <c r="AF788" s="33"/>
      <c r="AG788" s="31"/>
      <c r="AH788" s="75"/>
      <c r="AI788" s="48" t="s">
        <v>75</v>
      </c>
      <c r="AJ788" s="48"/>
      <c r="AK788" s="25"/>
      <c r="AL788" s="25"/>
      <c r="AM788" s="25"/>
      <c r="AN788" s="25"/>
      <c r="AO788" s="25"/>
      <c r="AP788" s="26">
        <f ca="1">IF(AND(Email_TaskV2[[#This Row],[Status]]="ON PROGRESS"),TODAY()-Email_TaskV2[[#This Row],[Tanggal nodin RFS/RFI]],0)</f>
        <v>0</v>
      </c>
      <c r="AQ788" s="26">
        <f ca="1">IF(AND(Email_TaskV2[[#This Row],[Status]]="ON PROGRESS",Email_TaskV2[[#This Row],[Type]]="RFI"),TODAY()-Email_TaskV2[[#This Row],[Tanggal nodin RFS/RFI]],0)</f>
        <v>0</v>
      </c>
      <c r="AR788" s="26" t="str">
        <f ca="1">IF(Email_TaskV2[[#This Row],[Aging]]&gt;7,"Warning","")</f>
        <v/>
      </c>
      <c r="AV788" s="16" t="str">
        <f>IF(AND(Email_TaskV2[[#This Row],[Status]]="ON PROGRESS",Email_TaskV2[[#This Row],[Type]]="RFS"),"YES","")</f>
        <v/>
      </c>
      <c r="AW788" s="16" t="str">
        <f>IF(AND(Email_TaskV2[[#This Row],[Status]]="ON PROGRESS",Email_TaskV2[[#This Row],[Type]]="RFI"),"YES","")</f>
        <v/>
      </c>
      <c r="AX788" s="16">
        <f>IF(Email_TaskV2[[#This Row],[Nomor Nodin RFS/RFI]]="","",DAY(Email_TaskV2[[#This Row],[Tanggal nodin RFS/RFI]]))</f>
        <v>30</v>
      </c>
      <c r="AY788" s="28" t="str">
        <f>IF(Email_TaskV2[[#This Row],[Nomor Nodin RFS/RFI]]="","",TEXT(Email_TaskV2[[#This Row],[Tanggal nodin RFS/RFI]],"mmm"))</f>
        <v>Jun</v>
      </c>
      <c r="AZ788" s="28" t="str">
        <f>IF(Email_TaskV2[[#This Row],[Nodin BO]]="","No","Yes")</f>
        <v>Yes</v>
      </c>
      <c r="BA788" s="36">
        <f>IF(Email_TaskV2[[#This Row],[Month]]="",13,MONTH(Email_TaskV2[[#This Row],[Tanggal nodin RFS/RFI]]))</f>
        <v>6</v>
      </c>
    </row>
    <row r="789" spans="1:53" ht="15" hidden="1" customHeight="1" x14ac:dyDescent="0.3">
      <c r="A789" s="17">
        <v>788</v>
      </c>
      <c r="B789" s="31" t="s">
        <v>3376</v>
      </c>
      <c r="C789" s="40">
        <v>44742</v>
      </c>
      <c r="D789" s="34" t="s">
        <v>3377</v>
      </c>
      <c r="E789" s="18" t="s">
        <v>55</v>
      </c>
      <c r="F789" s="21" t="s">
        <v>136</v>
      </c>
      <c r="G789" s="42">
        <v>44747</v>
      </c>
      <c r="H789" s="42">
        <v>44750</v>
      </c>
      <c r="I789" s="31" t="s">
        <v>3378</v>
      </c>
      <c r="J789" s="42">
        <v>44750</v>
      </c>
      <c r="K789" s="42"/>
      <c r="L789" s="31">
        <f t="shared" ref="L789:L805" si="87">H789-C789</f>
        <v>8</v>
      </c>
      <c r="M789" s="31">
        <f t="shared" ref="M789:M805" si="88">J789-G789</f>
        <v>3</v>
      </c>
      <c r="N789" s="74" t="s">
        <v>120</v>
      </c>
      <c r="O789" s="34" t="s">
        <v>121</v>
      </c>
      <c r="P789" s="34" t="str">
        <f>VLOOKUP(Email_TaskV2[[#This Row],[PIC Dev]],[1]Organization!C:D,2,FALSE)</f>
        <v>Business Architecture</v>
      </c>
      <c r="Q789" s="74" t="s">
        <v>3379</v>
      </c>
      <c r="R789" s="31">
        <v>340</v>
      </c>
      <c r="S789" s="18" t="s">
        <v>61</v>
      </c>
      <c r="T789" s="31" t="s">
        <v>3271</v>
      </c>
      <c r="U789" s="25"/>
      <c r="V789" s="25"/>
      <c r="W789" s="25"/>
      <c r="X789" s="25"/>
      <c r="Y789" s="25"/>
      <c r="Z789" s="18" t="s">
        <v>63</v>
      </c>
      <c r="AA789" s="18" t="s">
        <v>64</v>
      </c>
      <c r="AB789" s="31" t="s">
        <v>123</v>
      </c>
      <c r="AC789" s="18" t="s">
        <v>66</v>
      </c>
      <c r="AD789" s="33" t="s">
        <v>89</v>
      </c>
      <c r="AE789" s="33" t="s">
        <v>74</v>
      </c>
      <c r="AF789" s="33"/>
      <c r="AG789" s="31"/>
      <c r="AH789" s="75"/>
      <c r="AI789" s="31" t="s">
        <v>75</v>
      </c>
      <c r="AJ789" s="31"/>
      <c r="AK789" s="25"/>
      <c r="AL789" s="25"/>
      <c r="AM789" s="25"/>
      <c r="AN789" s="25"/>
      <c r="AO789" s="25"/>
      <c r="AP789" s="26">
        <f ca="1">IF(AND(Email_TaskV2[[#This Row],[Status]]="ON PROGRESS"),TODAY()-Email_TaskV2[[#This Row],[Tanggal nodin RFS/RFI]],0)</f>
        <v>0</v>
      </c>
      <c r="AQ789" s="26">
        <f ca="1">IF(AND(Email_TaskV2[[#This Row],[Status]]="ON PROGRESS",Email_TaskV2[[#This Row],[Type]]="RFI"),TODAY()-Email_TaskV2[[#This Row],[Tanggal nodin RFS/RFI]],0)</f>
        <v>0</v>
      </c>
      <c r="AR789" s="26" t="str">
        <f ca="1">IF(Email_TaskV2[[#This Row],[Aging]]&gt;7,"Warning","")</f>
        <v/>
      </c>
      <c r="AV789" s="16" t="str">
        <f>IF(AND(Email_TaskV2[[#This Row],[Status]]="ON PROGRESS",Email_TaskV2[[#This Row],[Type]]="RFS"),"YES","")</f>
        <v/>
      </c>
      <c r="AW789" s="16" t="str">
        <f>IF(AND(Email_TaskV2[[#This Row],[Status]]="ON PROGRESS",Email_TaskV2[[#This Row],[Type]]="RFI"),"YES","")</f>
        <v/>
      </c>
      <c r="AX789" s="16">
        <f>IF(Email_TaskV2[[#This Row],[Nomor Nodin RFS/RFI]]="","",DAY(Email_TaskV2[[#This Row],[Tanggal nodin RFS/RFI]]))</f>
        <v>30</v>
      </c>
      <c r="AY789" s="28" t="str">
        <f>IF(Email_TaskV2[[#This Row],[Nomor Nodin RFS/RFI]]="","",TEXT(Email_TaskV2[[#This Row],[Tanggal nodin RFS/RFI]],"mmm"))</f>
        <v>Jun</v>
      </c>
      <c r="AZ789" s="28" t="str">
        <f>IF(Email_TaskV2[[#This Row],[Nodin BO]]="","No","Yes")</f>
        <v>Yes</v>
      </c>
      <c r="BA789" s="36">
        <f>IF(Email_TaskV2[[#This Row],[Month]]="",13,MONTH(Email_TaskV2[[#This Row],[Tanggal nodin RFS/RFI]]))</f>
        <v>6</v>
      </c>
    </row>
    <row r="790" spans="1:53" ht="15" hidden="1" customHeight="1" x14ac:dyDescent="0.3">
      <c r="A790" s="17">
        <v>789</v>
      </c>
      <c r="B790" s="31" t="s">
        <v>3380</v>
      </c>
      <c r="C790" s="40">
        <v>44742</v>
      </c>
      <c r="D790" s="34" t="s">
        <v>3381</v>
      </c>
      <c r="E790" s="18" t="s">
        <v>55</v>
      </c>
      <c r="F790" s="21" t="s">
        <v>112</v>
      </c>
      <c r="G790" s="42">
        <v>44743</v>
      </c>
      <c r="H790" s="42">
        <v>44749</v>
      </c>
      <c r="I790" s="42" t="s">
        <v>3382</v>
      </c>
      <c r="J790" s="42">
        <v>44749</v>
      </c>
      <c r="K790" s="85"/>
      <c r="L790" s="78">
        <f t="shared" si="87"/>
        <v>7</v>
      </c>
      <c r="M790" s="78">
        <f t="shared" si="88"/>
        <v>6</v>
      </c>
      <c r="N790" s="34" t="s">
        <v>220</v>
      </c>
      <c r="O790" s="34" t="s">
        <v>221</v>
      </c>
      <c r="P790" s="34" t="str">
        <f>VLOOKUP(Email_TaskV2[[#This Row],[PIC Dev]],[1]Organization!C:D,2,FALSE)</f>
        <v>Digital and VAS</v>
      </c>
      <c r="Q790" s="34"/>
      <c r="R790" s="31">
        <v>60</v>
      </c>
      <c r="S790" s="18" t="s">
        <v>61</v>
      </c>
      <c r="T790" s="31" t="s">
        <v>3383</v>
      </c>
      <c r="U790" s="25"/>
      <c r="V790" s="25"/>
      <c r="W790" s="25"/>
      <c r="X790" s="25"/>
      <c r="Y790" s="25"/>
      <c r="Z790" s="18" t="s">
        <v>63</v>
      </c>
      <c r="AA790" s="18" t="s">
        <v>64</v>
      </c>
      <c r="AB790" s="31" t="s">
        <v>159</v>
      </c>
      <c r="AC790" s="18" t="s">
        <v>98</v>
      </c>
      <c r="AD790" s="23" t="s">
        <v>160</v>
      </c>
      <c r="AE790" s="33" t="s">
        <v>126</v>
      </c>
      <c r="AF790" s="33"/>
      <c r="AG790" s="31"/>
      <c r="AH790" s="75"/>
      <c r="AI790" s="31" t="s">
        <v>75</v>
      </c>
      <c r="AJ790" s="31"/>
      <c r="AK790" s="25"/>
      <c r="AL790" s="25"/>
      <c r="AM790" s="25"/>
      <c r="AN790" s="25"/>
      <c r="AO790" s="25"/>
      <c r="AP790" s="26">
        <f ca="1">IF(AND(Email_TaskV2[[#This Row],[Status]]="ON PROGRESS"),TODAY()-Email_TaskV2[[#This Row],[Tanggal nodin RFS/RFI]],0)</f>
        <v>0</v>
      </c>
      <c r="AQ790" s="26">
        <f ca="1">IF(AND(Email_TaskV2[[#This Row],[Status]]="ON PROGRESS",Email_TaskV2[[#This Row],[Type]]="RFI"),TODAY()-Email_TaskV2[[#This Row],[Tanggal nodin RFS/RFI]],0)</f>
        <v>0</v>
      </c>
      <c r="AR790" s="26" t="str">
        <f ca="1">IF(Email_TaskV2[[#This Row],[Aging]]&gt;7,"Warning","")</f>
        <v/>
      </c>
      <c r="AV790" s="16" t="str">
        <f>IF(AND(Email_TaskV2[[#This Row],[Status]]="ON PROGRESS",Email_TaskV2[[#This Row],[Type]]="RFS"),"YES","")</f>
        <v/>
      </c>
      <c r="AW790" s="16" t="str">
        <f>IF(AND(Email_TaskV2[[#This Row],[Status]]="ON PROGRESS",Email_TaskV2[[#This Row],[Type]]="RFI"),"YES","")</f>
        <v/>
      </c>
      <c r="AX790" s="16">
        <f>IF(Email_TaskV2[[#This Row],[Nomor Nodin RFS/RFI]]="","",DAY(Email_TaskV2[[#This Row],[Tanggal nodin RFS/RFI]]))</f>
        <v>30</v>
      </c>
      <c r="AY790" s="28" t="str">
        <f>IF(Email_TaskV2[[#This Row],[Nomor Nodin RFS/RFI]]="","",TEXT(Email_TaskV2[[#This Row],[Tanggal nodin RFS/RFI]],"mmm"))</f>
        <v>Jun</v>
      </c>
      <c r="AZ790" s="28" t="str">
        <f>IF(Email_TaskV2[[#This Row],[Nodin BO]]="","No","Yes")</f>
        <v>Yes</v>
      </c>
      <c r="BA790" s="36">
        <f>IF(Email_TaskV2[[#This Row],[Month]]="",13,MONTH(Email_TaskV2[[#This Row],[Tanggal nodin RFS/RFI]]))</f>
        <v>6</v>
      </c>
    </row>
    <row r="791" spans="1:53" ht="15" hidden="1" customHeight="1" x14ac:dyDescent="0.3">
      <c r="A791" s="17">
        <v>790</v>
      </c>
      <c r="B791" s="31" t="s">
        <v>3384</v>
      </c>
      <c r="C791" s="40">
        <v>44743</v>
      </c>
      <c r="D791" s="34" t="s">
        <v>3385</v>
      </c>
      <c r="E791" s="18" t="s">
        <v>55</v>
      </c>
      <c r="F791" s="21" t="s">
        <v>112</v>
      </c>
      <c r="G791" s="42">
        <v>44747</v>
      </c>
      <c r="H791" s="42">
        <v>44749</v>
      </c>
      <c r="I791" s="31" t="s">
        <v>3386</v>
      </c>
      <c r="J791" s="42">
        <v>44753</v>
      </c>
      <c r="K791" s="85"/>
      <c r="L791" s="78">
        <f t="shared" si="87"/>
        <v>6</v>
      </c>
      <c r="M791" s="78">
        <f t="shared" si="88"/>
        <v>6</v>
      </c>
      <c r="N791" s="34" t="s">
        <v>58</v>
      </c>
      <c r="O791" s="34" t="s">
        <v>59</v>
      </c>
      <c r="P791" s="34" t="str">
        <f>VLOOKUP(Email_TaskV2[[#This Row],[PIC Dev]],[1]Organization!C:D,2,FALSE)</f>
        <v>BSM Prepaid</v>
      </c>
      <c r="Q791" s="34"/>
      <c r="R791" s="31">
        <v>40</v>
      </c>
      <c r="S791" s="18" t="s">
        <v>106</v>
      </c>
      <c r="T791" s="31" t="s">
        <v>3387</v>
      </c>
      <c r="U791" s="25"/>
      <c r="V791" s="25"/>
      <c r="W791" s="25"/>
      <c r="X791" s="25"/>
      <c r="Y791" s="25"/>
      <c r="Z791" s="18" t="s">
        <v>63</v>
      </c>
      <c r="AA791" s="18" t="s">
        <v>64</v>
      </c>
      <c r="AB791" s="31" t="s">
        <v>65</v>
      </c>
      <c r="AC791" s="18" t="s">
        <v>66</v>
      </c>
      <c r="AD791" s="23" t="s">
        <v>816</v>
      </c>
      <c r="AE791" s="33"/>
      <c r="AF791" s="33"/>
      <c r="AG791" s="31"/>
      <c r="AH791" s="75"/>
      <c r="AI791" s="31" t="s">
        <v>75</v>
      </c>
      <c r="AJ791" s="31"/>
      <c r="AK791" s="25"/>
      <c r="AL791" s="25"/>
      <c r="AM791" s="25"/>
      <c r="AN791" s="25"/>
      <c r="AO791" s="25"/>
      <c r="AP791" s="26">
        <f ca="1">IF(AND(Email_TaskV2[[#This Row],[Status]]="ON PROGRESS"),TODAY()-Email_TaskV2[[#This Row],[Tanggal nodin RFS/RFI]],0)</f>
        <v>0</v>
      </c>
      <c r="AQ791" s="26">
        <f ca="1">IF(AND(Email_TaskV2[[#This Row],[Status]]="ON PROGRESS",Email_TaskV2[[#This Row],[Type]]="RFI"),TODAY()-Email_TaskV2[[#This Row],[Tanggal nodin RFS/RFI]],0)</f>
        <v>0</v>
      </c>
      <c r="AR791" s="26" t="str">
        <f ca="1">IF(Email_TaskV2[[#This Row],[Aging]]&gt;7,"Warning","")</f>
        <v/>
      </c>
      <c r="AV791" s="16" t="str">
        <f>IF(AND(Email_TaskV2[[#This Row],[Status]]="ON PROGRESS",Email_TaskV2[[#This Row],[Type]]="RFS"),"YES","")</f>
        <v/>
      </c>
      <c r="AW791" s="16" t="str">
        <f>IF(AND(Email_TaskV2[[#This Row],[Status]]="ON PROGRESS",Email_TaskV2[[#This Row],[Type]]="RFI"),"YES","")</f>
        <v/>
      </c>
      <c r="AX791" s="16">
        <f>IF(Email_TaskV2[[#This Row],[Nomor Nodin RFS/RFI]]="","",DAY(Email_TaskV2[[#This Row],[Tanggal nodin RFS/RFI]]))</f>
        <v>1</v>
      </c>
      <c r="AY791" s="28" t="str">
        <f>IF(Email_TaskV2[[#This Row],[Nomor Nodin RFS/RFI]]="","",TEXT(Email_TaskV2[[#This Row],[Tanggal nodin RFS/RFI]],"mmm"))</f>
        <v>Jul</v>
      </c>
      <c r="AZ791" s="28" t="str">
        <f>IF(Email_TaskV2[[#This Row],[Nodin BO]]="","No","Yes")</f>
        <v>Yes</v>
      </c>
      <c r="BA791" s="36">
        <f>IF(Email_TaskV2[[#This Row],[Month]]="",13,MONTH(Email_TaskV2[[#This Row],[Tanggal nodin RFS/RFI]]))</f>
        <v>7</v>
      </c>
    </row>
    <row r="792" spans="1:53" ht="15" hidden="1" customHeight="1" x14ac:dyDescent="0.3">
      <c r="A792" s="17">
        <v>791</v>
      </c>
      <c r="B792" s="31" t="s">
        <v>3388</v>
      </c>
      <c r="C792" s="40">
        <v>44743</v>
      </c>
      <c r="D792" s="34" t="s">
        <v>3389</v>
      </c>
      <c r="E792" s="18" t="s">
        <v>55</v>
      </c>
      <c r="F792" s="21" t="s">
        <v>112</v>
      </c>
      <c r="G792" s="42">
        <v>44717</v>
      </c>
      <c r="H792" s="108">
        <v>44755</v>
      </c>
      <c r="I792" s="31" t="s">
        <v>3390</v>
      </c>
      <c r="J792" s="108">
        <v>44755</v>
      </c>
      <c r="K792" s="109"/>
      <c r="L792" s="78">
        <f t="shared" si="87"/>
        <v>12</v>
      </c>
      <c r="M792" s="78">
        <f t="shared" si="88"/>
        <v>38</v>
      </c>
      <c r="N792" s="20" t="s">
        <v>130</v>
      </c>
      <c r="O792" s="20" t="s">
        <v>131</v>
      </c>
      <c r="P792" s="34" t="str">
        <f>VLOOKUP(Email_TaskV2[[#This Row],[PIC Dev]],[1]Organization!C:D,2,FALSE)</f>
        <v>BSM Prepaid</v>
      </c>
      <c r="Q792" s="34"/>
      <c r="R792" s="31">
        <v>85</v>
      </c>
      <c r="S792" s="18" t="s">
        <v>106</v>
      </c>
      <c r="T792" s="31" t="s">
        <v>3391</v>
      </c>
      <c r="U792" s="25"/>
      <c r="V792" s="25"/>
      <c r="W792" s="25"/>
      <c r="X792" s="25"/>
      <c r="Y792" s="25"/>
      <c r="Z792" s="18" t="s">
        <v>63</v>
      </c>
      <c r="AA792" s="18" t="s">
        <v>64</v>
      </c>
      <c r="AB792" s="31" t="s">
        <v>447</v>
      </c>
      <c r="AC792" s="18" t="s">
        <v>66</v>
      </c>
      <c r="AD792" s="33" t="s">
        <v>2792</v>
      </c>
      <c r="AE792" s="33"/>
      <c r="AF792" s="33"/>
      <c r="AG792" s="31"/>
      <c r="AH792" s="75"/>
      <c r="AI792" s="31" t="s">
        <v>75</v>
      </c>
      <c r="AJ792" s="31"/>
      <c r="AK792" s="25"/>
      <c r="AL792" s="25"/>
      <c r="AM792" s="25"/>
      <c r="AN792" s="25"/>
      <c r="AO792" s="25"/>
      <c r="AP792" s="26">
        <f ca="1">IF(AND(Email_TaskV2[[#This Row],[Status]]="ON PROGRESS"),TODAY()-Email_TaskV2[[#This Row],[Tanggal nodin RFS/RFI]],0)</f>
        <v>0</v>
      </c>
      <c r="AQ792" s="26">
        <f ca="1">IF(AND(Email_TaskV2[[#This Row],[Status]]="ON PROGRESS",Email_TaskV2[[#This Row],[Type]]="RFI"),TODAY()-Email_TaskV2[[#This Row],[Tanggal nodin RFS/RFI]],0)</f>
        <v>0</v>
      </c>
      <c r="AR792" s="26" t="str">
        <f ca="1">IF(Email_TaskV2[[#This Row],[Aging]]&gt;7,"Warning","")</f>
        <v/>
      </c>
      <c r="AV792" s="16" t="str">
        <f>IF(AND(Email_TaskV2[[#This Row],[Status]]="ON PROGRESS",Email_TaskV2[[#This Row],[Type]]="RFS"),"YES","")</f>
        <v/>
      </c>
      <c r="AW792" s="16" t="str">
        <f>IF(AND(Email_TaskV2[[#This Row],[Status]]="ON PROGRESS",Email_TaskV2[[#This Row],[Type]]="RFI"),"YES","")</f>
        <v/>
      </c>
      <c r="AX792" s="16">
        <f>IF(Email_TaskV2[[#This Row],[Nomor Nodin RFS/RFI]]="","",DAY(Email_TaskV2[[#This Row],[Tanggal nodin RFS/RFI]]))</f>
        <v>1</v>
      </c>
      <c r="AY792" s="28" t="str">
        <f>IF(Email_TaskV2[[#This Row],[Nomor Nodin RFS/RFI]]="","",TEXT(Email_TaskV2[[#This Row],[Tanggal nodin RFS/RFI]],"mmm"))</f>
        <v>Jul</v>
      </c>
      <c r="AZ792" s="28" t="str">
        <f>IF(Email_TaskV2[[#This Row],[Nodin BO]]="","No","Yes")</f>
        <v>Yes</v>
      </c>
      <c r="BA792" s="36">
        <f>IF(Email_TaskV2[[#This Row],[Month]]="",13,MONTH(Email_TaskV2[[#This Row],[Tanggal nodin RFS/RFI]]))</f>
        <v>7</v>
      </c>
    </row>
    <row r="793" spans="1:53" ht="15" hidden="1" customHeight="1" x14ac:dyDescent="0.3">
      <c r="A793" s="17">
        <v>792</v>
      </c>
      <c r="B793" s="31" t="s">
        <v>3392</v>
      </c>
      <c r="C793" s="40">
        <v>44743</v>
      </c>
      <c r="D793" s="34" t="s">
        <v>3393</v>
      </c>
      <c r="E793" s="18" t="s">
        <v>55</v>
      </c>
      <c r="F793" s="21" t="s">
        <v>136</v>
      </c>
      <c r="G793" s="42">
        <v>44747</v>
      </c>
      <c r="H793" s="42">
        <v>44764</v>
      </c>
      <c r="I793" s="31" t="s">
        <v>3394</v>
      </c>
      <c r="J793" s="42">
        <v>44767</v>
      </c>
      <c r="K793" s="85"/>
      <c r="L793" s="78">
        <f t="shared" si="87"/>
        <v>21</v>
      </c>
      <c r="M793" s="78">
        <f t="shared" si="88"/>
        <v>20</v>
      </c>
      <c r="N793" s="20" t="s">
        <v>58</v>
      </c>
      <c r="O793" s="20" t="s">
        <v>59</v>
      </c>
      <c r="P793" s="34" t="str">
        <f>VLOOKUP(Email_TaskV2[[#This Row],[PIC Dev]],[1]Organization!C:D,2,FALSE)</f>
        <v>BSM Prepaid</v>
      </c>
      <c r="Q793" s="74" t="s">
        <v>3395</v>
      </c>
      <c r="R793" s="31">
        <v>162</v>
      </c>
      <c r="S793" s="18" t="s">
        <v>106</v>
      </c>
      <c r="T793" s="31" t="s">
        <v>3396</v>
      </c>
      <c r="U793" s="25"/>
      <c r="V793" s="25"/>
      <c r="W793" s="25"/>
      <c r="X793" s="25"/>
      <c r="Y793" s="25"/>
      <c r="Z793" s="18" t="s">
        <v>63</v>
      </c>
      <c r="AA793" s="18" t="s">
        <v>64</v>
      </c>
      <c r="AB793" s="31" t="s">
        <v>65</v>
      </c>
      <c r="AC793" s="18" t="s">
        <v>66</v>
      </c>
      <c r="AD793" s="23" t="s">
        <v>211</v>
      </c>
      <c r="AE793" s="33"/>
      <c r="AF793" s="33"/>
      <c r="AG793" s="31"/>
      <c r="AH793" s="75"/>
      <c r="AI793" s="31" t="s">
        <v>68</v>
      </c>
      <c r="AJ793" s="31" t="s">
        <v>3397</v>
      </c>
      <c r="AK793" s="25"/>
      <c r="AL793" s="25"/>
      <c r="AM793" s="25"/>
      <c r="AN793" s="25"/>
      <c r="AO793" s="25"/>
      <c r="AP793" s="26">
        <f ca="1">IF(AND(Email_TaskV2[[#This Row],[Status]]="ON PROGRESS"),TODAY()-Email_TaskV2[[#This Row],[Tanggal nodin RFS/RFI]],0)</f>
        <v>0</v>
      </c>
      <c r="AQ793" s="26">
        <f ca="1">IF(AND(Email_TaskV2[[#This Row],[Status]]="ON PROGRESS",Email_TaskV2[[#This Row],[Type]]="RFI"),TODAY()-Email_TaskV2[[#This Row],[Tanggal nodin RFS/RFI]],0)</f>
        <v>0</v>
      </c>
      <c r="AR793" s="26" t="str">
        <f ca="1">IF(Email_TaskV2[[#This Row],[Aging]]&gt;7,"Warning","")</f>
        <v/>
      </c>
      <c r="AV793" s="16" t="str">
        <f>IF(AND(Email_TaskV2[[#This Row],[Status]]="ON PROGRESS",Email_TaskV2[[#This Row],[Type]]="RFS"),"YES","")</f>
        <v/>
      </c>
      <c r="AW793" s="16" t="str">
        <f>IF(AND(Email_TaskV2[[#This Row],[Status]]="ON PROGRESS",Email_TaskV2[[#This Row],[Type]]="RFI"),"YES","")</f>
        <v/>
      </c>
      <c r="AX793" s="16">
        <f>IF(Email_TaskV2[[#This Row],[Nomor Nodin RFS/RFI]]="","",DAY(Email_TaskV2[[#This Row],[Tanggal nodin RFS/RFI]]))</f>
        <v>1</v>
      </c>
      <c r="AY793" s="28" t="str">
        <f>IF(Email_TaskV2[[#This Row],[Nomor Nodin RFS/RFI]]="","",TEXT(Email_TaskV2[[#This Row],[Tanggal nodin RFS/RFI]],"mmm"))</f>
        <v>Jul</v>
      </c>
      <c r="AZ793" s="28" t="str">
        <f>IF(Email_TaskV2[[#This Row],[Nodin BO]]="","No","Yes")</f>
        <v>Yes</v>
      </c>
      <c r="BA793" s="36">
        <f>IF(Email_TaskV2[[#This Row],[Month]]="",13,MONTH(Email_TaskV2[[#This Row],[Tanggal nodin RFS/RFI]]))</f>
        <v>7</v>
      </c>
    </row>
    <row r="794" spans="1:53" ht="15" hidden="1" customHeight="1" x14ac:dyDescent="0.3">
      <c r="A794" s="17">
        <v>793</v>
      </c>
      <c r="B794" s="31" t="s">
        <v>3398</v>
      </c>
      <c r="C794" s="40">
        <v>44743</v>
      </c>
      <c r="D794" s="34" t="s">
        <v>3399</v>
      </c>
      <c r="E794" s="18" t="s">
        <v>55</v>
      </c>
      <c r="F794" s="21" t="s">
        <v>136</v>
      </c>
      <c r="G794" s="42">
        <v>44748</v>
      </c>
      <c r="H794" s="42">
        <v>44753</v>
      </c>
      <c r="I794" s="31" t="s">
        <v>3400</v>
      </c>
      <c r="J794" s="42">
        <v>44753</v>
      </c>
      <c r="K794" s="42"/>
      <c r="L794" s="31">
        <f t="shared" si="87"/>
        <v>10</v>
      </c>
      <c r="M794" s="31">
        <f t="shared" si="88"/>
        <v>5</v>
      </c>
      <c r="N794" s="34" t="s">
        <v>1434</v>
      </c>
      <c r="O794" s="34" t="s">
        <v>59</v>
      </c>
      <c r="P794" s="34" t="str">
        <f>VLOOKUP(Email_TaskV2[[#This Row],[PIC Dev]],[1]Organization!C:D,2,FALSE)</f>
        <v>BSM Prepaid</v>
      </c>
      <c r="Q794" s="74" t="s">
        <v>3401</v>
      </c>
      <c r="R794" s="31">
        <v>278</v>
      </c>
      <c r="S794" s="18" t="s">
        <v>61</v>
      </c>
      <c r="T794" s="31" t="s">
        <v>3344</v>
      </c>
      <c r="U794" s="25"/>
      <c r="V794" s="25"/>
      <c r="W794" s="25"/>
      <c r="X794" s="25"/>
      <c r="Y794" s="25"/>
      <c r="Z794" s="18" t="s">
        <v>63</v>
      </c>
      <c r="AA794" s="18" t="s">
        <v>64</v>
      </c>
      <c r="AB794" s="31" t="s">
        <v>65</v>
      </c>
      <c r="AC794" s="18" t="s">
        <v>66</v>
      </c>
      <c r="AD794" s="33" t="s">
        <v>82</v>
      </c>
      <c r="AE794" s="33"/>
      <c r="AF794" s="33"/>
      <c r="AG794" s="31"/>
      <c r="AH794" s="75"/>
      <c r="AI794" s="31" t="s">
        <v>68</v>
      </c>
      <c r="AJ794" s="31" t="s">
        <v>3021</v>
      </c>
      <c r="AK794" s="25"/>
      <c r="AL794" s="25"/>
      <c r="AM794" s="25"/>
      <c r="AN794" s="25"/>
      <c r="AO794" s="25"/>
      <c r="AP794" s="26">
        <f ca="1">IF(AND(Email_TaskV2[[#This Row],[Status]]="ON PROGRESS"),TODAY()-Email_TaskV2[[#This Row],[Tanggal nodin RFS/RFI]],0)</f>
        <v>0</v>
      </c>
      <c r="AQ794" s="26">
        <f ca="1">IF(AND(Email_TaskV2[[#This Row],[Status]]="ON PROGRESS",Email_TaskV2[[#This Row],[Type]]="RFI"),TODAY()-Email_TaskV2[[#This Row],[Tanggal nodin RFS/RFI]],0)</f>
        <v>0</v>
      </c>
      <c r="AR794" s="26" t="str">
        <f ca="1">IF(Email_TaskV2[[#This Row],[Aging]]&gt;7,"Warning","")</f>
        <v/>
      </c>
      <c r="AV794" s="16" t="str">
        <f>IF(AND(Email_TaskV2[[#This Row],[Status]]="ON PROGRESS",Email_TaskV2[[#This Row],[Type]]="RFS"),"YES","")</f>
        <v/>
      </c>
      <c r="AW794" s="16" t="str">
        <f>IF(AND(Email_TaskV2[[#This Row],[Status]]="ON PROGRESS",Email_TaskV2[[#This Row],[Type]]="RFI"),"YES","")</f>
        <v/>
      </c>
      <c r="AX794" s="16">
        <f>IF(Email_TaskV2[[#This Row],[Nomor Nodin RFS/RFI]]="","",DAY(Email_TaskV2[[#This Row],[Tanggal nodin RFS/RFI]]))</f>
        <v>1</v>
      </c>
      <c r="AY794" s="28" t="str">
        <f>IF(Email_TaskV2[[#This Row],[Nomor Nodin RFS/RFI]]="","",TEXT(Email_TaskV2[[#This Row],[Tanggal nodin RFS/RFI]],"mmm"))</f>
        <v>Jul</v>
      </c>
      <c r="AZ794" s="28" t="str">
        <f>IF(Email_TaskV2[[#This Row],[Nodin BO]]="","No","Yes")</f>
        <v>Yes</v>
      </c>
      <c r="BA794" s="36">
        <f>IF(Email_TaskV2[[#This Row],[Month]]="",13,MONTH(Email_TaskV2[[#This Row],[Tanggal nodin RFS/RFI]]))</f>
        <v>7</v>
      </c>
    </row>
    <row r="795" spans="1:53" ht="15" hidden="1" customHeight="1" x14ac:dyDescent="0.3">
      <c r="A795" s="17">
        <v>794</v>
      </c>
      <c r="B795" s="31" t="s">
        <v>3402</v>
      </c>
      <c r="C795" s="40">
        <v>44743</v>
      </c>
      <c r="D795" s="34" t="s">
        <v>3403</v>
      </c>
      <c r="E795" s="18" t="s">
        <v>55</v>
      </c>
      <c r="F795" s="21" t="s">
        <v>112</v>
      </c>
      <c r="G795" s="42">
        <v>44747</v>
      </c>
      <c r="H795" s="42">
        <v>44748</v>
      </c>
      <c r="I795" s="31" t="s">
        <v>3404</v>
      </c>
      <c r="J795" s="42">
        <v>44748</v>
      </c>
      <c r="K795" s="85"/>
      <c r="L795" s="78">
        <f t="shared" si="87"/>
        <v>5</v>
      </c>
      <c r="M795" s="78">
        <f t="shared" si="88"/>
        <v>1</v>
      </c>
      <c r="N795" s="20" t="s">
        <v>130</v>
      </c>
      <c r="O795" s="20" t="s">
        <v>131</v>
      </c>
      <c r="P795" s="34" t="str">
        <f>VLOOKUP(Email_TaskV2[[#This Row],[PIC Dev]],[1]Organization!C:D,2,FALSE)</f>
        <v>BSM Prepaid</v>
      </c>
      <c r="Q795" s="34"/>
      <c r="R795" s="31">
        <v>45</v>
      </c>
      <c r="S795" s="18" t="s">
        <v>106</v>
      </c>
      <c r="T795" s="31" t="s">
        <v>3180</v>
      </c>
      <c r="U795" s="25"/>
      <c r="V795" s="25"/>
      <c r="W795" s="25"/>
      <c r="X795" s="25"/>
      <c r="Y795" s="25"/>
      <c r="Z795" s="18" t="s">
        <v>63</v>
      </c>
      <c r="AA795" s="18" t="s">
        <v>64</v>
      </c>
      <c r="AB795" s="31" t="s">
        <v>65</v>
      </c>
      <c r="AC795" s="18" t="s">
        <v>66</v>
      </c>
      <c r="AD795" s="23" t="s">
        <v>186</v>
      </c>
      <c r="AE795" s="33"/>
      <c r="AF795" s="33"/>
      <c r="AG795" s="31"/>
      <c r="AH795" s="75"/>
      <c r="AI795" s="31" t="s">
        <v>75</v>
      </c>
      <c r="AJ795" s="31"/>
      <c r="AK795" s="25"/>
      <c r="AL795" s="25"/>
      <c r="AM795" s="25"/>
      <c r="AN795" s="25"/>
      <c r="AO795" s="25"/>
      <c r="AP795" s="26">
        <f ca="1">IF(AND(Email_TaskV2[[#This Row],[Status]]="ON PROGRESS"),TODAY()-Email_TaskV2[[#This Row],[Tanggal nodin RFS/RFI]],0)</f>
        <v>0</v>
      </c>
      <c r="AQ795" s="26">
        <f ca="1">IF(AND(Email_TaskV2[[#This Row],[Status]]="ON PROGRESS",Email_TaskV2[[#This Row],[Type]]="RFI"),TODAY()-Email_TaskV2[[#This Row],[Tanggal nodin RFS/RFI]],0)</f>
        <v>0</v>
      </c>
      <c r="AR795" s="26" t="str">
        <f ca="1">IF(Email_TaskV2[[#This Row],[Aging]]&gt;7,"Warning","")</f>
        <v/>
      </c>
      <c r="AV795" s="16" t="str">
        <f>IF(AND(Email_TaskV2[[#This Row],[Status]]="ON PROGRESS",Email_TaskV2[[#This Row],[Type]]="RFS"),"YES","")</f>
        <v/>
      </c>
      <c r="AW795" s="16" t="str">
        <f>IF(AND(Email_TaskV2[[#This Row],[Status]]="ON PROGRESS",Email_TaskV2[[#This Row],[Type]]="RFI"),"YES","")</f>
        <v/>
      </c>
      <c r="AX795" s="16">
        <f>IF(Email_TaskV2[[#This Row],[Nomor Nodin RFS/RFI]]="","",DAY(Email_TaskV2[[#This Row],[Tanggal nodin RFS/RFI]]))</f>
        <v>1</v>
      </c>
      <c r="AY795" s="28" t="str">
        <f>IF(Email_TaskV2[[#This Row],[Nomor Nodin RFS/RFI]]="","",TEXT(Email_TaskV2[[#This Row],[Tanggal nodin RFS/RFI]],"mmm"))</f>
        <v>Jul</v>
      </c>
      <c r="AZ795" s="28" t="str">
        <f>IF(Email_TaskV2[[#This Row],[Nodin BO]]="","No","Yes")</f>
        <v>Yes</v>
      </c>
      <c r="BA795" s="36">
        <f>IF(Email_TaskV2[[#This Row],[Month]]="",13,MONTH(Email_TaskV2[[#This Row],[Tanggal nodin RFS/RFI]]))</f>
        <v>7</v>
      </c>
    </row>
    <row r="796" spans="1:53" ht="15" hidden="1" customHeight="1" x14ac:dyDescent="0.3">
      <c r="A796" s="17">
        <v>795</v>
      </c>
      <c r="B796" s="31" t="s">
        <v>3405</v>
      </c>
      <c r="C796" s="40">
        <v>44743</v>
      </c>
      <c r="D796" s="34" t="s">
        <v>3406</v>
      </c>
      <c r="E796" s="18" t="s">
        <v>55</v>
      </c>
      <c r="F796" s="21" t="s">
        <v>112</v>
      </c>
      <c r="G796" s="42">
        <v>44748</v>
      </c>
      <c r="H796" s="42">
        <v>44749</v>
      </c>
      <c r="I796" s="31" t="s">
        <v>3407</v>
      </c>
      <c r="J796" s="42">
        <v>44750</v>
      </c>
      <c r="K796" s="85"/>
      <c r="L796" s="78">
        <f t="shared" si="87"/>
        <v>6</v>
      </c>
      <c r="M796" s="78">
        <f t="shared" si="88"/>
        <v>2</v>
      </c>
      <c r="N796" s="20" t="s">
        <v>130</v>
      </c>
      <c r="O796" s="20" t="s">
        <v>131</v>
      </c>
      <c r="P796" s="34" t="str">
        <f>VLOOKUP(Email_TaskV2[[#This Row],[PIC Dev]],[1]Organization!C:D,2,FALSE)</f>
        <v>BSM Prepaid</v>
      </c>
      <c r="Q796" s="34"/>
      <c r="R796" s="31">
        <v>48</v>
      </c>
      <c r="S796" s="18" t="s">
        <v>106</v>
      </c>
      <c r="T796" s="31" t="s">
        <v>2447</v>
      </c>
      <c r="U796" s="25"/>
      <c r="V796" s="25"/>
      <c r="W796" s="25"/>
      <c r="X796" s="25"/>
      <c r="Y796" s="25"/>
      <c r="Z796" s="18" t="s">
        <v>63</v>
      </c>
      <c r="AA796" s="18" t="s">
        <v>64</v>
      </c>
      <c r="AB796" s="31" t="s">
        <v>65</v>
      </c>
      <c r="AC796" s="18" t="s">
        <v>66</v>
      </c>
      <c r="AD796" s="23" t="s">
        <v>211</v>
      </c>
      <c r="AE796" s="33"/>
      <c r="AF796" s="33"/>
      <c r="AG796" s="31"/>
      <c r="AH796" s="75"/>
      <c r="AI796" s="31" t="s">
        <v>75</v>
      </c>
      <c r="AJ796" s="31"/>
      <c r="AK796" s="25"/>
      <c r="AL796" s="25"/>
      <c r="AM796" s="25"/>
      <c r="AN796" s="25"/>
      <c r="AO796" s="25"/>
      <c r="AP796" s="26">
        <f ca="1">IF(AND(Email_TaskV2[[#This Row],[Status]]="ON PROGRESS"),TODAY()-Email_TaskV2[[#This Row],[Tanggal nodin RFS/RFI]],0)</f>
        <v>0</v>
      </c>
      <c r="AQ796" s="26">
        <f ca="1">IF(AND(Email_TaskV2[[#This Row],[Status]]="ON PROGRESS",Email_TaskV2[[#This Row],[Type]]="RFI"),TODAY()-Email_TaskV2[[#This Row],[Tanggal nodin RFS/RFI]],0)</f>
        <v>0</v>
      </c>
      <c r="AR796" s="26" t="str">
        <f ca="1">IF(Email_TaskV2[[#This Row],[Aging]]&gt;7,"Warning","")</f>
        <v/>
      </c>
      <c r="AV796" s="16" t="str">
        <f>IF(AND(Email_TaskV2[[#This Row],[Status]]="ON PROGRESS",Email_TaskV2[[#This Row],[Type]]="RFS"),"YES","")</f>
        <v/>
      </c>
      <c r="AW796" s="16" t="str">
        <f>IF(AND(Email_TaskV2[[#This Row],[Status]]="ON PROGRESS",Email_TaskV2[[#This Row],[Type]]="RFI"),"YES","")</f>
        <v/>
      </c>
      <c r="AX796" s="16">
        <f>IF(Email_TaskV2[[#This Row],[Nomor Nodin RFS/RFI]]="","",DAY(Email_TaskV2[[#This Row],[Tanggal nodin RFS/RFI]]))</f>
        <v>1</v>
      </c>
      <c r="AY796" s="28" t="str">
        <f>IF(Email_TaskV2[[#This Row],[Nomor Nodin RFS/RFI]]="","",TEXT(Email_TaskV2[[#This Row],[Tanggal nodin RFS/RFI]],"mmm"))</f>
        <v>Jul</v>
      </c>
      <c r="AZ796" s="28" t="str">
        <f>IF(Email_TaskV2[[#This Row],[Nodin BO]]="","No","Yes")</f>
        <v>Yes</v>
      </c>
      <c r="BA796" s="36">
        <f>IF(Email_TaskV2[[#This Row],[Month]]="",13,MONTH(Email_TaskV2[[#This Row],[Tanggal nodin RFS/RFI]]))</f>
        <v>7</v>
      </c>
    </row>
    <row r="797" spans="1:53" ht="15" hidden="1" customHeight="1" x14ac:dyDescent="0.3">
      <c r="A797" s="17">
        <v>796</v>
      </c>
      <c r="B797" s="31" t="s">
        <v>3408</v>
      </c>
      <c r="C797" s="40">
        <v>44746</v>
      </c>
      <c r="D797" s="34" t="s">
        <v>3409</v>
      </c>
      <c r="E797" s="18" t="s">
        <v>55</v>
      </c>
      <c r="F797" s="21" t="s">
        <v>112</v>
      </c>
      <c r="G797" s="42">
        <v>44748</v>
      </c>
      <c r="H797" s="42">
        <v>44748</v>
      </c>
      <c r="I797" s="31" t="s">
        <v>3410</v>
      </c>
      <c r="J797" s="42">
        <v>44748</v>
      </c>
      <c r="K797" s="42"/>
      <c r="L797" s="31">
        <f t="shared" si="87"/>
        <v>2</v>
      </c>
      <c r="M797" s="31">
        <f t="shared" si="88"/>
        <v>0</v>
      </c>
      <c r="N797" s="20" t="s">
        <v>130</v>
      </c>
      <c r="O797" s="20" t="s">
        <v>131</v>
      </c>
      <c r="P797" s="34" t="str">
        <f>VLOOKUP(Email_TaskV2[[#This Row],[PIC Dev]],[1]Organization!C:D,2,FALSE)</f>
        <v>BSM Prepaid</v>
      </c>
      <c r="Q797" s="34"/>
      <c r="R797" s="31">
        <v>12</v>
      </c>
      <c r="S797" s="18" t="s">
        <v>106</v>
      </c>
      <c r="T797" s="31" t="s">
        <v>3411</v>
      </c>
      <c r="U797" s="25"/>
      <c r="V797" s="25"/>
      <c r="W797" s="25"/>
      <c r="X797" s="25"/>
      <c r="Y797" s="25"/>
      <c r="Z797" s="18" t="s">
        <v>63</v>
      </c>
      <c r="AA797" s="18" t="s">
        <v>64</v>
      </c>
      <c r="AB797" s="31" t="s">
        <v>65</v>
      </c>
      <c r="AC797" s="18" t="s">
        <v>66</v>
      </c>
      <c r="AD797" s="23" t="s">
        <v>1719</v>
      </c>
      <c r="AE797" s="33"/>
      <c r="AF797" s="33"/>
      <c r="AG797" s="31"/>
      <c r="AH797" s="75"/>
      <c r="AI797" s="31" t="s">
        <v>75</v>
      </c>
      <c r="AJ797" s="31"/>
      <c r="AK797" s="25"/>
      <c r="AL797" s="25"/>
      <c r="AM797" s="25"/>
      <c r="AN797" s="25"/>
      <c r="AO797" s="25"/>
      <c r="AP797" s="26">
        <f ca="1">IF(AND(Email_TaskV2[[#This Row],[Status]]="ON PROGRESS"),TODAY()-Email_TaskV2[[#This Row],[Tanggal nodin RFS/RFI]],0)</f>
        <v>0</v>
      </c>
      <c r="AQ797" s="26">
        <f ca="1">IF(AND(Email_TaskV2[[#This Row],[Status]]="ON PROGRESS",Email_TaskV2[[#This Row],[Type]]="RFI"),TODAY()-Email_TaskV2[[#This Row],[Tanggal nodin RFS/RFI]],0)</f>
        <v>0</v>
      </c>
      <c r="AR797" s="26" t="str">
        <f ca="1">IF(Email_TaskV2[[#This Row],[Aging]]&gt;7,"Warning","")</f>
        <v/>
      </c>
      <c r="AV797" s="16" t="str">
        <f>IF(AND(Email_TaskV2[[#This Row],[Status]]="ON PROGRESS",Email_TaskV2[[#This Row],[Type]]="RFS"),"YES","")</f>
        <v/>
      </c>
      <c r="AW797" s="16" t="str">
        <f>IF(AND(Email_TaskV2[[#This Row],[Status]]="ON PROGRESS",Email_TaskV2[[#This Row],[Type]]="RFI"),"YES","")</f>
        <v/>
      </c>
      <c r="AX797" s="16">
        <f>IF(Email_TaskV2[[#This Row],[Nomor Nodin RFS/RFI]]="","",DAY(Email_TaskV2[[#This Row],[Tanggal nodin RFS/RFI]]))</f>
        <v>4</v>
      </c>
      <c r="AY797" s="28" t="str">
        <f>IF(Email_TaskV2[[#This Row],[Nomor Nodin RFS/RFI]]="","",TEXT(Email_TaskV2[[#This Row],[Tanggal nodin RFS/RFI]],"mmm"))</f>
        <v>Jul</v>
      </c>
      <c r="AZ797" s="28" t="str">
        <f>IF(Email_TaskV2[[#This Row],[Nodin BO]]="","No","Yes")</f>
        <v>Yes</v>
      </c>
      <c r="BA797" s="36">
        <f>IF(Email_TaskV2[[#This Row],[Month]]="",13,MONTH(Email_TaskV2[[#This Row],[Tanggal nodin RFS/RFI]]))</f>
        <v>7</v>
      </c>
    </row>
    <row r="798" spans="1:53" ht="15" hidden="1" customHeight="1" x14ac:dyDescent="0.3">
      <c r="A798" s="17">
        <v>797</v>
      </c>
      <c r="B798" s="31" t="s">
        <v>3412</v>
      </c>
      <c r="C798" s="40">
        <v>44746</v>
      </c>
      <c r="D798" s="34" t="s">
        <v>3413</v>
      </c>
      <c r="E798" s="18" t="s">
        <v>55</v>
      </c>
      <c r="F798" s="21" t="s">
        <v>86</v>
      </c>
      <c r="G798" s="42">
        <v>44749</v>
      </c>
      <c r="H798" s="42">
        <v>44756</v>
      </c>
      <c r="I798" s="31" t="s">
        <v>3414</v>
      </c>
      <c r="J798" s="42">
        <v>44756</v>
      </c>
      <c r="K798" s="85"/>
      <c r="L798" s="78">
        <f t="shared" si="87"/>
        <v>10</v>
      </c>
      <c r="M798" s="78">
        <f t="shared" si="88"/>
        <v>7</v>
      </c>
      <c r="N798" s="20" t="s">
        <v>130</v>
      </c>
      <c r="O798" s="20" t="s">
        <v>131</v>
      </c>
      <c r="P798" s="34" t="str">
        <f>VLOOKUP(Email_TaskV2[[#This Row],[PIC Dev]],[1]Organization!C:D,2,FALSE)</f>
        <v>BSM Prepaid</v>
      </c>
      <c r="Q798" s="74" t="s">
        <v>3415</v>
      </c>
      <c r="R798" s="31">
        <v>45</v>
      </c>
      <c r="S798" s="18" t="s">
        <v>61</v>
      </c>
      <c r="T798" s="31" t="s">
        <v>3416</v>
      </c>
      <c r="U798" s="25"/>
      <c r="V798" s="25"/>
      <c r="W798" s="25"/>
      <c r="X798" s="25"/>
      <c r="Y798" s="25"/>
      <c r="Z798" s="18" t="s">
        <v>63</v>
      </c>
      <c r="AA798" s="18" t="s">
        <v>64</v>
      </c>
      <c r="AB798" s="31" t="s">
        <v>3017</v>
      </c>
      <c r="AC798" s="18" t="s">
        <v>66</v>
      </c>
      <c r="AD798" s="23" t="s">
        <v>139</v>
      </c>
      <c r="AE798" s="33"/>
      <c r="AF798" s="33"/>
      <c r="AG798" s="31"/>
      <c r="AH798" s="75"/>
      <c r="AI798" s="31" t="s">
        <v>276</v>
      </c>
      <c r="AJ798" s="31" t="s">
        <v>83</v>
      </c>
      <c r="AK798" s="25"/>
      <c r="AL798" s="25"/>
      <c r="AM798" s="25"/>
      <c r="AN798" s="25"/>
      <c r="AO798" s="25"/>
      <c r="AP798" s="26">
        <f ca="1">IF(AND(Email_TaskV2[[#This Row],[Status]]="ON PROGRESS"),TODAY()-Email_TaskV2[[#This Row],[Tanggal nodin RFS/RFI]],0)</f>
        <v>0</v>
      </c>
      <c r="AQ798" s="26">
        <f ca="1">IF(AND(Email_TaskV2[[#This Row],[Status]]="ON PROGRESS",Email_TaskV2[[#This Row],[Type]]="RFI"),TODAY()-Email_TaskV2[[#This Row],[Tanggal nodin RFS/RFI]],0)</f>
        <v>0</v>
      </c>
      <c r="AR798" s="26" t="str">
        <f ca="1">IF(Email_TaskV2[[#This Row],[Aging]]&gt;7,"Warning","")</f>
        <v/>
      </c>
      <c r="AV798" s="16" t="str">
        <f>IF(AND(Email_TaskV2[[#This Row],[Status]]="ON PROGRESS",Email_TaskV2[[#This Row],[Type]]="RFS"),"YES","")</f>
        <v/>
      </c>
      <c r="AW798" s="16" t="str">
        <f>IF(AND(Email_TaskV2[[#This Row],[Status]]="ON PROGRESS",Email_TaskV2[[#This Row],[Type]]="RFI"),"YES","")</f>
        <v/>
      </c>
      <c r="AX798" s="16">
        <f>IF(Email_TaskV2[[#This Row],[Nomor Nodin RFS/RFI]]="","",DAY(Email_TaskV2[[#This Row],[Tanggal nodin RFS/RFI]]))</f>
        <v>4</v>
      </c>
      <c r="AY798" s="28" t="str">
        <f>IF(Email_TaskV2[[#This Row],[Nomor Nodin RFS/RFI]]="","",TEXT(Email_TaskV2[[#This Row],[Tanggal nodin RFS/RFI]],"mmm"))</f>
        <v>Jul</v>
      </c>
      <c r="AZ798" s="28" t="str">
        <f>IF(Email_TaskV2[[#This Row],[Nodin BO]]="","No","Yes")</f>
        <v>Yes</v>
      </c>
      <c r="BA798" s="36">
        <f>IF(Email_TaskV2[[#This Row],[Month]]="",13,MONTH(Email_TaskV2[[#This Row],[Tanggal nodin RFS/RFI]]))</f>
        <v>7</v>
      </c>
    </row>
    <row r="799" spans="1:53" ht="15" hidden="1" customHeight="1" x14ac:dyDescent="0.3">
      <c r="A799" s="17">
        <v>798</v>
      </c>
      <c r="B799" s="31" t="s">
        <v>3417</v>
      </c>
      <c r="C799" s="40">
        <v>44746</v>
      </c>
      <c r="D799" s="34" t="s">
        <v>3418</v>
      </c>
      <c r="E799" s="18" t="s">
        <v>55</v>
      </c>
      <c r="F799" s="21" t="s">
        <v>136</v>
      </c>
      <c r="G799" s="42">
        <v>44753</v>
      </c>
      <c r="H799" s="42">
        <v>44767</v>
      </c>
      <c r="I799" s="31" t="s">
        <v>3419</v>
      </c>
      <c r="J799" s="42">
        <v>44768</v>
      </c>
      <c r="K799" s="85"/>
      <c r="L799" s="78">
        <f t="shared" si="87"/>
        <v>21</v>
      </c>
      <c r="M799" s="78">
        <f t="shared" si="88"/>
        <v>15</v>
      </c>
      <c r="N799" s="20" t="s">
        <v>130</v>
      </c>
      <c r="O799" s="20" t="s">
        <v>131</v>
      </c>
      <c r="P799" s="34" t="str">
        <f>VLOOKUP(Email_TaskV2[[#This Row],[PIC Dev]],[1]Organization!C:D,2,FALSE)</f>
        <v>BSM Prepaid</v>
      </c>
      <c r="Q799" s="74" t="s">
        <v>3420</v>
      </c>
      <c r="R799" s="31">
        <v>372</v>
      </c>
      <c r="S799" s="18" t="s">
        <v>106</v>
      </c>
      <c r="T799" s="31" t="s">
        <v>3421</v>
      </c>
      <c r="U799" s="25"/>
      <c r="V799" s="25"/>
      <c r="W799" s="25"/>
      <c r="X799" s="25"/>
      <c r="Y799" s="25"/>
      <c r="Z799" s="18" t="s">
        <v>63</v>
      </c>
      <c r="AA799" s="18" t="s">
        <v>64</v>
      </c>
      <c r="AB799" s="31" t="s">
        <v>65</v>
      </c>
      <c r="AC799" s="18" t="s">
        <v>66</v>
      </c>
      <c r="AD799" s="23" t="s">
        <v>186</v>
      </c>
      <c r="AE799" s="33"/>
      <c r="AF799" s="33"/>
      <c r="AG799" s="31"/>
      <c r="AH799" s="75"/>
      <c r="AI799" s="31" t="s">
        <v>75</v>
      </c>
      <c r="AJ799" s="31"/>
      <c r="AK799" s="25"/>
      <c r="AL799" s="25"/>
      <c r="AM799" s="25"/>
      <c r="AN799" s="25"/>
      <c r="AO799" s="25"/>
      <c r="AP799" s="26">
        <f ca="1">IF(AND(Email_TaskV2[[#This Row],[Status]]="ON PROGRESS"),TODAY()-Email_TaskV2[[#This Row],[Tanggal nodin RFS/RFI]],0)</f>
        <v>0</v>
      </c>
      <c r="AQ799" s="26">
        <f ca="1">IF(AND(Email_TaskV2[[#This Row],[Status]]="ON PROGRESS",Email_TaskV2[[#This Row],[Type]]="RFI"),TODAY()-Email_TaskV2[[#This Row],[Tanggal nodin RFS/RFI]],0)</f>
        <v>0</v>
      </c>
      <c r="AR799" s="26" t="str">
        <f ca="1">IF(Email_TaskV2[[#This Row],[Aging]]&gt;7,"Warning","")</f>
        <v/>
      </c>
      <c r="AV799" s="16" t="str">
        <f>IF(AND(Email_TaskV2[[#This Row],[Status]]="ON PROGRESS",Email_TaskV2[[#This Row],[Type]]="RFS"),"YES","")</f>
        <v/>
      </c>
      <c r="AW799" s="16" t="str">
        <f>IF(AND(Email_TaskV2[[#This Row],[Status]]="ON PROGRESS",Email_TaskV2[[#This Row],[Type]]="RFI"),"YES","")</f>
        <v/>
      </c>
      <c r="AX799" s="16">
        <f>IF(Email_TaskV2[[#This Row],[Nomor Nodin RFS/RFI]]="","",DAY(Email_TaskV2[[#This Row],[Tanggal nodin RFS/RFI]]))</f>
        <v>4</v>
      </c>
      <c r="AY799" s="28" t="str">
        <f>IF(Email_TaskV2[[#This Row],[Nomor Nodin RFS/RFI]]="","",TEXT(Email_TaskV2[[#This Row],[Tanggal nodin RFS/RFI]],"mmm"))</f>
        <v>Jul</v>
      </c>
      <c r="AZ799" s="28" t="str">
        <f>IF(Email_TaskV2[[#This Row],[Nodin BO]]="","No","Yes")</f>
        <v>Yes</v>
      </c>
      <c r="BA799" s="36">
        <f>IF(Email_TaskV2[[#This Row],[Month]]="",13,MONTH(Email_TaskV2[[#This Row],[Tanggal nodin RFS/RFI]]))</f>
        <v>7</v>
      </c>
    </row>
    <row r="800" spans="1:53" ht="15" hidden="1" customHeight="1" x14ac:dyDescent="0.3">
      <c r="A800" s="17">
        <v>799</v>
      </c>
      <c r="B800" s="31" t="s">
        <v>3422</v>
      </c>
      <c r="C800" s="40">
        <v>44746</v>
      </c>
      <c r="D800" s="34" t="s">
        <v>3423</v>
      </c>
      <c r="E800" s="18" t="s">
        <v>55</v>
      </c>
      <c r="F800" s="21" t="s">
        <v>136</v>
      </c>
      <c r="G800" s="42">
        <v>44748</v>
      </c>
      <c r="H800" s="42">
        <v>44750</v>
      </c>
      <c r="I800" s="31" t="s">
        <v>3424</v>
      </c>
      <c r="J800" s="42">
        <v>44750</v>
      </c>
      <c r="K800" s="85"/>
      <c r="L800" s="78">
        <f t="shared" si="87"/>
        <v>4</v>
      </c>
      <c r="M800" s="78">
        <f t="shared" si="88"/>
        <v>2</v>
      </c>
      <c r="N800" s="74" t="s">
        <v>120</v>
      </c>
      <c r="O800" s="34" t="s">
        <v>121</v>
      </c>
      <c r="P800" s="34" t="str">
        <f>VLOOKUP(Email_TaskV2[[#This Row],[PIC Dev]],[1]Organization!C:D,2,FALSE)</f>
        <v>Business Architecture</v>
      </c>
      <c r="Q800" s="34" t="s">
        <v>3425</v>
      </c>
      <c r="R800" s="31">
        <v>144</v>
      </c>
      <c r="S800" s="18" t="s">
        <v>61</v>
      </c>
      <c r="T800" s="31" t="s">
        <v>3271</v>
      </c>
      <c r="U800" s="25"/>
      <c r="V800" s="25"/>
      <c r="W800" s="25"/>
      <c r="X800" s="25"/>
      <c r="Y800" s="25"/>
      <c r="Z800" s="18" t="s">
        <v>63</v>
      </c>
      <c r="AA800" s="18" t="s">
        <v>64</v>
      </c>
      <c r="AB800" s="31" t="s">
        <v>123</v>
      </c>
      <c r="AC800" s="18" t="s">
        <v>66</v>
      </c>
      <c r="AD800" s="33" t="s">
        <v>89</v>
      </c>
      <c r="AE800" s="33" t="s">
        <v>74</v>
      </c>
      <c r="AF800" s="33"/>
      <c r="AG800" s="31"/>
      <c r="AH800" s="75"/>
      <c r="AI800" s="31" t="s">
        <v>75</v>
      </c>
      <c r="AJ800" s="31"/>
      <c r="AK800" s="25"/>
      <c r="AL800" s="25"/>
      <c r="AM800" s="25"/>
      <c r="AN800" s="25"/>
      <c r="AO800" s="25"/>
      <c r="AP800" s="26">
        <f ca="1">IF(AND(Email_TaskV2[[#This Row],[Status]]="ON PROGRESS"),TODAY()-Email_TaskV2[[#This Row],[Tanggal nodin RFS/RFI]],0)</f>
        <v>0</v>
      </c>
      <c r="AQ800" s="26">
        <f ca="1">IF(AND(Email_TaskV2[[#This Row],[Status]]="ON PROGRESS",Email_TaskV2[[#This Row],[Type]]="RFI"),TODAY()-Email_TaskV2[[#This Row],[Tanggal nodin RFS/RFI]],0)</f>
        <v>0</v>
      </c>
      <c r="AR800" s="26" t="str">
        <f ca="1">IF(Email_TaskV2[[#This Row],[Aging]]&gt;7,"Warning","")</f>
        <v/>
      </c>
      <c r="AV800" s="16" t="str">
        <f>IF(AND(Email_TaskV2[[#This Row],[Status]]="ON PROGRESS",Email_TaskV2[[#This Row],[Type]]="RFS"),"YES","")</f>
        <v/>
      </c>
      <c r="AW800" s="16" t="str">
        <f>IF(AND(Email_TaskV2[[#This Row],[Status]]="ON PROGRESS",Email_TaskV2[[#This Row],[Type]]="RFI"),"YES","")</f>
        <v/>
      </c>
      <c r="AX800" s="16">
        <f>IF(Email_TaskV2[[#This Row],[Nomor Nodin RFS/RFI]]="","",DAY(Email_TaskV2[[#This Row],[Tanggal nodin RFS/RFI]]))</f>
        <v>4</v>
      </c>
      <c r="AY800" s="28" t="str">
        <f>IF(Email_TaskV2[[#This Row],[Nomor Nodin RFS/RFI]]="","",TEXT(Email_TaskV2[[#This Row],[Tanggal nodin RFS/RFI]],"mmm"))</f>
        <v>Jul</v>
      </c>
      <c r="AZ800" s="28" t="str">
        <f>IF(Email_TaskV2[[#This Row],[Nodin BO]]="","No","Yes")</f>
        <v>Yes</v>
      </c>
      <c r="BA800" s="36">
        <f>IF(Email_TaskV2[[#This Row],[Month]]="",13,MONTH(Email_TaskV2[[#This Row],[Tanggal nodin RFS/RFI]]))</f>
        <v>7</v>
      </c>
    </row>
    <row r="801" spans="1:53" ht="15" hidden="1" customHeight="1" x14ac:dyDescent="0.3">
      <c r="A801" s="17">
        <v>800</v>
      </c>
      <c r="B801" s="31" t="s">
        <v>3426</v>
      </c>
      <c r="C801" s="40">
        <v>44746</v>
      </c>
      <c r="D801" s="34" t="s">
        <v>3427</v>
      </c>
      <c r="E801" s="18" t="s">
        <v>55</v>
      </c>
      <c r="F801" s="21" t="s">
        <v>112</v>
      </c>
      <c r="G801" s="42">
        <v>44760</v>
      </c>
      <c r="H801" s="42">
        <v>44760</v>
      </c>
      <c r="I801" s="31" t="s">
        <v>3428</v>
      </c>
      <c r="J801" s="42">
        <v>44760</v>
      </c>
      <c r="K801" s="85"/>
      <c r="L801" s="78">
        <f t="shared" si="87"/>
        <v>14</v>
      </c>
      <c r="M801" s="78">
        <f t="shared" si="88"/>
        <v>0</v>
      </c>
      <c r="N801" s="74" t="s">
        <v>3068</v>
      </c>
      <c r="O801" s="20" t="s">
        <v>3069</v>
      </c>
      <c r="P801" s="35" t="str">
        <f>VLOOKUP(Email_TaskV2[[#This Row],[PIC Dev]],[1]Organization!C:D,2,FALSE)</f>
        <v>BSM Prepaid</v>
      </c>
      <c r="Q801" s="34"/>
      <c r="R801" s="31">
        <v>94</v>
      </c>
      <c r="S801" s="18" t="s">
        <v>106</v>
      </c>
      <c r="T801" s="31" t="s">
        <v>3071</v>
      </c>
      <c r="U801" s="25"/>
      <c r="V801" s="25"/>
      <c r="W801" s="25"/>
      <c r="X801" s="25"/>
      <c r="Y801" s="25"/>
      <c r="Z801" s="18" t="s">
        <v>63</v>
      </c>
      <c r="AA801" s="18" t="s">
        <v>64</v>
      </c>
      <c r="AB801" s="31" t="s">
        <v>588</v>
      </c>
      <c r="AC801" s="18" t="s">
        <v>66</v>
      </c>
      <c r="AD801" s="23" t="s">
        <v>816</v>
      </c>
      <c r="AE801" s="33"/>
      <c r="AF801" s="33"/>
      <c r="AG801" s="31"/>
      <c r="AH801" s="75"/>
      <c r="AI801" s="31" t="s">
        <v>75</v>
      </c>
      <c r="AJ801" s="31"/>
      <c r="AK801" s="25"/>
      <c r="AL801" s="25"/>
      <c r="AM801" s="25"/>
      <c r="AN801" s="25"/>
      <c r="AO801" s="25"/>
      <c r="AP801" s="26">
        <f ca="1">IF(AND(Email_TaskV2[[#This Row],[Status]]="ON PROGRESS"),TODAY()-Email_TaskV2[[#This Row],[Tanggal nodin RFS/RFI]],0)</f>
        <v>0</v>
      </c>
      <c r="AQ801" s="26">
        <f ca="1">IF(AND(Email_TaskV2[[#This Row],[Status]]="ON PROGRESS",Email_TaskV2[[#This Row],[Type]]="RFI"),TODAY()-Email_TaskV2[[#This Row],[Tanggal nodin RFS/RFI]],0)</f>
        <v>0</v>
      </c>
      <c r="AR801" s="26" t="str">
        <f ca="1">IF(Email_TaskV2[[#This Row],[Aging]]&gt;7,"Warning","")</f>
        <v/>
      </c>
      <c r="AV801" s="16" t="str">
        <f>IF(AND(Email_TaskV2[[#This Row],[Status]]="ON PROGRESS",Email_TaskV2[[#This Row],[Type]]="RFS"),"YES","")</f>
        <v/>
      </c>
      <c r="AW801" s="16" t="str">
        <f>IF(AND(Email_TaskV2[[#This Row],[Status]]="ON PROGRESS",Email_TaskV2[[#This Row],[Type]]="RFI"),"YES","")</f>
        <v/>
      </c>
      <c r="AX801" s="16">
        <f>IF(Email_TaskV2[[#This Row],[Nomor Nodin RFS/RFI]]="","",DAY(Email_TaskV2[[#This Row],[Tanggal nodin RFS/RFI]]))</f>
        <v>4</v>
      </c>
      <c r="AY801" s="28" t="str">
        <f>IF(Email_TaskV2[[#This Row],[Nomor Nodin RFS/RFI]]="","",TEXT(Email_TaskV2[[#This Row],[Tanggal nodin RFS/RFI]],"mmm"))</f>
        <v>Jul</v>
      </c>
      <c r="AZ801" s="28" t="str">
        <f>IF(Email_TaskV2[[#This Row],[Nodin BO]]="","No","Yes")</f>
        <v>Yes</v>
      </c>
      <c r="BA801" s="36">
        <f>IF(Email_TaskV2[[#This Row],[Month]]="",13,MONTH(Email_TaskV2[[#This Row],[Tanggal nodin RFS/RFI]]))</f>
        <v>7</v>
      </c>
    </row>
    <row r="802" spans="1:53" ht="15" hidden="1" customHeight="1" x14ac:dyDescent="0.3">
      <c r="A802" s="17">
        <v>801</v>
      </c>
      <c r="B802" s="31" t="s">
        <v>3429</v>
      </c>
      <c r="C802" s="40">
        <v>44746</v>
      </c>
      <c r="D802" s="34" t="s">
        <v>3430</v>
      </c>
      <c r="E802" s="18" t="s">
        <v>55</v>
      </c>
      <c r="F802" s="21" t="s">
        <v>136</v>
      </c>
      <c r="G802" s="42">
        <v>44746</v>
      </c>
      <c r="H802" s="42">
        <v>44764</v>
      </c>
      <c r="I802" s="31" t="s">
        <v>3431</v>
      </c>
      <c r="J802" s="42">
        <v>44764</v>
      </c>
      <c r="K802" s="85"/>
      <c r="L802" s="78">
        <f t="shared" si="87"/>
        <v>18</v>
      </c>
      <c r="M802" s="78">
        <f t="shared" si="88"/>
        <v>18</v>
      </c>
      <c r="N802" s="23" t="s">
        <v>93</v>
      </c>
      <c r="O802" s="20" t="s">
        <v>94</v>
      </c>
      <c r="P802" s="35" t="str">
        <f>VLOOKUP(Email_TaskV2[[#This Row],[PIC Dev]],[1]Organization!C:D,2,FALSE)</f>
        <v>Digital and VAS</v>
      </c>
      <c r="Q802" s="74" t="s">
        <v>3432</v>
      </c>
      <c r="R802" s="31">
        <v>134</v>
      </c>
      <c r="S802" s="18" t="s">
        <v>61</v>
      </c>
      <c r="T802" s="31" t="s">
        <v>2672</v>
      </c>
      <c r="U802" s="25"/>
      <c r="V802" s="25"/>
      <c r="W802" s="25"/>
      <c r="X802" s="25"/>
      <c r="Y802" s="25"/>
      <c r="Z802" s="18" t="s">
        <v>63</v>
      </c>
      <c r="AA802" s="18" t="s">
        <v>64</v>
      </c>
      <c r="AB802" s="31" t="s">
        <v>201</v>
      </c>
      <c r="AC802" s="18" t="s">
        <v>124</v>
      </c>
      <c r="AD802" s="23" t="s">
        <v>99</v>
      </c>
      <c r="AE802" s="33" t="s">
        <v>125</v>
      </c>
      <c r="AF802" s="33" t="s">
        <v>255</v>
      </c>
      <c r="AG802" s="31"/>
      <c r="AH802" s="75"/>
      <c r="AI802" s="31" t="s">
        <v>75</v>
      </c>
      <c r="AJ802" s="31"/>
      <c r="AK802" s="25"/>
      <c r="AL802" s="25"/>
      <c r="AM802" s="25"/>
      <c r="AN802" s="25"/>
      <c r="AO802" s="25"/>
      <c r="AP802" s="26">
        <f ca="1">IF(AND(Email_TaskV2[[#This Row],[Status]]="ON PROGRESS"),TODAY()-Email_TaskV2[[#This Row],[Tanggal nodin RFS/RFI]],0)</f>
        <v>0</v>
      </c>
      <c r="AQ802" s="26">
        <f ca="1">IF(AND(Email_TaskV2[[#This Row],[Status]]="ON PROGRESS",Email_TaskV2[[#This Row],[Type]]="RFI"),TODAY()-Email_TaskV2[[#This Row],[Tanggal nodin RFS/RFI]],0)</f>
        <v>0</v>
      </c>
      <c r="AR802" s="26" t="str">
        <f ca="1">IF(Email_TaskV2[[#This Row],[Aging]]&gt;7,"Warning","")</f>
        <v/>
      </c>
      <c r="AV802" s="16" t="str">
        <f>IF(AND(Email_TaskV2[[#This Row],[Status]]="ON PROGRESS",Email_TaskV2[[#This Row],[Type]]="RFS"),"YES","")</f>
        <v/>
      </c>
      <c r="AW802" s="16" t="str">
        <f>IF(AND(Email_TaskV2[[#This Row],[Status]]="ON PROGRESS",Email_TaskV2[[#This Row],[Type]]="RFI"),"YES","")</f>
        <v/>
      </c>
      <c r="AX802" s="16">
        <f>IF(Email_TaskV2[[#This Row],[Nomor Nodin RFS/RFI]]="","",DAY(Email_TaskV2[[#This Row],[Tanggal nodin RFS/RFI]]))</f>
        <v>4</v>
      </c>
      <c r="AY802" s="28" t="str">
        <f>IF(Email_TaskV2[[#This Row],[Nomor Nodin RFS/RFI]]="","",TEXT(Email_TaskV2[[#This Row],[Tanggal nodin RFS/RFI]],"mmm"))</f>
        <v>Jul</v>
      </c>
      <c r="AZ802" s="28" t="str">
        <f>IF(Email_TaskV2[[#This Row],[Nodin BO]]="","No","Yes")</f>
        <v>Yes</v>
      </c>
      <c r="BA802" s="36">
        <f>IF(Email_TaskV2[[#This Row],[Month]]="",13,MONTH(Email_TaskV2[[#This Row],[Tanggal nodin RFS/RFI]]))</f>
        <v>7</v>
      </c>
    </row>
    <row r="803" spans="1:53" ht="15" hidden="1" customHeight="1" x14ac:dyDescent="0.3">
      <c r="A803" s="17">
        <v>802</v>
      </c>
      <c r="B803" s="31" t="s">
        <v>3433</v>
      </c>
      <c r="C803" s="40">
        <v>44746</v>
      </c>
      <c r="D803" s="34" t="s">
        <v>3434</v>
      </c>
      <c r="E803" s="18" t="s">
        <v>55</v>
      </c>
      <c r="F803" s="21" t="s">
        <v>147</v>
      </c>
      <c r="G803" s="42">
        <v>44750</v>
      </c>
      <c r="H803" s="42">
        <v>44767</v>
      </c>
      <c r="I803" s="31" t="s">
        <v>3435</v>
      </c>
      <c r="J803" s="42">
        <v>44768</v>
      </c>
      <c r="K803" s="42"/>
      <c r="L803" s="31">
        <f t="shared" si="87"/>
        <v>21</v>
      </c>
      <c r="M803" s="31">
        <f t="shared" si="88"/>
        <v>18</v>
      </c>
      <c r="N803" s="20" t="s">
        <v>104</v>
      </c>
      <c r="O803" s="20" t="s">
        <v>105</v>
      </c>
      <c r="P803" s="35" t="str">
        <f>VLOOKUP(Email_TaskV2[[#This Row],[PIC Dev]],[1]Organization!C:D,2,FALSE)</f>
        <v>Digital and VAS</v>
      </c>
      <c r="Q803" s="34"/>
      <c r="R803" s="31">
        <v>155</v>
      </c>
      <c r="S803" s="18" t="s">
        <v>106</v>
      </c>
      <c r="T803" s="31"/>
      <c r="U803" s="25"/>
      <c r="V803" s="25"/>
      <c r="W803" s="25"/>
      <c r="X803" s="25"/>
      <c r="Y803" s="25"/>
      <c r="Z803" s="18" t="s">
        <v>63</v>
      </c>
      <c r="AA803" s="18" t="s">
        <v>64</v>
      </c>
      <c r="AB803" s="31" t="s">
        <v>108</v>
      </c>
      <c r="AC803" s="18" t="s">
        <v>98</v>
      </c>
      <c r="AD803" s="68" t="s">
        <v>151</v>
      </c>
      <c r="AE803" s="33" t="s">
        <v>490</v>
      </c>
      <c r="AF803" s="33"/>
      <c r="AG803" s="31"/>
      <c r="AH803" s="75"/>
      <c r="AI803" s="31" t="s">
        <v>68</v>
      </c>
      <c r="AJ803" s="31" t="s">
        <v>152</v>
      </c>
      <c r="AK803" s="25"/>
      <c r="AL803" s="25"/>
      <c r="AM803" s="25"/>
      <c r="AN803" s="25"/>
      <c r="AO803" s="25"/>
      <c r="AP803" s="26">
        <f ca="1">IF(AND(Email_TaskV2[[#This Row],[Status]]="ON PROGRESS"),TODAY()-Email_TaskV2[[#This Row],[Tanggal nodin RFS/RFI]],0)</f>
        <v>0</v>
      </c>
      <c r="AQ803" s="26">
        <f ca="1">IF(AND(Email_TaskV2[[#This Row],[Status]]="ON PROGRESS",Email_TaskV2[[#This Row],[Type]]="RFI"),TODAY()-Email_TaskV2[[#This Row],[Tanggal nodin RFS/RFI]],0)</f>
        <v>0</v>
      </c>
      <c r="AR803" s="26" t="str">
        <f ca="1">IF(Email_TaskV2[[#This Row],[Aging]]&gt;7,"Warning","")</f>
        <v/>
      </c>
      <c r="AV803" s="16" t="str">
        <f>IF(AND(Email_TaskV2[[#This Row],[Status]]="ON PROGRESS",Email_TaskV2[[#This Row],[Type]]="RFS"),"YES","")</f>
        <v/>
      </c>
      <c r="AW803" s="16" t="str">
        <f>IF(AND(Email_TaskV2[[#This Row],[Status]]="ON PROGRESS",Email_TaskV2[[#This Row],[Type]]="RFI"),"YES","")</f>
        <v/>
      </c>
      <c r="AX803" s="16">
        <f>IF(Email_TaskV2[[#This Row],[Nomor Nodin RFS/RFI]]="","",DAY(Email_TaskV2[[#This Row],[Tanggal nodin RFS/RFI]]))</f>
        <v>4</v>
      </c>
      <c r="AY803" s="28" t="str">
        <f>IF(Email_TaskV2[[#This Row],[Nomor Nodin RFS/RFI]]="","",TEXT(Email_TaskV2[[#This Row],[Tanggal nodin RFS/RFI]],"mmm"))</f>
        <v>Jul</v>
      </c>
      <c r="AZ803" s="28" t="str">
        <f>IF(Email_TaskV2[[#This Row],[Nodin BO]]="","No","Yes")</f>
        <v>No</v>
      </c>
      <c r="BA803" s="36">
        <f>IF(Email_TaskV2[[#This Row],[Month]]="",13,MONTH(Email_TaskV2[[#This Row],[Tanggal nodin RFS/RFI]]))</f>
        <v>7</v>
      </c>
    </row>
    <row r="804" spans="1:53" ht="15" hidden="1" customHeight="1" x14ac:dyDescent="0.3">
      <c r="A804" s="17">
        <v>803</v>
      </c>
      <c r="B804" s="31" t="s">
        <v>3436</v>
      </c>
      <c r="C804" s="40">
        <v>44746</v>
      </c>
      <c r="D804" s="34" t="s">
        <v>2209</v>
      </c>
      <c r="E804" s="18" t="s">
        <v>55</v>
      </c>
      <c r="F804" s="21" t="s">
        <v>136</v>
      </c>
      <c r="G804" s="42">
        <v>44746</v>
      </c>
      <c r="H804" s="42">
        <v>44761</v>
      </c>
      <c r="I804" s="31" t="s">
        <v>3437</v>
      </c>
      <c r="J804" s="42">
        <v>44761</v>
      </c>
      <c r="K804" s="42"/>
      <c r="L804" s="31">
        <f t="shared" si="87"/>
        <v>15</v>
      </c>
      <c r="M804" s="31">
        <f t="shared" si="88"/>
        <v>15</v>
      </c>
      <c r="N804" s="20" t="s">
        <v>104</v>
      </c>
      <c r="O804" s="20" t="s">
        <v>105</v>
      </c>
      <c r="P804" s="35" t="str">
        <f>VLOOKUP(Email_TaskV2[[#This Row],[PIC Dev]],[1]Organization!C:D,2,FALSE)</f>
        <v>Digital and VAS</v>
      </c>
      <c r="Q804" s="74" t="s">
        <v>3438</v>
      </c>
      <c r="R804" s="31">
        <v>24</v>
      </c>
      <c r="S804" s="18" t="s">
        <v>61</v>
      </c>
      <c r="T804" s="31" t="s">
        <v>1852</v>
      </c>
      <c r="U804" s="25"/>
      <c r="V804" s="25"/>
      <c r="W804" s="25"/>
      <c r="X804" s="25"/>
      <c r="Y804" s="25"/>
      <c r="Z804" s="18" t="s">
        <v>63</v>
      </c>
      <c r="AA804" s="18" t="s">
        <v>64</v>
      </c>
      <c r="AB804" s="31" t="s">
        <v>108</v>
      </c>
      <c r="AC804" s="18" t="s">
        <v>98</v>
      </c>
      <c r="AD804" s="23" t="s">
        <v>160</v>
      </c>
      <c r="AE804" s="33"/>
      <c r="AF804" s="33"/>
      <c r="AG804" s="31"/>
      <c r="AH804" s="75"/>
      <c r="AI804" s="31" t="s">
        <v>75</v>
      </c>
      <c r="AJ804" s="31"/>
      <c r="AK804" s="25"/>
      <c r="AL804" s="25"/>
      <c r="AM804" s="25"/>
      <c r="AN804" s="25"/>
      <c r="AO804" s="25"/>
      <c r="AP804" s="26">
        <f ca="1">IF(AND(Email_TaskV2[[#This Row],[Status]]="ON PROGRESS"),TODAY()-Email_TaskV2[[#This Row],[Tanggal nodin RFS/RFI]],0)</f>
        <v>0</v>
      </c>
      <c r="AQ804" s="26">
        <f ca="1">IF(AND(Email_TaskV2[[#This Row],[Status]]="ON PROGRESS",Email_TaskV2[[#This Row],[Type]]="RFI"),TODAY()-Email_TaskV2[[#This Row],[Tanggal nodin RFS/RFI]],0)</f>
        <v>0</v>
      </c>
      <c r="AR804" s="26" t="str">
        <f ca="1">IF(Email_TaskV2[[#This Row],[Aging]]&gt;7,"Warning","")</f>
        <v/>
      </c>
      <c r="AV804" s="16" t="str">
        <f>IF(AND(Email_TaskV2[[#This Row],[Status]]="ON PROGRESS",Email_TaskV2[[#This Row],[Type]]="RFS"),"YES","")</f>
        <v/>
      </c>
      <c r="AW804" s="16" t="str">
        <f>IF(AND(Email_TaskV2[[#This Row],[Status]]="ON PROGRESS",Email_TaskV2[[#This Row],[Type]]="RFI"),"YES","")</f>
        <v/>
      </c>
      <c r="AX804" s="16">
        <f>IF(Email_TaskV2[[#This Row],[Nomor Nodin RFS/RFI]]="","",DAY(Email_TaskV2[[#This Row],[Tanggal nodin RFS/RFI]]))</f>
        <v>4</v>
      </c>
      <c r="AY804" s="28" t="str">
        <f>IF(Email_TaskV2[[#This Row],[Nomor Nodin RFS/RFI]]="","",TEXT(Email_TaskV2[[#This Row],[Tanggal nodin RFS/RFI]],"mmm"))</f>
        <v>Jul</v>
      </c>
      <c r="AZ804" s="28" t="str">
        <f>IF(Email_TaskV2[[#This Row],[Nodin BO]]="","No","Yes")</f>
        <v>Yes</v>
      </c>
      <c r="BA804" s="36">
        <f>IF(Email_TaskV2[[#This Row],[Month]]="",13,MONTH(Email_TaskV2[[#This Row],[Tanggal nodin RFS/RFI]]))</f>
        <v>7</v>
      </c>
    </row>
    <row r="805" spans="1:53" ht="15" hidden="1" customHeight="1" x14ac:dyDescent="0.3">
      <c r="A805" s="17">
        <v>804</v>
      </c>
      <c r="B805" s="31" t="s">
        <v>3439</v>
      </c>
      <c r="C805" s="40">
        <v>44746</v>
      </c>
      <c r="D805" s="34" t="s">
        <v>3440</v>
      </c>
      <c r="E805" s="18" t="s">
        <v>55</v>
      </c>
      <c r="F805" s="21" t="s">
        <v>136</v>
      </c>
      <c r="G805" s="42">
        <v>44747</v>
      </c>
      <c r="H805" s="42">
        <v>44747</v>
      </c>
      <c r="I805" s="31" t="s">
        <v>3441</v>
      </c>
      <c r="J805" s="42">
        <v>44748</v>
      </c>
      <c r="K805" s="85"/>
      <c r="L805" s="78">
        <f t="shared" si="87"/>
        <v>1</v>
      </c>
      <c r="M805" s="78">
        <f t="shared" si="88"/>
        <v>1</v>
      </c>
      <c r="N805" s="74" t="s">
        <v>120</v>
      </c>
      <c r="O805" s="34" t="s">
        <v>121</v>
      </c>
      <c r="P805" s="34" t="str">
        <f>VLOOKUP(Email_TaskV2[[#This Row],[PIC Dev]],[1]Organization!C:D,2,FALSE)</f>
        <v>Business Architecture</v>
      </c>
      <c r="Q805" s="74" t="s">
        <v>3442</v>
      </c>
      <c r="R805" s="31">
        <v>50</v>
      </c>
      <c r="S805" s="18" t="s">
        <v>106</v>
      </c>
      <c r="T805" s="31" t="s">
        <v>2988</v>
      </c>
      <c r="U805" s="25"/>
      <c r="V805" s="25"/>
      <c r="W805" s="25"/>
      <c r="X805" s="25"/>
      <c r="Y805" s="25"/>
      <c r="Z805" s="18" t="s">
        <v>63</v>
      </c>
      <c r="AA805" s="18" t="s">
        <v>64</v>
      </c>
      <c r="AB805" s="31" t="s">
        <v>123</v>
      </c>
      <c r="AC805" s="18" t="s">
        <v>66</v>
      </c>
      <c r="AD805" s="33" t="s">
        <v>211</v>
      </c>
      <c r="AE805" s="33"/>
      <c r="AF805" s="33"/>
      <c r="AG805" s="31"/>
      <c r="AH805" s="75"/>
      <c r="AI805" s="31" t="s">
        <v>75</v>
      </c>
      <c r="AJ805" s="31"/>
      <c r="AK805" s="25"/>
      <c r="AL805" s="25"/>
      <c r="AM805" s="25"/>
      <c r="AN805" s="25"/>
      <c r="AO805" s="25"/>
      <c r="AP805" s="26">
        <f ca="1">IF(AND(Email_TaskV2[[#This Row],[Status]]="ON PROGRESS"),TODAY()-Email_TaskV2[[#This Row],[Tanggal nodin RFS/RFI]],0)</f>
        <v>0</v>
      </c>
      <c r="AQ805" s="26">
        <f ca="1">IF(AND(Email_TaskV2[[#This Row],[Status]]="ON PROGRESS",Email_TaskV2[[#This Row],[Type]]="RFI"),TODAY()-Email_TaskV2[[#This Row],[Tanggal nodin RFS/RFI]],0)</f>
        <v>0</v>
      </c>
      <c r="AR805" s="26" t="str">
        <f ca="1">IF(Email_TaskV2[[#This Row],[Aging]]&gt;7,"Warning","")</f>
        <v/>
      </c>
      <c r="AV805" s="16" t="str">
        <f>IF(AND(Email_TaskV2[[#This Row],[Status]]="ON PROGRESS",Email_TaskV2[[#This Row],[Type]]="RFS"),"YES","")</f>
        <v/>
      </c>
      <c r="AW805" s="16" t="str">
        <f>IF(AND(Email_TaskV2[[#This Row],[Status]]="ON PROGRESS",Email_TaskV2[[#This Row],[Type]]="RFI"),"YES","")</f>
        <v/>
      </c>
      <c r="AX805" s="16">
        <f>IF(Email_TaskV2[[#This Row],[Nomor Nodin RFS/RFI]]="","",DAY(Email_TaskV2[[#This Row],[Tanggal nodin RFS/RFI]]))</f>
        <v>4</v>
      </c>
      <c r="AY805" s="28" t="str">
        <f>IF(Email_TaskV2[[#This Row],[Nomor Nodin RFS/RFI]]="","",TEXT(Email_TaskV2[[#This Row],[Tanggal nodin RFS/RFI]],"mmm"))</f>
        <v>Jul</v>
      </c>
      <c r="AZ805" s="28" t="str">
        <f>IF(Email_TaskV2[[#This Row],[Nodin BO]]="","No","Yes")</f>
        <v>Yes</v>
      </c>
      <c r="BA805" s="36">
        <f>IF(Email_TaskV2[[#This Row],[Month]]="",13,MONTH(Email_TaskV2[[#This Row],[Tanggal nodin RFS/RFI]]))</f>
        <v>7</v>
      </c>
    </row>
    <row r="806" spans="1:53" ht="15" hidden="1" customHeight="1" x14ac:dyDescent="0.3">
      <c r="A806" s="17">
        <v>805</v>
      </c>
      <c r="B806" s="31" t="s">
        <v>3443</v>
      </c>
      <c r="C806" s="40">
        <v>44747</v>
      </c>
      <c r="D806" s="34" t="s">
        <v>3444</v>
      </c>
      <c r="E806" s="32" t="s">
        <v>118</v>
      </c>
      <c r="F806" s="32" t="s">
        <v>3445</v>
      </c>
      <c r="G806" s="31"/>
      <c r="H806" s="42">
        <v>44757</v>
      </c>
      <c r="I806" s="31"/>
      <c r="J806" s="31"/>
      <c r="K806" s="78"/>
      <c r="L806" s="77"/>
      <c r="M806" s="87"/>
      <c r="N806" s="34" t="s">
        <v>171</v>
      </c>
      <c r="O806" s="34" t="s">
        <v>172</v>
      </c>
      <c r="P806" s="34" t="str">
        <f>VLOOKUP(Email_TaskV2[[#This Row],[PIC Dev]],[1]Organization!C:D,2,FALSE)</f>
        <v>Postpaid, Roaming, and Interconnect</v>
      </c>
      <c r="Q806" s="34" t="s">
        <v>3446</v>
      </c>
      <c r="R806" s="31"/>
      <c r="S806" s="18" t="s">
        <v>61</v>
      </c>
      <c r="T806" s="31" t="s">
        <v>3447</v>
      </c>
      <c r="U806" s="25"/>
      <c r="V806" s="25"/>
      <c r="W806" s="25"/>
      <c r="X806" s="25"/>
      <c r="Y806" s="25"/>
      <c r="Z806" s="18" t="s">
        <v>63</v>
      </c>
      <c r="AA806" s="18" t="s">
        <v>64</v>
      </c>
      <c r="AB806" s="31" t="s">
        <v>65</v>
      </c>
      <c r="AC806" s="18" t="s">
        <v>124</v>
      </c>
      <c r="AD806" s="23" t="s">
        <v>125</v>
      </c>
      <c r="AE806" s="33"/>
      <c r="AF806" s="33"/>
      <c r="AG806" s="31"/>
      <c r="AH806" s="75"/>
      <c r="AI806" s="48" t="s">
        <v>75</v>
      </c>
      <c r="AJ806" s="48"/>
      <c r="AK806" s="25"/>
      <c r="AL806" s="25"/>
      <c r="AM806" s="25"/>
      <c r="AN806" s="25"/>
      <c r="AO806" s="25"/>
      <c r="AP806" s="26">
        <f ca="1">IF(AND(Email_TaskV2[[#This Row],[Status]]="ON PROGRESS"),TODAY()-Email_TaskV2[[#This Row],[Tanggal nodin RFS/RFI]],0)</f>
        <v>0</v>
      </c>
      <c r="AQ806" s="26">
        <f ca="1">IF(AND(Email_TaskV2[[#This Row],[Status]]="ON PROGRESS",Email_TaskV2[[#This Row],[Type]]="RFI"),TODAY()-Email_TaskV2[[#This Row],[Tanggal nodin RFS/RFI]],0)</f>
        <v>0</v>
      </c>
      <c r="AR806" s="26" t="str">
        <f ca="1">IF(Email_TaskV2[[#This Row],[Aging]]&gt;7,"Warning","")</f>
        <v/>
      </c>
      <c r="AV806" s="16" t="str">
        <f>IF(AND(Email_TaskV2[[#This Row],[Status]]="ON PROGRESS",Email_TaskV2[[#This Row],[Type]]="RFS"),"YES","")</f>
        <v/>
      </c>
      <c r="AW806" s="16" t="str">
        <f>IF(AND(Email_TaskV2[[#This Row],[Status]]="ON PROGRESS",Email_TaskV2[[#This Row],[Type]]="RFI"),"YES","")</f>
        <v/>
      </c>
      <c r="AX806" s="16">
        <f>IF(Email_TaskV2[[#This Row],[Nomor Nodin RFS/RFI]]="","",DAY(Email_TaskV2[[#This Row],[Tanggal nodin RFS/RFI]]))</f>
        <v>5</v>
      </c>
      <c r="AY806" s="28" t="str">
        <f>IF(Email_TaskV2[[#This Row],[Nomor Nodin RFS/RFI]]="","",TEXT(Email_TaskV2[[#This Row],[Tanggal nodin RFS/RFI]],"mmm"))</f>
        <v>Jul</v>
      </c>
      <c r="AZ806" s="28" t="str">
        <f>IF(Email_TaskV2[[#This Row],[Nodin BO]]="","No","Yes")</f>
        <v>Yes</v>
      </c>
      <c r="BA806" s="36">
        <f>IF(Email_TaskV2[[#This Row],[Month]]="",13,MONTH(Email_TaskV2[[#This Row],[Tanggal nodin RFS/RFI]]))</f>
        <v>7</v>
      </c>
    </row>
    <row r="807" spans="1:53" ht="15" hidden="1" customHeight="1" x14ac:dyDescent="0.3">
      <c r="A807" s="17">
        <v>806</v>
      </c>
      <c r="B807" s="31" t="s">
        <v>3448</v>
      </c>
      <c r="C807" s="40">
        <v>44747</v>
      </c>
      <c r="D807" s="34" t="s">
        <v>3449</v>
      </c>
      <c r="E807" s="18" t="s">
        <v>55</v>
      </c>
      <c r="F807" s="21" t="s">
        <v>136</v>
      </c>
      <c r="G807" s="42">
        <v>44748</v>
      </c>
      <c r="H807" s="42">
        <v>44750</v>
      </c>
      <c r="I807" s="31" t="s">
        <v>3450</v>
      </c>
      <c r="J807" s="42">
        <v>44750</v>
      </c>
      <c r="K807" s="85"/>
      <c r="L807" s="78">
        <f t="shared" ref="L807:L812" si="89">H807-C807</f>
        <v>3</v>
      </c>
      <c r="M807" s="78">
        <f t="shared" ref="M807:M812" si="90">J807-G807</f>
        <v>2</v>
      </c>
      <c r="N807" s="34" t="s">
        <v>531</v>
      </c>
      <c r="O807" s="34" t="s">
        <v>532</v>
      </c>
      <c r="P807" s="34" t="str">
        <f>VLOOKUP(Email_TaskV2[[#This Row],[PIC Dev]],[1]Organization!C:D,2,FALSE)</f>
        <v>Business Architecture</v>
      </c>
      <c r="Q807" s="74" t="s">
        <v>3451</v>
      </c>
      <c r="R807" s="31">
        <v>234</v>
      </c>
      <c r="S807" s="18" t="s">
        <v>106</v>
      </c>
      <c r="T807" s="31" t="s">
        <v>3452</v>
      </c>
      <c r="U807" s="25"/>
      <c r="V807" s="25"/>
      <c r="W807" s="25"/>
      <c r="X807" s="25"/>
      <c r="Y807" s="25"/>
      <c r="Z807" s="18" t="s">
        <v>63</v>
      </c>
      <c r="AA807" s="18" t="s">
        <v>64</v>
      </c>
      <c r="AB807" s="18" t="s">
        <v>534</v>
      </c>
      <c r="AC807" s="18" t="s">
        <v>98</v>
      </c>
      <c r="AD807" s="23" t="s">
        <v>1719</v>
      </c>
      <c r="AE807" s="33"/>
      <c r="AF807" s="33"/>
      <c r="AG807" s="31"/>
      <c r="AH807" s="75"/>
      <c r="AI807" s="31" t="s">
        <v>276</v>
      </c>
      <c r="AJ807" s="31" t="s">
        <v>277</v>
      </c>
      <c r="AK807" s="25"/>
      <c r="AL807" s="25"/>
      <c r="AM807" s="25"/>
      <c r="AN807" s="25"/>
      <c r="AO807" s="25"/>
      <c r="AP807" s="26">
        <f ca="1">IF(AND(Email_TaskV2[[#This Row],[Status]]="ON PROGRESS"),TODAY()-Email_TaskV2[[#This Row],[Tanggal nodin RFS/RFI]],0)</f>
        <v>0</v>
      </c>
      <c r="AQ807" s="26">
        <f ca="1">IF(AND(Email_TaskV2[[#This Row],[Status]]="ON PROGRESS",Email_TaskV2[[#This Row],[Type]]="RFI"),TODAY()-Email_TaskV2[[#This Row],[Tanggal nodin RFS/RFI]],0)</f>
        <v>0</v>
      </c>
      <c r="AR807" s="26" t="str">
        <f ca="1">IF(Email_TaskV2[[#This Row],[Aging]]&gt;7,"Warning","")</f>
        <v/>
      </c>
      <c r="AV807" s="16" t="str">
        <f>IF(AND(Email_TaskV2[[#This Row],[Status]]="ON PROGRESS",Email_TaskV2[[#This Row],[Type]]="RFS"),"YES","")</f>
        <v/>
      </c>
      <c r="AW807" s="16" t="str">
        <f>IF(AND(Email_TaskV2[[#This Row],[Status]]="ON PROGRESS",Email_TaskV2[[#This Row],[Type]]="RFI"),"YES","")</f>
        <v/>
      </c>
      <c r="AX807" s="16">
        <f>IF(Email_TaskV2[[#This Row],[Nomor Nodin RFS/RFI]]="","",DAY(Email_TaskV2[[#This Row],[Tanggal nodin RFS/RFI]]))</f>
        <v>5</v>
      </c>
      <c r="AY807" s="28" t="str">
        <f>IF(Email_TaskV2[[#This Row],[Nomor Nodin RFS/RFI]]="","",TEXT(Email_TaskV2[[#This Row],[Tanggal nodin RFS/RFI]],"mmm"))</f>
        <v>Jul</v>
      </c>
      <c r="AZ807" s="28" t="str">
        <f>IF(Email_TaskV2[[#This Row],[Nodin BO]]="","No","Yes")</f>
        <v>Yes</v>
      </c>
      <c r="BA807" s="36">
        <f>IF(Email_TaskV2[[#This Row],[Month]]="",13,MONTH(Email_TaskV2[[#This Row],[Tanggal nodin RFS/RFI]]))</f>
        <v>7</v>
      </c>
    </row>
    <row r="808" spans="1:53" ht="15" hidden="1" customHeight="1" x14ac:dyDescent="0.3">
      <c r="A808" s="17">
        <v>807</v>
      </c>
      <c r="B808" s="31" t="s">
        <v>3453</v>
      </c>
      <c r="C808" s="40">
        <v>44747</v>
      </c>
      <c r="D808" s="34" t="s">
        <v>3454</v>
      </c>
      <c r="E808" s="18" t="s">
        <v>55</v>
      </c>
      <c r="F808" s="21" t="s">
        <v>136</v>
      </c>
      <c r="G808" s="42">
        <v>44748</v>
      </c>
      <c r="H808" s="42">
        <v>44755</v>
      </c>
      <c r="I808" s="31" t="s">
        <v>3455</v>
      </c>
      <c r="J808" s="42">
        <v>44755</v>
      </c>
      <c r="K808" s="85"/>
      <c r="L808" s="78">
        <f t="shared" si="89"/>
        <v>8</v>
      </c>
      <c r="M808" s="78">
        <f t="shared" si="90"/>
        <v>7</v>
      </c>
      <c r="N808" s="74" t="s">
        <v>3068</v>
      </c>
      <c r="O808" s="87" t="s">
        <v>3069</v>
      </c>
      <c r="P808" s="87" t="str">
        <f>VLOOKUP(Email_TaskV2[[#This Row],[PIC Dev]],[1]Organization!C:D,2,FALSE)</f>
        <v>BSM Prepaid</v>
      </c>
      <c r="Q808" s="74" t="s">
        <v>3456</v>
      </c>
      <c r="R808" s="31">
        <v>155</v>
      </c>
      <c r="S808" s="18" t="s">
        <v>61</v>
      </c>
      <c r="T808" s="31" t="s">
        <v>3071</v>
      </c>
      <c r="U808" s="25"/>
      <c r="V808" s="25"/>
      <c r="W808" s="25"/>
      <c r="X808" s="25"/>
      <c r="Y808" s="25"/>
      <c r="Z808" s="18" t="s">
        <v>63</v>
      </c>
      <c r="AA808" s="18" t="s">
        <v>64</v>
      </c>
      <c r="AB808" s="18" t="s">
        <v>588</v>
      </c>
      <c r="AC808" s="18" t="s">
        <v>66</v>
      </c>
      <c r="AD808" s="23" t="s">
        <v>99</v>
      </c>
      <c r="AE808" s="33" t="s">
        <v>125</v>
      </c>
      <c r="AF808" s="33"/>
      <c r="AG808" s="31"/>
      <c r="AH808" s="75"/>
      <c r="AI808" s="31" t="s">
        <v>68</v>
      </c>
      <c r="AJ808" s="31" t="s">
        <v>3021</v>
      </c>
      <c r="AK808" s="25"/>
      <c r="AL808" s="25"/>
      <c r="AM808" s="25"/>
      <c r="AN808" s="25"/>
      <c r="AO808" s="25"/>
      <c r="AP808" s="26">
        <f ca="1">IF(AND(Email_TaskV2[[#This Row],[Status]]="ON PROGRESS"),TODAY()-Email_TaskV2[[#This Row],[Tanggal nodin RFS/RFI]],0)</f>
        <v>0</v>
      </c>
      <c r="AQ808" s="26">
        <f ca="1">IF(AND(Email_TaskV2[[#This Row],[Status]]="ON PROGRESS",Email_TaskV2[[#This Row],[Type]]="RFI"),TODAY()-Email_TaskV2[[#This Row],[Tanggal nodin RFS/RFI]],0)</f>
        <v>0</v>
      </c>
      <c r="AR808" s="26" t="str">
        <f ca="1">IF(Email_TaskV2[[#This Row],[Aging]]&gt;7,"Warning","")</f>
        <v/>
      </c>
      <c r="AV808" s="16" t="str">
        <f>IF(AND(Email_TaskV2[[#This Row],[Status]]="ON PROGRESS",Email_TaskV2[[#This Row],[Type]]="RFS"),"YES","")</f>
        <v/>
      </c>
      <c r="AW808" s="16" t="str">
        <f>IF(AND(Email_TaskV2[[#This Row],[Status]]="ON PROGRESS",Email_TaskV2[[#This Row],[Type]]="RFI"),"YES","")</f>
        <v/>
      </c>
      <c r="AX808" s="16">
        <f>IF(Email_TaskV2[[#This Row],[Nomor Nodin RFS/RFI]]="","",DAY(Email_TaskV2[[#This Row],[Tanggal nodin RFS/RFI]]))</f>
        <v>5</v>
      </c>
      <c r="AY808" s="28" t="str">
        <f>IF(Email_TaskV2[[#This Row],[Nomor Nodin RFS/RFI]]="","",TEXT(Email_TaskV2[[#This Row],[Tanggal nodin RFS/RFI]],"mmm"))</f>
        <v>Jul</v>
      </c>
      <c r="AZ808" s="28" t="str">
        <f>IF(Email_TaskV2[[#This Row],[Nodin BO]]="","No","Yes")</f>
        <v>Yes</v>
      </c>
      <c r="BA808" s="36">
        <f>IF(Email_TaskV2[[#This Row],[Month]]="",13,MONTH(Email_TaskV2[[#This Row],[Tanggal nodin RFS/RFI]]))</f>
        <v>7</v>
      </c>
    </row>
    <row r="809" spans="1:53" ht="15" hidden="1" customHeight="1" x14ac:dyDescent="0.3">
      <c r="A809" s="17">
        <v>808</v>
      </c>
      <c r="B809" s="31" t="s">
        <v>3457</v>
      </c>
      <c r="C809" s="40">
        <v>44747</v>
      </c>
      <c r="D809" s="34" t="s">
        <v>3458</v>
      </c>
      <c r="E809" s="18" t="s">
        <v>55</v>
      </c>
      <c r="F809" s="18" t="s">
        <v>112</v>
      </c>
      <c r="G809" s="42">
        <v>44748</v>
      </c>
      <c r="H809" s="42">
        <v>44750</v>
      </c>
      <c r="I809" s="31" t="s">
        <v>3459</v>
      </c>
      <c r="J809" s="42">
        <v>44750</v>
      </c>
      <c r="K809" s="85"/>
      <c r="L809" s="78">
        <f t="shared" si="89"/>
        <v>3</v>
      </c>
      <c r="M809" s="78">
        <f t="shared" si="90"/>
        <v>2</v>
      </c>
      <c r="N809" s="34" t="s">
        <v>531</v>
      </c>
      <c r="O809" s="34" t="s">
        <v>532</v>
      </c>
      <c r="P809" s="34" t="str">
        <f>VLOOKUP(Email_TaskV2[[#This Row],[PIC Dev]],[1]Organization!C:D,2,FALSE)</f>
        <v>Business Architecture</v>
      </c>
      <c r="Q809" s="34"/>
      <c r="R809" s="31">
        <v>106</v>
      </c>
      <c r="S809" s="18" t="s">
        <v>106</v>
      </c>
      <c r="T809" s="31" t="s">
        <v>2472</v>
      </c>
      <c r="U809" s="25"/>
      <c r="V809" s="25"/>
      <c r="W809" s="25"/>
      <c r="X809" s="25"/>
      <c r="Y809" s="25"/>
      <c r="Z809" s="18" t="s">
        <v>63</v>
      </c>
      <c r="AA809" s="18" t="s">
        <v>64</v>
      </c>
      <c r="AB809" s="31" t="s">
        <v>534</v>
      </c>
      <c r="AC809" s="18" t="s">
        <v>66</v>
      </c>
      <c r="AD809" s="23" t="s">
        <v>1719</v>
      </c>
      <c r="AE809" s="33"/>
      <c r="AF809" s="33"/>
      <c r="AG809" s="31"/>
      <c r="AH809" s="75"/>
      <c r="AI809" s="31" t="s">
        <v>75</v>
      </c>
      <c r="AJ809" s="31"/>
      <c r="AK809" s="25"/>
      <c r="AL809" s="25"/>
      <c r="AM809" s="25"/>
      <c r="AN809" s="25"/>
      <c r="AO809" s="25"/>
      <c r="AP809" s="26">
        <f ca="1">IF(AND(Email_TaskV2[[#This Row],[Status]]="ON PROGRESS"),TODAY()-Email_TaskV2[[#This Row],[Tanggal nodin RFS/RFI]],0)</f>
        <v>0</v>
      </c>
      <c r="AQ809" s="26">
        <f ca="1">IF(AND(Email_TaskV2[[#This Row],[Status]]="ON PROGRESS",Email_TaskV2[[#This Row],[Type]]="RFI"),TODAY()-Email_TaskV2[[#This Row],[Tanggal nodin RFS/RFI]],0)</f>
        <v>0</v>
      </c>
      <c r="AR809" s="26" t="str">
        <f ca="1">IF(Email_TaskV2[[#This Row],[Aging]]&gt;7,"Warning","")</f>
        <v/>
      </c>
      <c r="AV809" s="16" t="str">
        <f>IF(AND(Email_TaskV2[[#This Row],[Status]]="ON PROGRESS",Email_TaskV2[[#This Row],[Type]]="RFS"),"YES","")</f>
        <v/>
      </c>
      <c r="AW809" s="16" t="str">
        <f>IF(AND(Email_TaskV2[[#This Row],[Status]]="ON PROGRESS",Email_TaskV2[[#This Row],[Type]]="RFI"),"YES","")</f>
        <v/>
      </c>
      <c r="AX809" s="16">
        <f>IF(Email_TaskV2[[#This Row],[Nomor Nodin RFS/RFI]]="","",DAY(Email_TaskV2[[#This Row],[Tanggal nodin RFS/RFI]]))</f>
        <v>5</v>
      </c>
      <c r="AY809" s="28" t="str">
        <f>IF(Email_TaskV2[[#This Row],[Nomor Nodin RFS/RFI]]="","",TEXT(Email_TaskV2[[#This Row],[Tanggal nodin RFS/RFI]],"mmm"))</f>
        <v>Jul</v>
      </c>
      <c r="AZ809" s="28" t="str">
        <f>IF(Email_TaskV2[[#This Row],[Nodin BO]]="","No","Yes")</f>
        <v>Yes</v>
      </c>
      <c r="BA809" s="36">
        <f>IF(Email_TaskV2[[#This Row],[Month]]="",13,MONTH(Email_TaskV2[[#This Row],[Tanggal nodin RFS/RFI]]))</f>
        <v>7</v>
      </c>
    </row>
    <row r="810" spans="1:53" ht="15" hidden="1" customHeight="1" x14ac:dyDescent="0.3">
      <c r="A810" s="17">
        <v>809</v>
      </c>
      <c r="B810" s="31" t="s">
        <v>3460</v>
      </c>
      <c r="C810" s="40">
        <v>44747</v>
      </c>
      <c r="D810" s="34" t="s">
        <v>3461</v>
      </c>
      <c r="E810" s="18" t="s">
        <v>55</v>
      </c>
      <c r="F810" s="21" t="s">
        <v>112</v>
      </c>
      <c r="G810" s="42">
        <v>44754</v>
      </c>
      <c r="H810" s="42">
        <v>44761</v>
      </c>
      <c r="I810" s="31" t="s">
        <v>3462</v>
      </c>
      <c r="J810" s="42">
        <v>44763</v>
      </c>
      <c r="K810" s="42"/>
      <c r="L810" s="31">
        <f t="shared" si="89"/>
        <v>14</v>
      </c>
      <c r="M810" s="31">
        <f t="shared" si="90"/>
        <v>9</v>
      </c>
      <c r="N810" s="74" t="s">
        <v>3068</v>
      </c>
      <c r="O810" s="34" t="s">
        <v>3069</v>
      </c>
      <c r="P810" s="34" t="str">
        <f>VLOOKUP(Email_TaskV2[[#This Row],[PIC Dev]],[1]Organization!C:D,2,FALSE)</f>
        <v>BSM Prepaid</v>
      </c>
      <c r="Q810" s="34"/>
      <c r="R810" s="31">
        <v>85</v>
      </c>
      <c r="S810" s="18" t="s">
        <v>106</v>
      </c>
      <c r="T810" s="31" t="s">
        <v>2988</v>
      </c>
      <c r="U810" s="25"/>
      <c r="V810" s="25"/>
      <c r="W810" s="25"/>
      <c r="X810" s="25"/>
      <c r="Y810" s="25"/>
      <c r="Z810" s="18" t="s">
        <v>63</v>
      </c>
      <c r="AA810" s="18" t="s">
        <v>64</v>
      </c>
      <c r="AB810" s="31" t="s">
        <v>588</v>
      </c>
      <c r="AC810" s="18" t="s">
        <v>66</v>
      </c>
      <c r="AD810" s="23" t="s">
        <v>2792</v>
      </c>
      <c r="AE810" s="33"/>
      <c r="AF810" s="33"/>
      <c r="AG810" s="31"/>
      <c r="AH810" s="75"/>
      <c r="AI810" s="31" t="s">
        <v>75</v>
      </c>
      <c r="AJ810" s="31"/>
      <c r="AK810" s="25"/>
      <c r="AL810" s="25"/>
      <c r="AM810" s="25"/>
      <c r="AN810" s="25"/>
      <c r="AO810" s="25"/>
      <c r="AP810" s="26">
        <f ca="1">IF(AND(Email_TaskV2[[#This Row],[Status]]="ON PROGRESS"),TODAY()-Email_TaskV2[[#This Row],[Tanggal nodin RFS/RFI]],0)</f>
        <v>0</v>
      </c>
      <c r="AQ810" s="26">
        <f ca="1">IF(AND(Email_TaskV2[[#This Row],[Status]]="ON PROGRESS",Email_TaskV2[[#This Row],[Type]]="RFI"),TODAY()-Email_TaskV2[[#This Row],[Tanggal nodin RFS/RFI]],0)</f>
        <v>0</v>
      </c>
      <c r="AR810" s="26" t="str">
        <f ca="1">IF(Email_TaskV2[[#This Row],[Aging]]&gt;7,"Warning","")</f>
        <v/>
      </c>
      <c r="AV810" s="16" t="str">
        <f>IF(AND(Email_TaskV2[[#This Row],[Status]]="ON PROGRESS",Email_TaskV2[[#This Row],[Type]]="RFS"),"YES","")</f>
        <v/>
      </c>
      <c r="AW810" s="16" t="str">
        <f>IF(AND(Email_TaskV2[[#This Row],[Status]]="ON PROGRESS",Email_TaskV2[[#This Row],[Type]]="RFI"),"YES","")</f>
        <v/>
      </c>
      <c r="AX810" s="16">
        <f>IF(Email_TaskV2[[#This Row],[Nomor Nodin RFS/RFI]]="","",DAY(Email_TaskV2[[#This Row],[Tanggal nodin RFS/RFI]]))</f>
        <v>5</v>
      </c>
      <c r="AY810" s="28" t="str">
        <f>IF(Email_TaskV2[[#This Row],[Nomor Nodin RFS/RFI]]="","",TEXT(Email_TaskV2[[#This Row],[Tanggal nodin RFS/RFI]],"mmm"))</f>
        <v>Jul</v>
      </c>
      <c r="AZ810" s="28" t="str">
        <f>IF(Email_TaskV2[[#This Row],[Nodin BO]]="","No","Yes")</f>
        <v>Yes</v>
      </c>
      <c r="BA810" s="36">
        <f>IF(Email_TaskV2[[#This Row],[Month]]="",13,MONTH(Email_TaskV2[[#This Row],[Tanggal nodin RFS/RFI]]))</f>
        <v>7</v>
      </c>
    </row>
    <row r="811" spans="1:53" ht="15" hidden="1" customHeight="1" x14ac:dyDescent="0.3">
      <c r="A811" s="17">
        <v>810</v>
      </c>
      <c r="B811" s="31" t="s">
        <v>3463</v>
      </c>
      <c r="C811" s="40">
        <v>44747</v>
      </c>
      <c r="D811" s="34" t="s">
        <v>3464</v>
      </c>
      <c r="E811" s="18" t="s">
        <v>55</v>
      </c>
      <c r="F811" s="21" t="s">
        <v>136</v>
      </c>
      <c r="G811" s="42">
        <v>44740</v>
      </c>
      <c r="H811" s="42">
        <v>44755</v>
      </c>
      <c r="I811" s="31" t="s">
        <v>3465</v>
      </c>
      <c r="J811" s="42">
        <v>44755</v>
      </c>
      <c r="K811" s="85"/>
      <c r="L811" s="78">
        <f t="shared" si="89"/>
        <v>8</v>
      </c>
      <c r="M811" s="78">
        <f t="shared" si="90"/>
        <v>15</v>
      </c>
      <c r="N811" s="34" t="s">
        <v>130</v>
      </c>
      <c r="O811" s="34" t="s">
        <v>131</v>
      </c>
      <c r="P811" s="34" t="str">
        <f>VLOOKUP(Email_TaskV2[[#This Row],[PIC Dev]],[1]Organization!C:D,2,FALSE)</f>
        <v>BSM Prepaid</v>
      </c>
      <c r="Q811" s="74" t="s">
        <v>1442</v>
      </c>
      <c r="R811" s="31">
        <v>411</v>
      </c>
      <c r="S811" s="18" t="s">
        <v>61</v>
      </c>
      <c r="T811" s="31" t="s">
        <v>3466</v>
      </c>
      <c r="U811" s="25"/>
      <c r="V811" s="25"/>
      <c r="W811" s="25"/>
      <c r="X811" s="25"/>
      <c r="Y811" s="25"/>
      <c r="Z811" s="18" t="s">
        <v>63</v>
      </c>
      <c r="AA811" s="18" t="s">
        <v>64</v>
      </c>
      <c r="AB811" s="31" t="s">
        <v>65</v>
      </c>
      <c r="AC811" s="18" t="s">
        <v>66</v>
      </c>
      <c r="AD811" s="33" t="s">
        <v>82</v>
      </c>
      <c r="AE811" s="33" t="s">
        <v>89</v>
      </c>
      <c r="AF811" s="33" t="s">
        <v>74</v>
      </c>
      <c r="AG811" s="31"/>
      <c r="AH811" s="75"/>
      <c r="AI811" s="31" t="s">
        <v>68</v>
      </c>
      <c r="AJ811" s="31" t="s">
        <v>83</v>
      </c>
      <c r="AK811" s="25"/>
      <c r="AL811" s="25"/>
      <c r="AM811" s="25"/>
      <c r="AN811" s="25"/>
      <c r="AO811" s="25"/>
      <c r="AP811" s="26">
        <f ca="1">IF(AND(Email_TaskV2[[#This Row],[Status]]="ON PROGRESS"),TODAY()-Email_TaskV2[[#This Row],[Tanggal nodin RFS/RFI]],0)</f>
        <v>0</v>
      </c>
      <c r="AQ811" s="26">
        <f ca="1">IF(AND(Email_TaskV2[[#This Row],[Status]]="ON PROGRESS",Email_TaskV2[[#This Row],[Type]]="RFI"),TODAY()-Email_TaskV2[[#This Row],[Tanggal nodin RFS/RFI]],0)</f>
        <v>0</v>
      </c>
      <c r="AR811" s="26" t="str">
        <f ca="1">IF(Email_TaskV2[[#This Row],[Aging]]&gt;7,"Warning","")</f>
        <v/>
      </c>
      <c r="AV811" s="16" t="str">
        <f>IF(AND(Email_TaskV2[[#This Row],[Status]]="ON PROGRESS",Email_TaskV2[[#This Row],[Type]]="RFS"),"YES","")</f>
        <v/>
      </c>
      <c r="AW811" s="16" t="str">
        <f>IF(AND(Email_TaskV2[[#This Row],[Status]]="ON PROGRESS",Email_TaskV2[[#This Row],[Type]]="RFI"),"YES","")</f>
        <v/>
      </c>
      <c r="AX811" s="16">
        <f>IF(Email_TaskV2[[#This Row],[Nomor Nodin RFS/RFI]]="","",DAY(Email_TaskV2[[#This Row],[Tanggal nodin RFS/RFI]]))</f>
        <v>5</v>
      </c>
      <c r="AY811" s="28" t="str">
        <f>IF(Email_TaskV2[[#This Row],[Nomor Nodin RFS/RFI]]="","",TEXT(Email_TaskV2[[#This Row],[Tanggal nodin RFS/RFI]],"mmm"))</f>
        <v>Jul</v>
      </c>
      <c r="AZ811" s="28" t="str">
        <f>IF(Email_TaskV2[[#This Row],[Nodin BO]]="","No","Yes")</f>
        <v>Yes</v>
      </c>
      <c r="BA811" s="36">
        <f>IF(Email_TaskV2[[#This Row],[Month]]="",13,MONTH(Email_TaskV2[[#This Row],[Tanggal nodin RFS/RFI]]))</f>
        <v>7</v>
      </c>
    </row>
    <row r="812" spans="1:53" ht="15" hidden="1" customHeight="1" x14ac:dyDescent="0.3">
      <c r="A812" s="17">
        <v>811</v>
      </c>
      <c r="B812" s="31" t="s">
        <v>3467</v>
      </c>
      <c r="C812" s="40">
        <v>44747</v>
      </c>
      <c r="D812" s="34" t="s">
        <v>3468</v>
      </c>
      <c r="E812" s="18" t="s">
        <v>55</v>
      </c>
      <c r="F812" s="21" t="s">
        <v>112</v>
      </c>
      <c r="G812" s="42">
        <v>44749</v>
      </c>
      <c r="H812" s="42">
        <v>44750</v>
      </c>
      <c r="I812" s="31" t="s">
        <v>3469</v>
      </c>
      <c r="J812" s="42">
        <v>44750</v>
      </c>
      <c r="K812" s="85"/>
      <c r="L812" s="78">
        <f t="shared" si="89"/>
        <v>3</v>
      </c>
      <c r="M812" s="78">
        <f t="shared" si="90"/>
        <v>1</v>
      </c>
      <c r="N812" s="20" t="s">
        <v>1434</v>
      </c>
      <c r="O812" s="20" t="s">
        <v>59</v>
      </c>
      <c r="P812" s="34" t="str">
        <f>VLOOKUP(Email_TaskV2[[#This Row],[PIC Dev]],[1]Organization!C:D,2,FALSE)</f>
        <v>BSM Prepaid</v>
      </c>
      <c r="Q812" s="34"/>
      <c r="R812" s="31">
        <v>80</v>
      </c>
      <c r="S812" s="18" t="s">
        <v>106</v>
      </c>
      <c r="T812" s="31" t="s">
        <v>3470</v>
      </c>
      <c r="U812" s="25"/>
      <c r="V812" s="25"/>
      <c r="W812" s="25"/>
      <c r="X812" s="25"/>
      <c r="Y812" s="25"/>
      <c r="Z812" s="18" t="s">
        <v>63</v>
      </c>
      <c r="AA812" s="18" t="s">
        <v>64</v>
      </c>
      <c r="AB812" s="31" t="s">
        <v>65</v>
      </c>
      <c r="AC812" s="18" t="s">
        <v>66</v>
      </c>
      <c r="AD812" s="23" t="s">
        <v>109</v>
      </c>
      <c r="AE812" s="33"/>
      <c r="AF812" s="33"/>
      <c r="AG812" s="31"/>
      <c r="AH812" s="75"/>
      <c r="AI812" s="31" t="s">
        <v>75</v>
      </c>
      <c r="AJ812" s="31"/>
      <c r="AK812" s="25"/>
      <c r="AL812" s="25"/>
      <c r="AM812" s="25"/>
      <c r="AN812" s="25"/>
      <c r="AO812" s="25"/>
      <c r="AP812" s="26">
        <f ca="1">IF(AND(Email_TaskV2[[#This Row],[Status]]="ON PROGRESS"),TODAY()-Email_TaskV2[[#This Row],[Tanggal nodin RFS/RFI]],0)</f>
        <v>0</v>
      </c>
      <c r="AQ812" s="26">
        <f ca="1">IF(AND(Email_TaskV2[[#This Row],[Status]]="ON PROGRESS",Email_TaskV2[[#This Row],[Type]]="RFI"),TODAY()-Email_TaskV2[[#This Row],[Tanggal nodin RFS/RFI]],0)</f>
        <v>0</v>
      </c>
      <c r="AR812" s="26" t="str">
        <f ca="1">IF(Email_TaskV2[[#This Row],[Aging]]&gt;7,"Warning","")</f>
        <v/>
      </c>
      <c r="AV812" s="16" t="str">
        <f>IF(AND(Email_TaskV2[[#This Row],[Status]]="ON PROGRESS",Email_TaskV2[[#This Row],[Type]]="RFS"),"YES","")</f>
        <v/>
      </c>
      <c r="AW812" s="16" t="str">
        <f>IF(AND(Email_TaskV2[[#This Row],[Status]]="ON PROGRESS",Email_TaskV2[[#This Row],[Type]]="RFI"),"YES","")</f>
        <v/>
      </c>
      <c r="AX812" s="16">
        <f>IF(Email_TaskV2[[#This Row],[Nomor Nodin RFS/RFI]]="","",DAY(Email_TaskV2[[#This Row],[Tanggal nodin RFS/RFI]]))</f>
        <v>5</v>
      </c>
      <c r="AY812" s="28" t="str">
        <f>IF(Email_TaskV2[[#This Row],[Nomor Nodin RFS/RFI]]="","",TEXT(Email_TaskV2[[#This Row],[Tanggal nodin RFS/RFI]],"mmm"))</f>
        <v>Jul</v>
      </c>
      <c r="AZ812" s="28" t="str">
        <f>IF(Email_TaskV2[[#This Row],[Nodin BO]]="","No","Yes")</f>
        <v>Yes</v>
      </c>
      <c r="BA812" s="36">
        <f>IF(Email_TaskV2[[#This Row],[Month]]="",13,MONTH(Email_TaskV2[[#This Row],[Tanggal nodin RFS/RFI]]))</f>
        <v>7</v>
      </c>
    </row>
    <row r="813" spans="1:53" ht="15" hidden="1" customHeight="1" x14ac:dyDescent="0.3">
      <c r="A813" s="17">
        <v>812</v>
      </c>
      <c r="B813" s="31" t="s">
        <v>3471</v>
      </c>
      <c r="C813" s="40">
        <v>44748</v>
      </c>
      <c r="D813" s="34" t="s">
        <v>3472</v>
      </c>
      <c r="E813" s="32" t="s">
        <v>118</v>
      </c>
      <c r="F813" s="47" t="s">
        <v>119</v>
      </c>
      <c r="G813" s="31"/>
      <c r="H813" s="42">
        <v>44769</v>
      </c>
      <c r="I813" s="31"/>
      <c r="J813" s="31"/>
      <c r="K813" s="78"/>
      <c r="L813" s="77"/>
      <c r="M813" s="87"/>
      <c r="N813" s="33" t="s">
        <v>93</v>
      </c>
      <c r="O813" s="34" t="s">
        <v>94</v>
      </c>
      <c r="P813" s="34" t="str">
        <f>VLOOKUP(Email_TaskV2[[#This Row],[PIC Dev]],[1]Organization!C:D,2,FALSE)</f>
        <v>Digital and VAS</v>
      </c>
      <c r="Q813" s="34" t="s">
        <v>3473</v>
      </c>
      <c r="R813" s="31"/>
      <c r="S813" s="31" t="s">
        <v>61</v>
      </c>
      <c r="T813" s="31" t="s">
        <v>2672</v>
      </c>
      <c r="U813" s="25"/>
      <c r="V813" s="25"/>
      <c r="W813" s="25"/>
      <c r="X813" s="25"/>
      <c r="Y813" s="25"/>
      <c r="Z813" s="18" t="s">
        <v>63</v>
      </c>
      <c r="AA813" s="18" t="s">
        <v>64</v>
      </c>
      <c r="AB813" s="31" t="s">
        <v>180</v>
      </c>
      <c r="AC813" s="18" t="s">
        <v>98</v>
      </c>
      <c r="AD813" s="23" t="s">
        <v>255</v>
      </c>
      <c r="AE813" s="33"/>
      <c r="AF813" s="33"/>
      <c r="AG813" s="31"/>
      <c r="AH813" s="75"/>
      <c r="AI813" s="48" t="s">
        <v>75</v>
      </c>
      <c r="AJ813" s="48"/>
      <c r="AK813" s="25"/>
      <c r="AL813" s="25"/>
      <c r="AM813" s="25"/>
      <c r="AN813" s="25"/>
      <c r="AO813" s="25"/>
      <c r="AP813" s="26">
        <f ca="1">IF(AND(Email_TaskV2[[#This Row],[Status]]="ON PROGRESS"),TODAY()-Email_TaskV2[[#This Row],[Tanggal nodin RFS/RFI]],0)</f>
        <v>0</v>
      </c>
      <c r="AQ813" s="26">
        <f ca="1">IF(AND(Email_TaskV2[[#This Row],[Status]]="ON PROGRESS",Email_TaskV2[[#This Row],[Type]]="RFI"),TODAY()-Email_TaskV2[[#This Row],[Tanggal nodin RFS/RFI]],0)</f>
        <v>0</v>
      </c>
      <c r="AR813" s="26" t="str">
        <f ca="1">IF(Email_TaskV2[[#This Row],[Aging]]&gt;7,"Warning","")</f>
        <v/>
      </c>
      <c r="AV813" s="16" t="str">
        <f>IF(AND(Email_TaskV2[[#This Row],[Status]]="ON PROGRESS",Email_TaskV2[[#This Row],[Type]]="RFS"),"YES","")</f>
        <v/>
      </c>
      <c r="AW813" s="16" t="str">
        <f>IF(AND(Email_TaskV2[[#This Row],[Status]]="ON PROGRESS",Email_TaskV2[[#This Row],[Type]]="RFI"),"YES","")</f>
        <v/>
      </c>
      <c r="AX813" s="16">
        <f>IF(Email_TaskV2[[#This Row],[Nomor Nodin RFS/RFI]]="","",DAY(Email_TaskV2[[#This Row],[Tanggal nodin RFS/RFI]]))</f>
        <v>6</v>
      </c>
      <c r="AY813" s="28" t="str">
        <f>IF(Email_TaskV2[[#This Row],[Nomor Nodin RFS/RFI]]="","",TEXT(Email_TaskV2[[#This Row],[Tanggal nodin RFS/RFI]],"mmm"))</f>
        <v>Jul</v>
      </c>
      <c r="AZ813" s="28" t="str">
        <f>IF(Email_TaskV2[[#This Row],[Nodin BO]]="","No","Yes")</f>
        <v>Yes</v>
      </c>
      <c r="BA813" s="36">
        <f>IF(Email_TaskV2[[#This Row],[Month]]="",13,MONTH(Email_TaskV2[[#This Row],[Tanggal nodin RFS/RFI]]))</f>
        <v>7</v>
      </c>
    </row>
    <row r="814" spans="1:53" ht="15" hidden="1" customHeight="1" x14ac:dyDescent="0.3">
      <c r="A814" s="17">
        <v>813</v>
      </c>
      <c r="B814" s="31" t="s">
        <v>3474</v>
      </c>
      <c r="C814" s="40">
        <v>44748</v>
      </c>
      <c r="D814" s="34" t="s">
        <v>3475</v>
      </c>
      <c r="E814" s="18" t="s">
        <v>55</v>
      </c>
      <c r="F814" s="21" t="s">
        <v>136</v>
      </c>
      <c r="G814" s="42">
        <v>44748</v>
      </c>
      <c r="H814" s="42">
        <v>44750</v>
      </c>
      <c r="I814" s="31" t="s">
        <v>3476</v>
      </c>
      <c r="J814" s="42">
        <v>44750</v>
      </c>
      <c r="K814" s="85"/>
      <c r="L814" s="78">
        <f t="shared" ref="L814:L824" si="91">H814-C814</f>
        <v>2</v>
      </c>
      <c r="M814" s="78">
        <f t="shared" ref="M814:M824" si="92">J814-G814</f>
        <v>2</v>
      </c>
      <c r="N814" s="74" t="s">
        <v>120</v>
      </c>
      <c r="O814" s="34" t="s">
        <v>121</v>
      </c>
      <c r="P814" s="34" t="str">
        <f>VLOOKUP(Email_TaskV2[[#This Row],[PIC Dev]],[1]Organization!C:D,2,FALSE)</f>
        <v>Business Architecture</v>
      </c>
      <c r="Q814" s="74" t="s">
        <v>3477</v>
      </c>
      <c r="R814" s="31">
        <v>34</v>
      </c>
      <c r="S814" s="31" t="s">
        <v>61</v>
      </c>
      <c r="T814" s="31" t="s">
        <v>3478</v>
      </c>
      <c r="U814" s="25"/>
      <c r="V814" s="25"/>
      <c r="W814" s="25"/>
      <c r="X814" s="25"/>
      <c r="Y814" s="25"/>
      <c r="Z814" s="18" t="s">
        <v>63</v>
      </c>
      <c r="AA814" s="18" t="s">
        <v>64</v>
      </c>
      <c r="AB814" s="31" t="s">
        <v>123</v>
      </c>
      <c r="AC814" s="18" t="s">
        <v>124</v>
      </c>
      <c r="AD814" s="23" t="s">
        <v>139</v>
      </c>
      <c r="AE814" s="33"/>
      <c r="AF814" s="33"/>
      <c r="AG814" s="31"/>
      <c r="AH814" s="75"/>
      <c r="AI814" s="31" t="s">
        <v>75</v>
      </c>
      <c r="AJ814" s="31"/>
      <c r="AK814" s="25"/>
      <c r="AL814" s="25"/>
      <c r="AM814" s="25"/>
      <c r="AN814" s="25"/>
      <c r="AO814" s="25"/>
      <c r="AP814" s="26">
        <f ca="1">IF(AND(Email_TaskV2[[#This Row],[Status]]="ON PROGRESS"),TODAY()-Email_TaskV2[[#This Row],[Tanggal nodin RFS/RFI]],0)</f>
        <v>0</v>
      </c>
      <c r="AQ814" s="26">
        <f ca="1">IF(AND(Email_TaskV2[[#This Row],[Status]]="ON PROGRESS",Email_TaskV2[[#This Row],[Type]]="RFI"),TODAY()-Email_TaskV2[[#This Row],[Tanggal nodin RFS/RFI]],0)</f>
        <v>0</v>
      </c>
      <c r="AR814" s="26" t="str">
        <f ca="1">IF(Email_TaskV2[[#This Row],[Aging]]&gt;7,"Warning","")</f>
        <v/>
      </c>
      <c r="AV814" s="16" t="str">
        <f>IF(AND(Email_TaskV2[[#This Row],[Status]]="ON PROGRESS",Email_TaskV2[[#This Row],[Type]]="RFS"),"YES","")</f>
        <v/>
      </c>
      <c r="AW814" s="16" t="str">
        <f>IF(AND(Email_TaskV2[[#This Row],[Status]]="ON PROGRESS",Email_TaskV2[[#This Row],[Type]]="RFI"),"YES","")</f>
        <v/>
      </c>
      <c r="AX814" s="16">
        <f>IF(Email_TaskV2[[#This Row],[Nomor Nodin RFS/RFI]]="","",DAY(Email_TaskV2[[#This Row],[Tanggal nodin RFS/RFI]]))</f>
        <v>6</v>
      </c>
      <c r="AY814" s="28" t="str">
        <f>IF(Email_TaskV2[[#This Row],[Nomor Nodin RFS/RFI]]="","",TEXT(Email_TaskV2[[#This Row],[Tanggal nodin RFS/RFI]],"mmm"))</f>
        <v>Jul</v>
      </c>
      <c r="AZ814" s="28" t="str">
        <f>IF(Email_TaskV2[[#This Row],[Nodin BO]]="","No","Yes")</f>
        <v>Yes</v>
      </c>
      <c r="BA814" s="36">
        <f>IF(Email_TaskV2[[#This Row],[Month]]="",13,MONTH(Email_TaskV2[[#This Row],[Tanggal nodin RFS/RFI]]))</f>
        <v>7</v>
      </c>
    </row>
    <row r="815" spans="1:53" ht="15" hidden="1" customHeight="1" x14ac:dyDescent="0.3">
      <c r="A815" s="17">
        <v>814</v>
      </c>
      <c r="B815" s="31" t="s">
        <v>3479</v>
      </c>
      <c r="C815" s="40">
        <v>44748</v>
      </c>
      <c r="D815" s="34" t="s">
        <v>3480</v>
      </c>
      <c r="E815" s="18" t="s">
        <v>55</v>
      </c>
      <c r="F815" s="21" t="s">
        <v>112</v>
      </c>
      <c r="G815" s="42">
        <v>44748</v>
      </c>
      <c r="H815" s="42">
        <v>44750</v>
      </c>
      <c r="I815" s="31" t="s">
        <v>3481</v>
      </c>
      <c r="J815" s="42">
        <v>44753</v>
      </c>
      <c r="K815" s="85"/>
      <c r="L815" s="78">
        <f t="shared" si="91"/>
        <v>2</v>
      </c>
      <c r="M815" s="78">
        <f t="shared" si="92"/>
        <v>5</v>
      </c>
      <c r="N815" s="74" t="s">
        <v>120</v>
      </c>
      <c r="O815" s="34" t="s">
        <v>121</v>
      </c>
      <c r="P815" s="34" t="str">
        <f>VLOOKUP(Email_TaskV2[[#This Row],[PIC Dev]],[1]Organization!C:D,2,FALSE)</f>
        <v>Business Architecture</v>
      </c>
      <c r="Q815" s="34"/>
      <c r="R815" s="31">
        <v>140</v>
      </c>
      <c r="S815" s="31" t="s">
        <v>106</v>
      </c>
      <c r="T815" s="31" t="s">
        <v>2988</v>
      </c>
      <c r="U815" s="25"/>
      <c r="V815" s="25"/>
      <c r="W815" s="25"/>
      <c r="X815" s="25"/>
      <c r="Y815" s="25"/>
      <c r="Z815" s="18" t="s">
        <v>63</v>
      </c>
      <c r="AA815" s="18" t="s">
        <v>64</v>
      </c>
      <c r="AB815" s="31" t="s">
        <v>123</v>
      </c>
      <c r="AC815" s="18" t="s">
        <v>66</v>
      </c>
      <c r="AD815" s="23" t="s">
        <v>816</v>
      </c>
      <c r="AE815" s="33"/>
      <c r="AF815" s="33"/>
      <c r="AG815" s="31"/>
      <c r="AH815" s="75"/>
      <c r="AI815" s="31" t="s">
        <v>75</v>
      </c>
      <c r="AJ815" s="31"/>
      <c r="AK815" s="25"/>
      <c r="AL815" s="25"/>
      <c r="AM815" s="25"/>
      <c r="AN815" s="25"/>
      <c r="AO815" s="25"/>
      <c r="AP815" s="26">
        <f ca="1">IF(AND(Email_TaskV2[[#This Row],[Status]]="ON PROGRESS"),TODAY()-Email_TaskV2[[#This Row],[Tanggal nodin RFS/RFI]],0)</f>
        <v>0</v>
      </c>
      <c r="AQ815" s="26">
        <f ca="1">IF(AND(Email_TaskV2[[#This Row],[Status]]="ON PROGRESS",Email_TaskV2[[#This Row],[Type]]="RFI"),TODAY()-Email_TaskV2[[#This Row],[Tanggal nodin RFS/RFI]],0)</f>
        <v>0</v>
      </c>
      <c r="AR815" s="26" t="str">
        <f ca="1">IF(Email_TaskV2[[#This Row],[Aging]]&gt;7,"Warning","")</f>
        <v/>
      </c>
      <c r="AV815" s="16" t="str">
        <f>IF(AND(Email_TaskV2[[#This Row],[Status]]="ON PROGRESS",Email_TaskV2[[#This Row],[Type]]="RFS"),"YES","")</f>
        <v/>
      </c>
      <c r="AW815" s="16" t="str">
        <f>IF(AND(Email_TaskV2[[#This Row],[Status]]="ON PROGRESS",Email_TaskV2[[#This Row],[Type]]="RFI"),"YES","")</f>
        <v/>
      </c>
      <c r="AX815" s="16">
        <f>IF(Email_TaskV2[[#This Row],[Nomor Nodin RFS/RFI]]="","",DAY(Email_TaskV2[[#This Row],[Tanggal nodin RFS/RFI]]))</f>
        <v>6</v>
      </c>
      <c r="AY815" s="28" t="str">
        <f>IF(Email_TaskV2[[#This Row],[Nomor Nodin RFS/RFI]]="","",TEXT(Email_TaskV2[[#This Row],[Tanggal nodin RFS/RFI]],"mmm"))</f>
        <v>Jul</v>
      </c>
      <c r="AZ815" s="28" t="str">
        <f>IF(Email_TaskV2[[#This Row],[Nodin BO]]="","No","Yes")</f>
        <v>Yes</v>
      </c>
      <c r="BA815" s="36">
        <f>IF(Email_TaskV2[[#This Row],[Month]]="",13,MONTH(Email_TaskV2[[#This Row],[Tanggal nodin RFS/RFI]]))</f>
        <v>7</v>
      </c>
    </row>
    <row r="816" spans="1:53" ht="15" hidden="1" customHeight="1" x14ac:dyDescent="0.3">
      <c r="A816" s="17">
        <v>815</v>
      </c>
      <c r="B816" s="31" t="s">
        <v>3482</v>
      </c>
      <c r="C816" s="40">
        <v>44748</v>
      </c>
      <c r="D816" s="34" t="s">
        <v>3483</v>
      </c>
      <c r="E816" s="18" t="s">
        <v>55</v>
      </c>
      <c r="F816" s="21" t="s">
        <v>136</v>
      </c>
      <c r="G816" s="42">
        <v>44750</v>
      </c>
      <c r="H816" s="42">
        <v>44751</v>
      </c>
      <c r="I816" s="31" t="s">
        <v>3484</v>
      </c>
      <c r="J816" s="42">
        <v>44753</v>
      </c>
      <c r="K816" s="85"/>
      <c r="L816" s="78">
        <f t="shared" si="91"/>
        <v>3</v>
      </c>
      <c r="M816" s="78">
        <f t="shared" si="92"/>
        <v>3</v>
      </c>
      <c r="N816" s="34" t="s">
        <v>171</v>
      </c>
      <c r="O816" s="34" t="s">
        <v>172</v>
      </c>
      <c r="P816" s="34" t="str">
        <f>VLOOKUP(Email_TaskV2[[#This Row],[PIC Dev]],[1]Organization!C:D,2,FALSE)</f>
        <v>Postpaid, Roaming, and Interconnect</v>
      </c>
      <c r="Q816" s="74" t="s">
        <v>3485</v>
      </c>
      <c r="R816" s="31">
        <v>69</v>
      </c>
      <c r="S816" s="31" t="s">
        <v>106</v>
      </c>
      <c r="T816" s="31" t="s">
        <v>3486</v>
      </c>
      <c r="U816" s="25"/>
      <c r="V816" s="25"/>
      <c r="W816" s="25"/>
      <c r="X816" s="25"/>
      <c r="Y816" s="25"/>
      <c r="Z816" s="18" t="s">
        <v>63</v>
      </c>
      <c r="AA816" s="18" t="s">
        <v>64</v>
      </c>
      <c r="AB816" s="31" t="s">
        <v>65</v>
      </c>
      <c r="AC816" s="18" t="s">
        <v>124</v>
      </c>
      <c r="AD816" s="23" t="s">
        <v>211</v>
      </c>
      <c r="AE816" s="33"/>
      <c r="AF816" s="33"/>
      <c r="AG816" s="31"/>
      <c r="AH816" s="75"/>
      <c r="AI816" s="31" t="s">
        <v>68</v>
      </c>
      <c r="AJ816" s="31" t="s">
        <v>152</v>
      </c>
      <c r="AK816" s="25"/>
      <c r="AL816" s="25"/>
      <c r="AM816" s="25"/>
      <c r="AN816" s="25"/>
      <c r="AO816" s="25"/>
      <c r="AP816" s="26">
        <f ca="1">IF(AND(Email_TaskV2[[#This Row],[Status]]="ON PROGRESS"),TODAY()-Email_TaskV2[[#This Row],[Tanggal nodin RFS/RFI]],0)</f>
        <v>0</v>
      </c>
      <c r="AQ816" s="26">
        <f ca="1">IF(AND(Email_TaskV2[[#This Row],[Status]]="ON PROGRESS",Email_TaskV2[[#This Row],[Type]]="RFI"),TODAY()-Email_TaskV2[[#This Row],[Tanggal nodin RFS/RFI]],0)</f>
        <v>0</v>
      </c>
      <c r="AR816" s="26" t="str">
        <f ca="1">IF(Email_TaskV2[[#This Row],[Aging]]&gt;7,"Warning","")</f>
        <v/>
      </c>
      <c r="AV816" s="16" t="str">
        <f>IF(AND(Email_TaskV2[[#This Row],[Status]]="ON PROGRESS",Email_TaskV2[[#This Row],[Type]]="RFS"),"YES","")</f>
        <v/>
      </c>
      <c r="AW816" s="16" t="str">
        <f>IF(AND(Email_TaskV2[[#This Row],[Status]]="ON PROGRESS",Email_TaskV2[[#This Row],[Type]]="RFI"),"YES","")</f>
        <v/>
      </c>
      <c r="AX816" s="16">
        <f>IF(Email_TaskV2[[#This Row],[Nomor Nodin RFS/RFI]]="","",DAY(Email_TaskV2[[#This Row],[Tanggal nodin RFS/RFI]]))</f>
        <v>6</v>
      </c>
      <c r="AY816" s="28" t="str">
        <f>IF(Email_TaskV2[[#This Row],[Nomor Nodin RFS/RFI]]="","",TEXT(Email_TaskV2[[#This Row],[Tanggal nodin RFS/RFI]],"mmm"))</f>
        <v>Jul</v>
      </c>
      <c r="AZ816" s="28" t="str">
        <f>IF(Email_TaskV2[[#This Row],[Nodin BO]]="","No","Yes")</f>
        <v>Yes</v>
      </c>
      <c r="BA816" s="36">
        <f>IF(Email_TaskV2[[#This Row],[Month]]="",13,MONTH(Email_TaskV2[[#This Row],[Tanggal nodin RFS/RFI]]))</f>
        <v>7</v>
      </c>
    </row>
    <row r="817" spans="1:53" ht="15" hidden="1" customHeight="1" x14ac:dyDescent="0.3">
      <c r="A817" s="17">
        <v>816</v>
      </c>
      <c r="B817" s="31" t="s">
        <v>3487</v>
      </c>
      <c r="C817" s="40">
        <v>44748</v>
      </c>
      <c r="D817" s="34" t="s">
        <v>3488</v>
      </c>
      <c r="E817" s="18" t="s">
        <v>55</v>
      </c>
      <c r="F817" s="18" t="s">
        <v>147</v>
      </c>
      <c r="G817" s="42">
        <v>44750</v>
      </c>
      <c r="H817" s="42">
        <v>44751</v>
      </c>
      <c r="I817" s="31" t="s">
        <v>3489</v>
      </c>
      <c r="J817" s="42">
        <v>44756</v>
      </c>
      <c r="K817" s="85"/>
      <c r="L817" s="78">
        <f t="shared" si="91"/>
        <v>3</v>
      </c>
      <c r="M817" s="78">
        <f t="shared" si="92"/>
        <v>6</v>
      </c>
      <c r="N817" s="34" t="s">
        <v>130</v>
      </c>
      <c r="O817" s="34" t="s">
        <v>131</v>
      </c>
      <c r="P817" s="34" t="str">
        <f>VLOOKUP(Email_TaskV2[[#This Row],[PIC Dev]],[1]Organization!C:D,2,FALSE)</f>
        <v>BSM Prepaid</v>
      </c>
      <c r="Q817" s="34"/>
      <c r="R817" s="31">
        <v>170</v>
      </c>
      <c r="S817" s="31" t="s">
        <v>106</v>
      </c>
      <c r="T817" s="31" t="s">
        <v>3490</v>
      </c>
      <c r="U817" s="25"/>
      <c r="V817" s="25"/>
      <c r="W817" s="25"/>
      <c r="X817" s="25"/>
      <c r="Y817" s="25"/>
      <c r="Z817" s="18" t="s">
        <v>63</v>
      </c>
      <c r="AA817" s="18" t="s">
        <v>64</v>
      </c>
      <c r="AB817" s="31" t="s">
        <v>65</v>
      </c>
      <c r="AC817" s="18" t="s">
        <v>66</v>
      </c>
      <c r="AD817" s="23" t="s">
        <v>151</v>
      </c>
      <c r="AE817" s="33"/>
      <c r="AF817" s="33"/>
      <c r="AG817" s="31"/>
      <c r="AH817" s="75"/>
      <c r="AI817" s="31" t="s">
        <v>68</v>
      </c>
      <c r="AJ817" s="31" t="s">
        <v>152</v>
      </c>
      <c r="AK817" s="25"/>
      <c r="AL817" s="25"/>
      <c r="AM817" s="25"/>
      <c r="AN817" s="25"/>
      <c r="AO817" s="25"/>
      <c r="AP817" s="26">
        <f ca="1">IF(AND(Email_TaskV2[[#This Row],[Status]]="ON PROGRESS"),TODAY()-Email_TaskV2[[#This Row],[Tanggal nodin RFS/RFI]],0)</f>
        <v>0</v>
      </c>
      <c r="AQ817" s="26">
        <f ca="1">IF(AND(Email_TaskV2[[#This Row],[Status]]="ON PROGRESS",Email_TaskV2[[#This Row],[Type]]="RFI"),TODAY()-Email_TaskV2[[#This Row],[Tanggal nodin RFS/RFI]],0)</f>
        <v>0</v>
      </c>
      <c r="AR817" s="26" t="str">
        <f ca="1">IF(Email_TaskV2[[#This Row],[Aging]]&gt;7,"Warning","")</f>
        <v/>
      </c>
      <c r="AV817" s="16" t="str">
        <f>IF(AND(Email_TaskV2[[#This Row],[Status]]="ON PROGRESS",Email_TaskV2[[#This Row],[Type]]="RFS"),"YES","")</f>
        <v/>
      </c>
      <c r="AW817" s="16" t="str">
        <f>IF(AND(Email_TaskV2[[#This Row],[Status]]="ON PROGRESS",Email_TaskV2[[#This Row],[Type]]="RFI"),"YES","")</f>
        <v/>
      </c>
      <c r="AX817" s="16">
        <f>IF(Email_TaskV2[[#This Row],[Nomor Nodin RFS/RFI]]="","",DAY(Email_TaskV2[[#This Row],[Tanggal nodin RFS/RFI]]))</f>
        <v>6</v>
      </c>
      <c r="AY817" s="28" t="str">
        <f>IF(Email_TaskV2[[#This Row],[Nomor Nodin RFS/RFI]]="","",TEXT(Email_TaskV2[[#This Row],[Tanggal nodin RFS/RFI]],"mmm"))</f>
        <v>Jul</v>
      </c>
      <c r="AZ817" s="28" t="str">
        <f>IF(Email_TaskV2[[#This Row],[Nodin BO]]="","No","Yes")</f>
        <v>Yes</v>
      </c>
      <c r="BA817" s="36">
        <f>IF(Email_TaskV2[[#This Row],[Month]]="",13,MONTH(Email_TaskV2[[#This Row],[Tanggal nodin RFS/RFI]]))</f>
        <v>7</v>
      </c>
    </row>
    <row r="818" spans="1:53" ht="15" hidden="1" customHeight="1" x14ac:dyDescent="0.3">
      <c r="A818" s="17">
        <v>817</v>
      </c>
      <c r="B818" s="31" t="s">
        <v>3491</v>
      </c>
      <c r="C818" s="40">
        <v>44748</v>
      </c>
      <c r="D818" s="34" t="s">
        <v>3492</v>
      </c>
      <c r="E818" s="18" t="s">
        <v>55</v>
      </c>
      <c r="F818" s="21" t="s">
        <v>136</v>
      </c>
      <c r="G818" s="42">
        <v>44748</v>
      </c>
      <c r="H818" s="42">
        <v>44753</v>
      </c>
      <c r="I818" s="31" t="s">
        <v>3493</v>
      </c>
      <c r="J818" s="42">
        <v>44753</v>
      </c>
      <c r="K818" s="85"/>
      <c r="L818" s="78">
        <f t="shared" si="91"/>
        <v>5</v>
      </c>
      <c r="M818" s="78">
        <f t="shared" si="92"/>
        <v>5</v>
      </c>
      <c r="N818" s="34" t="s">
        <v>220</v>
      </c>
      <c r="O818" s="34" t="s">
        <v>221</v>
      </c>
      <c r="P818" s="34" t="str">
        <f>VLOOKUP(Email_TaskV2[[#This Row],[PIC Dev]],[1]Organization!C:D,2,FALSE)</f>
        <v>Digital and VAS</v>
      </c>
      <c r="Q818" s="74" t="s">
        <v>3494</v>
      </c>
      <c r="R818" s="31">
        <v>150</v>
      </c>
      <c r="S818" s="31" t="s">
        <v>61</v>
      </c>
      <c r="T818" s="31" t="s">
        <v>3495</v>
      </c>
      <c r="U818" s="25"/>
      <c r="V818" s="25"/>
      <c r="W818" s="25"/>
      <c r="X818" s="25"/>
      <c r="Y818" s="25"/>
      <c r="Z818" s="18" t="s">
        <v>63</v>
      </c>
      <c r="AA818" s="18" t="s">
        <v>64</v>
      </c>
      <c r="AB818" s="31" t="s">
        <v>65</v>
      </c>
      <c r="AC818" s="18" t="s">
        <v>66</v>
      </c>
      <c r="AD818" s="23" t="s">
        <v>774</v>
      </c>
      <c r="AE818" s="33"/>
      <c r="AF818" s="33"/>
      <c r="AG818" s="31"/>
      <c r="AH818" s="75"/>
      <c r="AI818" s="31" t="s">
        <v>75</v>
      </c>
      <c r="AJ818" s="31"/>
      <c r="AK818" s="25"/>
      <c r="AL818" s="25"/>
      <c r="AM818" s="25"/>
      <c r="AN818" s="25"/>
      <c r="AO818" s="25"/>
      <c r="AP818" s="26">
        <f ca="1">IF(AND(Email_TaskV2[[#This Row],[Status]]="ON PROGRESS"),TODAY()-Email_TaskV2[[#This Row],[Tanggal nodin RFS/RFI]],0)</f>
        <v>0</v>
      </c>
      <c r="AQ818" s="26">
        <f ca="1">IF(AND(Email_TaskV2[[#This Row],[Status]]="ON PROGRESS",Email_TaskV2[[#This Row],[Type]]="RFI"),TODAY()-Email_TaskV2[[#This Row],[Tanggal nodin RFS/RFI]],0)</f>
        <v>0</v>
      </c>
      <c r="AR818" s="26" t="str">
        <f ca="1">IF(Email_TaskV2[[#This Row],[Aging]]&gt;7,"Warning","")</f>
        <v/>
      </c>
      <c r="AV818" s="16" t="str">
        <f>IF(AND(Email_TaskV2[[#This Row],[Status]]="ON PROGRESS",Email_TaskV2[[#This Row],[Type]]="RFS"),"YES","")</f>
        <v/>
      </c>
      <c r="AW818" s="16" t="str">
        <f>IF(AND(Email_TaskV2[[#This Row],[Status]]="ON PROGRESS",Email_TaskV2[[#This Row],[Type]]="RFI"),"YES","")</f>
        <v/>
      </c>
      <c r="AX818" s="16">
        <f>IF(Email_TaskV2[[#This Row],[Nomor Nodin RFS/RFI]]="","",DAY(Email_TaskV2[[#This Row],[Tanggal nodin RFS/RFI]]))</f>
        <v>6</v>
      </c>
      <c r="AY818" s="28" t="str">
        <f>IF(Email_TaskV2[[#This Row],[Nomor Nodin RFS/RFI]]="","",TEXT(Email_TaskV2[[#This Row],[Tanggal nodin RFS/RFI]],"mmm"))</f>
        <v>Jul</v>
      </c>
      <c r="AZ818" s="28" t="str">
        <f>IF(Email_TaskV2[[#This Row],[Nodin BO]]="","No","Yes")</f>
        <v>Yes</v>
      </c>
      <c r="BA818" s="36">
        <f>IF(Email_TaskV2[[#This Row],[Month]]="",13,MONTH(Email_TaskV2[[#This Row],[Tanggal nodin RFS/RFI]]))</f>
        <v>7</v>
      </c>
    </row>
    <row r="819" spans="1:53" ht="15" hidden="1" customHeight="1" x14ac:dyDescent="0.3">
      <c r="A819" s="17">
        <v>818</v>
      </c>
      <c r="B819" s="31" t="s">
        <v>3496</v>
      </c>
      <c r="C819" s="40">
        <v>44748</v>
      </c>
      <c r="D819" s="34" t="s">
        <v>3497</v>
      </c>
      <c r="E819" s="18" t="s">
        <v>55</v>
      </c>
      <c r="F819" s="21" t="s">
        <v>136</v>
      </c>
      <c r="G819" s="42">
        <v>44749</v>
      </c>
      <c r="H819" s="42">
        <v>44753</v>
      </c>
      <c r="I819" s="31" t="s">
        <v>3498</v>
      </c>
      <c r="J819" s="42">
        <v>44753</v>
      </c>
      <c r="K819" s="85"/>
      <c r="L819" s="78">
        <f t="shared" si="91"/>
        <v>5</v>
      </c>
      <c r="M819" s="78">
        <f t="shared" si="92"/>
        <v>4</v>
      </c>
      <c r="N819" s="34" t="s">
        <v>220</v>
      </c>
      <c r="O819" s="20" t="s">
        <v>221</v>
      </c>
      <c r="P819" s="34" t="str">
        <f>VLOOKUP(Email_TaskV2[[#This Row],[PIC Dev]],[1]Organization!C:D,2,FALSE)</f>
        <v>Digital and VAS</v>
      </c>
      <c r="Q819" s="74" t="s">
        <v>3499</v>
      </c>
      <c r="R819" s="31">
        <v>150</v>
      </c>
      <c r="S819" s="18" t="s">
        <v>61</v>
      </c>
      <c r="T819" s="31" t="s">
        <v>3495</v>
      </c>
      <c r="U819" s="25"/>
      <c r="V819" s="25"/>
      <c r="W819" s="25"/>
      <c r="X819" s="25"/>
      <c r="Y819" s="25"/>
      <c r="Z819" s="18" t="s">
        <v>63</v>
      </c>
      <c r="AA819" s="18" t="s">
        <v>64</v>
      </c>
      <c r="AB819" s="31" t="s">
        <v>65</v>
      </c>
      <c r="AC819" s="18" t="s">
        <v>124</v>
      </c>
      <c r="AD819" s="23" t="s">
        <v>126</v>
      </c>
      <c r="AE819" s="33"/>
      <c r="AF819" s="33"/>
      <c r="AG819" s="31"/>
      <c r="AH819" s="75"/>
      <c r="AI819" s="31" t="s">
        <v>75</v>
      </c>
      <c r="AJ819" s="31"/>
      <c r="AK819" s="25"/>
      <c r="AL819" s="25"/>
      <c r="AM819" s="25"/>
      <c r="AN819" s="25"/>
      <c r="AO819" s="25"/>
      <c r="AP819" s="26">
        <f ca="1">IF(AND(Email_TaskV2[[#This Row],[Status]]="ON PROGRESS"),TODAY()-Email_TaskV2[[#This Row],[Tanggal nodin RFS/RFI]],0)</f>
        <v>0</v>
      </c>
      <c r="AQ819" s="26">
        <f ca="1">IF(AND(Email_TaskV2[[#This Row],[Status]]="ON PROGRESS",Email_TaskV2[[#This Row],[Type]]="RFI"),TODAY()-Email_TaskV2[[#This Row],[Tanggal nodin RFS/RFI]],0)</f>
        <v>0</v>
      </c>
      <c r="AR819" s="26" t="str">
        <f ca="1">IF(Email_TaskV2[[#This Row],[Aging]]&gt;7,"Warning","")</f>
        <v/>
      </c>
      <c r="AV819" s="16" t="str">
        <f>IF(AND(Email_TaskV2[[#This Row],[Status]]="ON PROGRESS",Email_TaskV2[[#This Row],[Type]]="RFS"),"YES","")</f>
        <v/>
      </c>
      <c r="AW819" s="16" t="str">
        <f>IF(AND(Email_TaskV2[[#This Row],[Status]]="ON PROGRESS",Email_TaskV2[[#This Row],[Type]]="RFI"),"YES","")</f>
        <v/>
      </c>
      <c r="AX819" s="16">
        <f>IF(Email_TaskV2[[#This Row],[Nomor Nodin RFS/RFI]]="","",DAY(Email_TaskV2[[#This Row],[Tanggal nodin RFS/RFI]]))</f>
        <v>6</v>
      </c>
      <c r="AY819" s="28" t="str">
        <f>IF(Email_TaskV2[[#This Row],[Nomor Nodin RFS/RFI]]="","",TEXT(Email_TaskV2[[#This Row],[Tanggal nodin RFS/RFI]],"mmm"))</f>
        <v>Jul</v>
      </c>
      <c r="AZ819" s="28" t="str">
        <f>IF(Email_TaskV2[[#This Row],[Nodin BO]]="","No","Yes")</f>
        <v>Yes</v>
      </c>
      <c r="BA819" s="36">
        <f>IF(Email_TaskV2[[#This Row],[Month]]="",13,MONTH(Email_TaskV2[[#This Row],[Tanggal nodin RFS/RFI]]))</f>
        <v>7</v>
      </c>
    </row>
    <row r="820" spans="1:53" ht="15" hidden="1" customHeight="1" x14ac:dyDescent="0.3">
      <c r="A820" s="17">
        <v>819</v>
      </c>
      <c r="B820" s="31" t="s">
        <v>3500</v>
      </c>
      <c r="C820" s="40">
        <v>44748</v>
      </c>
      <c r="D820" s="34" t="s">
        <v>3501</v>
      </c>
      <c r="E820" s="18" t="s">
        <v>55</v>
      </c>
      <c r="F820" s="21" t="s">
        <v>86</v>
      </c>
      <c r="G820" s="42">
        <v>44750</v>
      </c>
      <c r="H820" s="42">
        <v>44755</v>
      </c>
      <c r="I820" s="31" t="s">
        <v>3502</v>
      </c>
      <c r="J820" s="42">
        <v>44755</v>
      </c>
      <c r="K820" s="85"/>
      <c r="L820" s="78">
        <f t="shared" si="91"/>
        <v>7</v>
      </c>
      <c r="M820" s="78">
        <f t="shared" si="92"/>
        <v>5</v>
      </c>
      <c r="N820" s="23" t="s">
        <v>93</v>
      </c>
      <c r="O820" s="20" t="s">
        <v>94</v>
      </c>
      <c r="P820" s="34" t="str">
        <f>VLOOKUP(Email_TaskV2[[#This Row],[PIC Dev]],[1]Organization!C:D,2,FALSE)</f>
        <v>Digital and VAS</v>
      </c>
      <c r="Q820" s="74" t="s">
        <v>3503</v>
      </c>
      <c r="R820" s="31">
        <v>82</v>
      </c>
      <c r="S820" s="31" t="s">
        <v>61</v>
      </c>
      <c r="T820" s="31" t="s">
        <v>3157</v>
      </c>
      <c r="U820" s="25"/>
      <c r="V820" s="25"/>
      <c r="W820" s="25"/>
      <c r="X820" s="25"/>
      <c r="Y820" s="25"/>
      <c r="Z820" s="18" t="s">
        <v>63</v>
      </c>
      <c r="AA820" s="18" t="s">
        <v>64</v>
      </c>
      <c r="AB820" s="31" t="s">
        <v>201</v>
      </c>
      <c r="AC820" s="18" t="s">
        <v>98</v>
      </c>
      <c r="AD820" s="23" t="s">
        <v>99</v>
      </c>
      <c r="AE820" s="33"/>
      <c r="AF820" s="33"/>
      <c r="AG820" s="31"/>
      <c r="AH820" s="75"/>
      <c r="AI820" s="31" t="s">
        <v>75</v>
      </c>
      <c r="AJ820" s="31"/>
      <c r="AK820" s="25"/>
      <c r="AL820" s="25"/>
      <c r="AM820" s="25"/>
      <c r="AN820" s="25"/>
      <c r="AO820" s="25"/>
      <c r="AP820" s="26">
        <f ca="1">IF(AND(Email_TaskV2[[#This Row],[Status]]="ON PROGRESS"),TODAY()-Email_TaskV2[[#This Row],[Tanggal nodin RFS/RFI]],0)</f>
        <v>0</v>
      </c>
      <c r="AQ820" s="26">
        <f ca="1">IF(AND(Email_TaskV2[[#This Row],[Status]]="ON PROGRESS",Email_TaskV2[[#This Row],[Type]]="RFI"),TODAY()-Email_TaskV2[[#This Row],[Tanggal nodin RFS/RFI]],0)</f>
        <v>0</v>
      </c>
      <c r="AR820" s="26" t="str">
        <f ca="1">IF(Email_TaskV2[[#This Row],[Aging]]&gt;7,"Warning","")</f>
        <v/>
      </c>
      <c r="AV820" s="16" t="str">
        <f>IF(AND(Email_TaskV2[[#This Row],[Status]]="ON PROGRESS",Email_TaskV2[[#This Row],[Type]]="RFS"),"YES","")</f>
        <v/>
      </c>
      <c r="AW820" s="16" t="str">
        <f>IF(AND(Email_TaskV2[[#This Row],[Status]]="ON PROGRESS",Email_TaskV2[[#This Row],[Type]]="RFI"),"YES","")</f>
        <v/>
      </c>
      <c r="AX820" s="16">
        <f>IF(Email_TaskV2[[#This Row],[Nomor Nodin RFS/RFI]]="","",DAY(Email_TaskV2[[#This Row],[Tanggal nodin RFS/RFI]]))</f>
        <v>6</v>
      </c>
      <c r="AY820" s="28" t="str">
        <f>IF(Email_TaskV2[[#This Row],[Nomor Nodin RFS/RFI]]="","",TEXT(Email_TaskV2[[#This Row],[Tanggal nodin RFS/RFI]],"mmm"))</f>
        <v>Jul</v>
      </c>
      <c r="AZ820" s="28" t="str">
        <f>IF(Email_TaskV2[[#This Row],[Nodin BO]]="","No","Yes")</f>
        <v>Yes</v>
      </c>
      <c r="BA820" s="36">
        <f>IF(Email_TaskV2[[#This Row],[Month]]="",13,MONTH(Email_TaskV2[[#This Row],[Tanggal nodin RFS/RFI]]))</f>
        <v>7</v>
      </c>
    </row>
    <row r="821" spans="1:53" ht="15" hidden="1" customHeight="1" x14ac:dyDescent="0.3">
      <c r="A821" s="17">
        <v>820</v>
      </c>
      <c r="B821" s="31" t="s">
        <v>3504</v>
      </c>
      <c r="C821" s="40">
        <v>44748</v>
      </c>
      <c r="D821" s="34" t="s">
        <v>3505</v>
      </c>
      <c r="E821" s="18" t="s">
        <v>55</v>
      </c>
      <c r="F821" s="21" t="s">
        <v>86</v>
      </c>
      <c r="G821" s="42">
        <v>44748</v>
      </c>
      <c r="H821" s="42">
        <v>44755</v>
      </c>
      <c r="I821" s="31" t="s">
        <v>3506</v>
      </c>
      <c r="J821" s="42">
        <v>44755</v>
      </c>
      <c r="K821" s="42"/>
      <c r="L821" s="31">
        <f t="shared" si="91"/>
        <v>7</v>
      </c>
      <c r="M821" s="31">
        <f t="shared" si="92"/>
        <v>7</v>
      </c>
      <c r="N821" s="33" t="s">
        <v>93</v>
      </c>
      <c r="O821" s="34" t="s">
        <v>94</v>
      </c>
      <c r="P821" s="34" t="str">
        <f>VLOOKUP(Email_TaskV2[[#This Row],[PIC Dev]],[1]Organization!C:D,2,FALSE)</f>
        <v>Digital and VAS</v>
      </c>
      <c r="Q821" s="34" t="s">
        <v>3507</v>
      </c>
      <c r="R821" s="31">
        <v>50</v>
      </c>
      <c r="S821" s="31" t="s">
        <v>61</v>
      </c>
      <c r="T821" s="31" t="s">
        <v>2672</v>
      </c>
      <c r="U821" s="25"/>
      <c r="V821" s="25"/>
      <c r="W821" s="25"/>
      <c r="X821" s="25"/>
      <c r="Y821" s="25"/>
      <c r="Z821" s="18" t="s">
        <v>63</v>
      </c>
      <c r="AA821" s="18" t="s">
        <v>64</v>
      </c>
      <c r="AB821" s="31" t="s">
        <v>201</v>
      </c>
      <c r="AC821" s="18" t="s">
        <v>98</v>
      </c>
      <c r="AD821" s="23" t="s">
        <v>160</v>
      </c>
      <c r="AE821" s="33"/>
      <c r="AF821" s="33"/>
      <c r="AG821" s="31"/>
      <c r="AH821" s="75"/>
      <c r="AI821" s="31" t="s">
        <v>75</v>
      </c>
      <c r="AJ821" s="31"/>
      <c r="AK821" s="25"/>
      <c r="AL821" s="25"/>
      <c r="AM821" s="25"/>
      <c r="AN821" s="25"/>
      <c r="AO821" s="25"/>
      <c r="AP821" s="26">
        <f ca="1">IF(AND(Email_TaskV2[[#This Row],[Status]]="ON PROGRESS"),TODAY()-Email_TaskV2[[#This Row],[Tanggal nodin RFS/RFI]],0)</f>
        <v>0</v>
      </c>
      <c r="AQ821" s="26">
        <f ca="1">IF(AND(Email_TaskV2[[#This Row],[Status]]="ON PROGRESS",Email_TaskV2[[#This Row],[Type]]="RFI"),TODAY()-Email_TaskV2[[#This Row],[Tanggal nodin RFS/RFI]],0)</f>
        <v>0</v>
      </c>
      <c r="AR821" s="26" t="str">
        <f ca="1">IF(Email_TaskV2[[#This Row],[Aging]]&gt;7,"Warning","")</f>
        <v/>
      </c>
      <c r="AV821" s="16" t="str">
        <f>IF(AND(Email_TaskV2[[#This Row],[Status]]="ON PROGRESS",Email_TaskV2[[#This Row],[Type]]="RFS"),"YES","")</f>
        <v/>
      </c>
      <c r="AW821" s="16" t="str">
        <f>IF(AND(Email_TaskV2[[#This Row],[Status]]="ON PROGRESS",Email_TaskV2[[#This Row],[Type]]="RFI"),"YES","")</f>
        <v/>
      </c>
      <c r="AX821" s="16">
        <f>IF(Email_TaskV2[[#This Row],[Nomor Nodin RFS/RFI]]="","",DAY(Email_TaskV2[[#This Row],[Tanggal nodin RFS/RFI]]))</f>
        <v>6</v>
      </c>
      <c r="AY821" s="28" t="str">
        <f>IF(Email_TaskV2[[#This Row],[Nomor Nodin RFS/RFI]]="","",TEXT(Email_TaskV2[[#This Row],[Tanggal nodin RFS/RFI]],"mmm"))</f>
        <v>Jul</v>
      </c>
      <c r="AZ821" s="28" t="str">
        <f>IF(Email_TaskV2[[#This Row],[Nodin BO]]="","No","Yes")</f>
        <v>Yes</v>
      </c>
      <c r="BA821" s="36">
        <f>IF(Email_TaskV2[[#This Row],[Month]]="",13,MONTH(Email_TaskV2[[#This Row],[Tanggal nodin RFS/RFI]]))</f>
        <v>7</v>
      </c>
    </row>
    <row r="822" spans="1:53" ht="15" hidden="1" customHeight="1" x14ac:dyDescent="0.3">
      <c r="A822" s="17">
        <v>821</v>
      </c>
      <c r="B822" s="31" t="s">
        <v>3508</v>
      </c>
      <c r="C822" s="40">
        <v>44748</v>
      </c>
      <c r="D822" s="34" t="s">
        <v>3509</v>
      </c>
      <c r="E822" s="18" t="s">
        <v>55</v>
      </c>
      <c r="F822" s="21" t="s">
        <v>136</v>
      </c>
      <c r="G822" s="42">
        <v>44748</v>
      </c>
      <c r="H822" s="42">
        <v>44755</v>
      </c>
      <c r="I822" s="31" t="s">
        <v>3510</v>
      </c>
      <c r="J822" s="42">
        <v>44755</v>
      </c>
      <c r="K822" s="42"/>
      <c r="L822" s="31">
        <f t="shared" si="91"/>
        <v>7</v>
      </c>
      <c r="M822" s="31">
        <f t="shared" si="92"/>
        <v>7</v>
      </c>
      <c r="N822" s="33" t="s">
        <v>93</v>
      </c>
      <c r="O822" s="34" t="s">
        <v>94</v>
      </c>
      <c r="P822" s="34" t="str">
        <f>VLOOKUP(Email_TaskV2[[#This Row],[PIC Dev]],[1]Organization!C:D,2,FALSE)</f>
        <v>Digital and VAS</v>
      </c>
      <c r="Q822" s="74" t="s">
        <v>3511</v>
      </c>
      <c r="R822" s="31">
        <v>45</v>
      </c>
      <c r="S822" s="18" t="s">
        <v>61</v>
      </c>
      <c r="T822" s="31" t="s">
        <v>2672</v>
      </c>
      <c r="U822" s="25"/>
      <c r="V822" s="25"/>
      <c r="W822" s="25"/>
      <c r="X822" s="25"/>
      <c r="Y822" s="25"/>
      <c r="Z822" s="18" t="s">
        <v>63</v>
      </c>
      <c r="AA822" s="18" t="s">
        <v>64</v>
      </c>
      <c r="AB822" s="31" t="s">
        <v>201</v>
      </c>
      <c r="AC822" s="18" t="s">
        <v>98</v>
      </c>
      <c r="AD822" s="33" t="s">
        <v>2421</v>
      </c>
      <c r="AE822" s="33"/>
      <c r="AF822" s="33"/>
      <c r="AG822" s="31"/>
      <c r="AH822" s="75"/>
      <c r="AI822" s="31" t="s">
        <v>75</v>
      </c>
      <c r="AJ822" s="31"/>
      <c r="AK822" s="25"/>
      <c r="AL822" s="25"/>
      <c r="AM822" s="25"/>
      <c r="AN822" s="25"/>
      <c r="AO822" s="25"/>
      <c r="AP822" s="26">
        <f ca="1">IF(AND(Email_TaskV2[[#This Row],[Status]]="ON PROGRESS"),TODAY()-Email_TaskV2[[#This Row],[Tanggal nodin RFS/RFI]],0)</f>
        <v>0</v>
      </c>
      <c r="AQ822" s="26">
        <f ca="1">IF(AND(Email_TaskV2[[#This Row],[Status]]="ON PROGRESS",Email_TaskV2[[#This Row],[Type]]="RFI"),TODAY()-Email_TaskV2[[#This Row],[Tanggal nodin RFS/RFI]],0)</f>
        <v>0</v>
      </c>
      <c r="AR822" s="26" t="str">
        <f ca="1">IF(Email_TaskV2[[#This Row],[Aging]]&gt;7,"Warning","")</f>
        <v/>
      </c>
      <c r="AV822" s="16" t="str">
        <f>IF(AND(Email_TaskV2[[#This Row],[Status]]="ON PROGRESS",Email_TaskV2[[#This Row],[Type]]="RFS"),"YES","")</f>
        <v/>
      </c>
      <c r="AW822" s="16" t="str">
        <f>IF(AND(Email_TaskV2[[#This Row],[Status]]="ON PROGRESS",Email_TaskV2[[#This Row],[Type]]="RFI"),"YES","")</f>
        <v/>
      </c>
      <c r="AX822" s="16">
        <f>IF(Email_TaskV2[[#This Row],[Nomor Nodin RFS/RFI]]="","",DAY(Email_TaskV2[[#This Row],[Tanggal nodin RFS/RFI]]))</f>
        <v>6</v>
      </c>
      <c r="AY822" s="28" t="str">
        <f>IF(Email_TaskV2[[#This Row],[Nomor Nodin RFS/RFI]]="","",TEXT(Email_TaskV2[[#This Row],[Tanggal nodin RFS/RFI]],"mmm"))</f>
        <v>Jul</v>
      </c>
      <c r="AZ822" s="28" t="str">
        <f>IF(Email_TaskV2[[#This Row],[Nodin BO]]="","No","Yes")</f>
        <v>Yes</v>
      </c>
      <c r="BA822" s="36">
        <f>IF(Email_TaskV2[[#This Row],[Month]]="",13,MONTH(Email_TaskV2[[#This Row],[Tanggal nodin RFS/RFI]]))</f>
        <v>7</v>
      </c>
    </row>
    <row r="823" spans="1:53" ht="15" hidden="1" customHeight="1" x14ac:dyDescent="0.3">
      <c r="A823" s="17">
        <v>822</v>
      </c>
      <c r="B823" s="31" t="s">
        <v>3512</v>
      </c>
      <c r="C823" s="40">
        <v>44748</v>
      </c>
      <c r="D823" s="34" t="s">
        <v>3513</v>
      </c>
      <c r="E823" s="18" t="s">
        <v>55</v>
      </c>
      <c r="F823" s="21" t="s">
        <v>136</v>
      </c>
      <c r="G823" s="42">
        <v>44754</v>
      </c>
      <c r="H823" s="42">
        <v>44755</v>
      </c>
      <c r="I823" s="31" t="s">
        <v>3514</v>
      </c>
      <c r="J823" s="42">
        <v>44756</v>
      </c>
      <c r="K823" s="85"/>
      <c r="L823" s="78">
        <f t="shared" si="91"/>
        <v>7</v>
      </c>
      <c r="M823" s="78">
        <f t="shared" si="92"/>
        <v>2</v>
      </c>
      <c r="N823" s="33" t="s">
        <v>93</v>
      </c>
      <c r="O823" s="34" t="s">
        <v>94</v>
      </c>
      <c r="P823" s="34" t="str">
        <f>VLOOKUP(Email_TaskV2[[#This Row],[PIC Dev]],[1]Organization!C:D,2,FALSE)</f>
        <v>Digital and VAS</v>
      </c>
      <c r="Q823" s="74" t="s">
        <v>3515</v>
      </c>
      <c r="R823" s="31">
        <v>45</v>
      </c>
      <c r="S823" s="18" t="s">
        <v>61</v>
      </c>
      <c r="T823" s="31" t="s">
        <v>2672</v>
      </c>
      <c r="U823" s="25"/>
      <c r="V823" s="25"/>
      <c r="W823" s="25"/>
      <c r="X823" s="25"/>
      <c r="Y823" s="25"/>
      <c r="Z823" s="18" t="s">
        <v>63</v>
      </c>
      <c r="AA823" s="18" t="s">
        <v>64</v>
      </c>
      <c r="AB823" s="31" t="s">
        <v>201</v>
      </c>
      <c r="AC823" s="18" t="s">
        <v>66</v>
      </c>
      <c r="AD823" s="23" t="s">
        <v>126</v>
      </c>
      <c r="AE823" s="33"/>
      <c r="AF823" s="33"/>
      <c r="AG823" s="31"/>
      <c r="AH823" s="75"/>
      <c r="AI823" s="31" t="s">
        <v>75</v>
      </c>
      <c r="AJ823" s="31"/>
      <c r="AK823" s="25"/>
      <c r="AL823" s="25"/>
      <c r="AM823" s="25"/>
      <c r="AN823" s="25"/>
      <c r="AO823" s="25"/>
      <c r="AP823" s="26">
        <f ca="1">IF(AND(Email_TaskV2[[#This Row],[Status]]="ON PROGRESS"),TODAY()-Email_TaskV2[[#This Row],[Tanggal nodin RFS/RFI]],0)</f>
        <v>0</v>
      </c>
      <c r="AQ823" s="26">
        <f ca="1">IF(AND(Email_TaskV2[[#This Row],[Status]]="ON PROGRESS",Email_TaskV2[[#This Row],[Type]]="RFI"),TODAY()-Email_TaskV2[[#This Row],[Tanggal nodin RFS/RFI]],0)</f>
        <v>0</v>
      </c>
      <c r="AR823" s="26" t="str">
        <f ca="1">IF(Email_TaskV2[[#This Row],[Aging]]&gt;7,"Warning","")</f>
        <v/>
      </c>
      <c r="AV823" s="16" t="str">
        <f>IF(AND(Email_TaskV2[[#This Row],[Status]]="ON PROGRESS",Email_TaskV2[[#This Row],[Type]]="RFS"),"YES","")</f>
        <v/>
      </c>
      <c r="AW823" s="16" t="str">
        <f>IF(AND(Email_TaskV2[[#This Row],[Status]]="ON PROGRESS",Email_TaskV2[[#This Row],[Type]]="RFI"),"YES","")</f>
        <v/>
      </c>
      <c r="AX823" s="16">
        <f>IF(Email_TaskV2[[#This Row],[Nomor Nodin RFS/RFI]]="","",DAY(Email_TaskV2[[#This Row],[Tanggal nodin RFS/RFI]]))</f>
        <v>6</v>
      </c>
      <c r="AY823" s="28" t="str">
        <f>IF(Email_TaskV2[[#This Row],[Nomor Nodin RFS/RFI]]="","",TEXT(Email_TaskV2[[#This Row],[Tanggal nodin RFS/RFI]],"mmm"))</f>
        <v>Jul</v>
      </c>
      <c r="AZ823" s="28" t="str">
        <f>IF(Email_TaskV2[[#This Row],[Nodin BO]]="","No","Yes")</f>
        <v>Yes</v>
      </c>
      <c r="BA823" s="36">
        <f>IF(Email_TaskV2[[#This Row],[Month]]="",13,MONTH(Email_TaskV2[[#This Row],[Tanggal nodin RFS/RFI]]))</f>
        <v>7</v>
      </c>
    </row>
    <row r="824" spans="1:53" ht="15" hidden="1" customHeight="1" x14ac:dyDescent="0.3">
      <c r="A824" s="17">
        <v>823</v>
      </c>
      <c r="B824" s="31" t="s">
        <v>3516</v>
      </c>
      <c r="C824" s="40">
        <v>44748</v>
      </c>
      <c r="D824" s="34" t="s">
        <v>3517</v>
      </c>
      <c r="E824" s="18" t="s">
        <v>55</v>
      </c>
      <c r="F824" s="21" t="s">
        <v>136</v>
      </c>
      <c r="G824" s="42">
        <v>44748</v>
      </c>
      <c r="H824" s="42">
        <v>44769</v>
      </c>
      <c r="I824" s="31" t="s">
        <v>3518</v>
      </c>
      <c r="J824" s="42">
        <v>44769</v>
      </c>
      <c r="K824" s="42"/>
      <c r="L824" s="31">
        <f t="shared" si="91"/>
        <v>21</v>
      </c>
      <c r="M824" s="31">
        <f t="shared" si="92"/>
        <v>21</v>
      </c>
      <c r="N824" s="33" t="s">
        <v>93</v>
      </c>
      <c r="O824" s="34" t="s">
        <v>94</v>
      </c>
      <c r="P824" s="34" t="str">
        <f>VLOOKUP(Email_TaskV2[[#This Row],[PIC Dev]],[1]Organization!C:D,2,FALSE)</f>
        <v>Digital and VAS</v>
      </c>
      <c r="Q824" s="74" t="s">
        <v>3519</v>
      </c>
      <c r="R824" s="31">
        <v>33</v>
      </c>
      <c r="S824" s="31" t="s">
        <v>61</v>
      </c>
      <c r="T824" s="31" t="s">
        <v>2672</v>
      </c>
      <c r="U824" s="25"/>
      <c r="V824" s="25"/>
      <c r="W824" s="25"/>
      <c r="X824" s="25"/>
      <c r="Y824" s="25"/>
      <c r="Z824" s="18" t="s">
        <v>63</v>
      </c>
      <c r="AA824" s="18" t="s">
        <v>64</v>
      </c>
      <c r="AB824" s="31" t="s">
        <v>81</v>
      </c>
      <c r="AC824" s="18" t="s">
        <v>66</v>
      </c>
      <c r="AD824" s="23" t="s">
        <v>126</v>
      </c>
      <c r="AE824" s="33"/>
      <c r="AF824" s="33"/>
      <c r="AG824" s="31"/>
      <c r="AH824" s="75"/>
      <c r="AI824" s="31" t="s">
        <v>75</v>
      </c>
      <c r="AJ824" s="31"/>
      <c r="AK824" s="25"/>
      <c r="AL824" s="25"/>
      <c r="AM824" s="25"/>
      <c r="AN824" s="25"/>
      <c r="AO824" s="25"/>
      <c r="AP824" s="26">
        <f ca="1">IF(AND(Email_TaskV2[[#This Row],[Status]]="ON PROGRESS"),TODAY()-Email_TaskV2[[#This Row],[Tanggal nodin RFS/RFI]],0)</f>
        <v>0</v>
      </c>
      <c r="AQ824" s="26">
        <f ca="1">IF(AND(Email_TaskV2[[#This Row],[Status]]="ON PROGRESS",Email_TaskV2[[#This Row],[Type]]="RFI"),TODAY()-Email_TaskV2[[#This Row],[Tanggal nodin RFS/RFI]],0)</f>
        <v>0</v>
      </c>
      <c r="AR824" s="26" t="str">
        <f ca="1">IF(Email_TaskV2[[#This Row],[Aging]]&gt;7,"Warning","")</f>
        <v/>
      </c>
      <c r="AV824" s="16" t="str">
        <f>IF(AND(Email_TaskV2[[#This Row],[Status]]="ON PROGRESS",Email_TaskV2[[#This Row],[Type]]="RFS"),"YES","")</f>
        <v/>
      </c>
      <c r="AW824" s="16" t="str">
        <f>IF(AND(Email_TaskV2[[#This Row],[Status]]="ON PROGRESS",Email_TaskV2[[#This Row],[Type]]="RFI"),"YES","")</f>
        <v/>
      </c>
      <c r="AX824" s="16">
        <f>IF(Email_TaskV2[[#This Row],[Nomor Nodin RFS/RFI]]="","",DAY(Email_TaskV2[[#This Row],[Tanggal nodin RFS/RFI]]))</f>
        <v>6</v>
      </c>
      <c r="AY824" s="28" t="str">
        <f>IF(Email_TaskV2[[#This Row],[Nomor Nodin RFS/RFI]]="","",TEXT(Email_TaskV2[[#This Row],[Tanggal nodin RFS/RFI]],"mmm"))</f>
        <v>Jul</v>
      </c>
      <c r="AZ824" s="28" t="str">
        <f>IF(Email_TaskV2[[#This Row],[Nodin BO]]="","No","Yes")</f>
        <v>Yes</v>
      </c>
      <c r="BA824" s="36">
        <f>IF(Email_TaskV2[[#This Row],[Month]]="",13,MONTH(Email_TaskV2[[#This Row],[Tanggal nodin RFS/RFI]]))</f>
        <v>7</v>
      </c>
    </row>
    <row r="825" spans="1:53" ht="15" hidden="1" customHeight="1" x14ac:dyDescent="0.3">
      <c r="A825" s="17">
        <v>824</v>
      </c>
      <c r="B825" s="31" t="s">
        <v>3520</v>
      </c>
      <c r="C825" s="40">
        <v>44749</v>
      </c>
      <c r="D825" s="34" t="s">
        <v>3521</v>
      </c>
      <c r="E825" s="32" t="s">
        <v>118</v>
      </c>
      <c r="F825" s="47" t="s">
        <v>3522</v>
      </c>
      <c r="G825" s="31"/>
      <c r="H825" s="42">
        <v>44762</v>
      </c>
      <c r="I825" s="31"/>
      <c r="J825" s="31"/>
      <c r="K825" s="31"/>
      <c r="L825" s="33"/>
      <c r="M825" s="34"/>
      <c r="N825" s="20" t="s">
        <v>104</v>
      </c>
      <c r="O825" s="20" t="s">
        <v>105</v>
      </c>
      <c r="P825" s="34" t="str">
        <f>VLOOKUP(Email_TaskV2[[#This Row],[PIC Dev]],[1]Organization!C:D,2,FALSE)</f>
        <v>Digital and VAS</v>
      </c>
      <c r="Q825" s="34" t="s">
        <v>3523</v>
      </c>
      <c r="R825" s="31"/>
      <c r="S825" s="31" t="s">
        <v>106</v>
      </c>
      <c r="T825" s="31" t="s">
        <v>3266</v>
      </c>
      <c r="U825" s="25"/>
      <c r="V825" s="25"/>
      <c r="W825" s="25"/>
      <c r="X825" s="25"/>
      <c r="Y825" s="25"/>
      <c r="Z825" s="18" t="s">
        <v>63</v>
      </c>
      <c r="AA825" s="18" t="s">
        <v>64</v>
      </c>
      <c r="AB825" s="31" t="s">
        <v>201</v>
      </c>
      <c r="AC825" s="18" t="s">
        <v>66</v>
      </c>
      <c r="AD825" s="23" t="s">
        <v>816</v>
      </c>
      <c r="AE825" s="33"/>
      <c r="AF825" s="33"/>
      <c r="AG825" s="31"/>
      <c r="AH825" s="75"/>
      <c r="AI825" s="48" t="s">
        <v>75</v>
      </c>
      <c r="AJ825" s="48"/>
      <c r="AK825" s="25"/>
      <c r="AL825" s="25"/>
      <c r="AM825" s="25"/>
      <c r="AN825" s="25"/>
      <c r="AO825" s="25"/>
      <c r="AP825" s="26">
        <f ca="1">IF(AND(Email_TaskV2[[#This Row],[Status]]="ON PROGRESS"),TODAY()-Email_TaskV2[[#This Row],[Tanggal nodin RFS/RFI]],0)</f>
        <v>0</v>
      </c>
      <c r="AQ825" s="26">
        <f ca="1">IF(AND(Email_TaskV2[[#This Row],[Status]]="ON PROGRESS",Email_TaskV2[[#This Row],[Type]]="RFI"),TODAY()-Email_TaskV2[[#This Row],[Tanggal nodin RFS/RFI]],0)</f>
        <v>0</v>
      </c>
      <c r="AR825" s="26" t="str">
        <f ca="1">IF(Email_TaskV2[[#This Row],[Aging]]&gt;7,"Warning","")</f>
        <v/>
      </c>
      <c r="AV825" s="16" t="str">
        <f>IF(AND(Email_TaskV2[[#This Row],[Status]]="ON PROGRESS",Email_TaskV2[[#This Row],[Type]]="RFS"),"YES","")</f>
        <v/>
      </c>
      <c r="AW825" s="16" t="str">
        <f>IF(AND(Email_TaskV2[[#This Row],[Status]]="ON PROGRESS",Email_TaskV2[[#This Row],[Type]]="RFI"),"YES","")</f>
        <v/>
      </c>
      <c r="AX825" s="16">
        <f>IF(Email_TaskV2[[#This Row],[Nomor Nodin RFS/RFI]]="","",DAY(Email_TaskV2[[#This Row],[Tanggal nodin RFS/RFI]]))</f>
        <v>7</v>
      </c>
      <c r="AY825" s="28" t="str">
        <f>IF(Email_TaskV2[[#This Row],[Nomor Nodin RFS/RFI]]="","",TEXT(Email_TaskV2[[#This Row],[Tanggal nodin RFS/RFI]],"mmm"))</f>
        <v>Jul</v>
      </c>
      <c r="AZ825" s="28" t="str">
        <f>IF(Email_TaskV2[[#This Row],[Nodin BO]]="","No","Yes")</f>
        <v>Yes</v>
      </c>
      <c r="BA825" s="36">
        <f>IF(Email_TaskV2[[#This Row],[Month]]="",13,MONTH(Email_TaskV2[[#This Row],[Tanggal nodin RFS/RFI]]))</f>
        <v>7</v>
      </c>
    </row>
    <row r="826" spans="1:53" ht="15" hidden="1" customHeight="1" x14ac:dyDescent="0.3">
      <c r="A826" s="17">
        <v>825</v>
      </c>
      <c r="B826" s="31" t="s">
        <v>3524</v>
      </c>
      <c r="C826" s="40">
        <v>44749</v>
      </c>
      <c r="D826" s="34" t="s">
        <v>3525</v>
      </c>
      <c r="E826" s="32" t="s">
        <v>118</v>
      </c>
      <c r="F826" s="47" t="s">
        <v>119</v>
      </c>
      <c r="G826" s="31"/>
      <c r="H826" s="42">
        <v>44767</v>
      </c>
      <c r="I826" s="31"/>
      <c r="J826" s="31"/>
      <c r="K826" s="31"/>
      <c r="L826" s="33"/>
      <c r="M826" s="34"/>
      <c r="N826" s="20" t="s">
        <v>104</v>
      </c>
      <c r="O826" s="20" t="s">
        <v>105</v>
      </c>
      <c r="P826" s="34" t="str">
        <f>VLOOKUP(Email_TaskV2[[#This Row],[PIC Dev]],[1]Organization!C:D,2,FALSE)</f>
        <v>Digital and VAS</v>
      </c>
      <c r="Q826" s="74" t="s">
        <v>3526</v>
      </c>
      <c r="R826" s="31"/>
      <c r="S826" s="31" t="s">
        <v>61</v>
      </c>
      <c r="T826" s="83" t="s">
        <v>3527</v>
      </c>
      <c r="U826" s="105"/>
      <c r="V826" s="105"/>
      <c r="W826" s="105"/>
      <c r="X826" s="105"/>
      <c r="Y826" s="105"/>
      <c r="Z826" s="18" t="s">
        <v>63</v>
      </c>
      <c r="AA826" s="18" t="s">
        <v>64</v>
      </c>
      <c r="AB826" s="31" t="s">
        <v>108</v>
      </c>
      <c r="AC826" s="18" t="s">
        <v>98</v>
      </c>
      <c r="AD826" s="23" t="s">
        <v>160</v>
      </c>
      <c r="AE826" s="33" t="s">
        <v>2640</v>
      </c>
      <c r="AF826" s="33"/>
      <c r="AG826" s="31"/>
      <c r="AH826" s="75"/>
      <c r="AI826" s="48" t="s">
        <v>75</v>
      </c>
      <c r="AJ826" s="48"/>
      <c r="AK826" s="25"/>
      <c r="AL826" s="25"/>
      <c r="AM826" s="25"/>
      <c r="AN826" s="25"/>
      <c r="AO826" s="25"/>
      <c r="AP826" s="26">
        <f ca="1">IF(AND(Email_TaskV2[[#This Row],[Status]]="ON PROGRESS"),TODAY()-Email_TaskV2[[#This Row],[Tanggal nodin RFS/RFI]],0)</f>
        <v>0</v>
      </c>
      <c r="AQ826" s="26">
        <f ca="1">IF(AND(Email_TaskV2[[#This Row],[Status]]="ON PROGRESS",Email_TaskV2[[#This Row],[Type]]="RFI"),TODAY()-Email_TaskV2[[#This Row],[Tanggal nodin RFS/RFI]],0)</f>
        <v>0</v>
      </c>
      <c r="AR826" s="26" t="str">
        <f ca="1">IF(Email_TaskV2[[#This Row],[Aging]]&gt;7,"Warning","")</f>
        <v/>
      </c>
      <c r="AV826" s="16" t="str">
        <f>IF(AND(Email_TaskV2[[#This Row],[Status]]="ON PROGRESS",Email_TaskV2[[#This Row],[Type]]="RFS"),"YES","")</f>
        <v/>
      </c>
      <c r="AW826" s="16" t="str">
        <f>IF(AND(Email_TaskV2[[#This Row],[Status]]="ON PROGRESS",Email_TaskV2[[#This Row],[Type]]="RFI"),"YES","")</f>
        <v/>
      </c>
      <c r="AX826" s="16">
        <f>IF(Email_TaskV2[[#This Row],[Nomor Nodin RFS/RFI]]="","",DAY(Email_TaskV2[[#This Row],[Tanggal nodin RFS/RFI]]))</f>
        <v>7</v>
      </c>
      <c r="AY826" s="28" t="str">
        <f>IF(Email_TaskV2[[#This Row],[Nomor Nodin RFS/RFI]]="","",TEXT(Email_TaskV2[[#This Row],[Tanggal nodin RFS/RFI]],"mmm"))</f>
        <v>Jul</v>
      </c>
      <c r="AZ826" s="28" t="str">
        <f>IF(Email_TaskV2[[#This Row],[Nodin BO]]="","No","Yes")</f>
        <v>Yes</v>
      </c>
      <c r="BA826" s="36">
        <f>IF(Email_TaskV2[[#This Row],[Month]]="",13,MONTH(Email_TaskV2[[#This Row],[Tanggal nodin RFS/RFI]]))</f>
        <v>7</v>
      </c>
    </row>
    <row r="827" spans="1:53" ht="15" hidden="1" customHeight="1" x14ac:dyDescent="0.3">
      <c r="A827" s="17">
        <v>826</v>
      </c>
      <c r="B827" s="31" t="s">
        <v>3528</v>
      </c>
      <c r="C827" s="40">
        <v>44749</v>
      </c>
      <c r="D827" s="34" t="s">
        <v>3529</v>
      </c>
      <c r="E827" s="18" t="s">
        <v>55</v>
      </c>
      <c r="F827" s="21" t="s">
        <v>136</v>
      </c>
      <c r="G827" s="42">
        <v>44749</v>
      </c>
      <c r="H827" s="42">
        <v>44749</v>
      </c>
      <c r="I827" s="31" t="s">
        <v>3530</v>
      </c>
      <c r="J827" s="42">
        <v>44749</v>
      </c>
      <c r="K827" s="85"/>
      <c r="L827" s="78">
        <f>H827-C827</f>
        <v>0</v>
      </c>
      <c r="M827" s="78">
        <f>J827-G827</f>
        <v>0</v>
      </c>
      <c r="N827" s="87" t="s">
        <v>341</v>
      </c>
      <c r="O827" s="87" t="s">
        <v>342</v>
      </c>
      <c r="P827" s="87" t="str">
        <f>VLOOKUP(Email_TaskV2[[#This Row],[PIC Dev]],[1]Organization!C:D,2,FALSE)</f>
        <v>Digital and VAS</v>
      </c>
      <c r="Q827" s="74" t="s">
        <v>3531</v>
      </c>
      <c r="R827" s="31">
        <v>23</v>
      </c>
      <c r="S827" s="31" t="s">
        <v>61</v>
      </c>
      <c r="T827" s="31" t="s">
        <v>3532</v>
      </c>
      <c r="U827" s="25"/>
      <c r="V827" s="25"/>
      <c r="W827" s="25"/>
      <c r="X827" s="25"/>
      <c r="Y827" s="25"/>
      <c r="Z827" s="18" t="s">
        <v>63</v>
      </c>
      <c r="AA827" s="18" t="s">
        <v>64</v>
      </c>
      <c r="AB827" s="31" t="s">
        <v>344</v>
      </c>
      <c r="AC827" s="18" t="s">
        <v>98</v>
      </c>
      <c r="AD827" s="23" t="s">
        <v>2421</v>
      </c>
      <c r="AE827" s="33"/>
      <c r="AF827" s="33"/>
      <c r="AG827" s="31"/>
      <c r="AH827" s="75"/>
      <c r="AI827" s="31" t="s">
        <v>75</v>
      </c>
      <c r="AJ827" s="31"/>
      <c r="AK827" s="25"/>
      <c r="AL827" s="25"/>
      <c r="AM827" s="25"/>
      <c r="AN827" s="25"/>
      <c r="AO827" s="25"/>
      <c r="AP827" s="26">
        <f ca="1">IF(AND(Email_TaskV2[[#This Row],[Status]]="ON PROGRESS"),TODAY()-Email_TaskV2[[#This Row],[Tanggal nodin RFS/RFI]],0)</f>
        <v>0</v>
      </c>
      <c r="AQ827" s="26">
        <f ca="1">IF(AND(Email_TaskV2[[#This Row],[Status]]="ON PROGRESS",Email_TaskV2[[#This Row],[Type]]="RFI"),TODAY()-Email_TaskV2[[#This Row],[Tanggal nodin RFS/RFI]],0)</f>
        <v>0</v>
      </c>
      <c r="AR827" s="26" t="str">
        <f ca="1">IF(Email_TaskV2[[#This Row],[Aging]]&gt;7,"Warning","")</f>
        <v/>
      </c>
      <c r="AV827" s="16" t="str">
        <f>IF(AND(Email_TaskV2[[#This Row],[Status]]="ON PROGRESS",Email_TaskV2[[#This Row],[Type]]="RFS"),"YES","")</f>
        <v/>
      </c>
      <c r="AW827" s="16" t="str">
        <f>IF(AND(Email_TaskV2[[#This Row],[Status]]="ON PROGRESS",Email_TaskV2[[#This Row],[Type]]="RFI"),"YES","")</f>
        <v/>
      </c>
      <c r="AX827" s="16">
        <f>IF(Email_TaskV2[[#This Row],[Nomor Nodin RFS/RFI]]="","",DAY(Email_TaskV2[[#This Row],[Tanggal nodin RFS/RFI]]))</f>
        <v>7</v>
      </c>
      <c r="AY827" s="28" t="str">
        <f>IF(Email_TaskV2[[#This Row],[Nomor Nodin RFS/RFI]]="","",TEXT(Email_TaskV2[[#This Row],[Tanggal nodin RFS/RFI]],"mmm"))</f>
        <v>Jul</v>
      </c>
      <c r="AZ827" s="28" t="str">
        <f>IF(Email_TaskV2[[#This Row],[Nodin BO]]="","No","Yes")</f>
        <v>Yes</v>
      </c>
      <c r="BA827" s="36">
        <f>IF(Email_TaskV2[[#This Row],[Month]]="",13,MONTH(Email_TaskV2[[#This Row],[Tanggal nodin RFS/RFI]]))</f>
        <v>7</v>
      </c>
    </row>
    <row r="828" spans="1:53" ht="15" hidden="1" customHeight="1" x14ac:dyDescent="0.3">
      <c r="A828" s="17">
        <v>827</v>
      </c>
      <c r="B828" s="31" t="s">
        <v>3533</v>
      </c>
      <c r="C828" s="40">
        <v>44749</v>
      </c>
      <c r="D828" s="34" t="s">
        <v>3534</v>
      </c>
      <c r="E828" s="18" t="s">
        <v>55</v>
      </c>
      <c r="F828" s="21" t="s">
        <v>136</v>
      </c>
      <c r="G828" s="42">
        <v>44750</v>
      </c>
      <c r="H828" s="42">
        <v>44756</v>
      </c>
      <c r="I828" s="31" t="s">
        <v>3535</v>
      </c>
      <c r="J828" s="42">
        <v>44756</v>
      </c>
      <c r="K828" s="42"/>
      <c r="L828" s="31">
        <f>H828-C828</f>
        <v>7</v>
      </c>
      <c r="M828" s="31">
        <f>J828-G828</f>
        <v>6</v>
      </c>
      <c r="N828" s="87" t="s">
        <v>104</v>
      </c>
      <c r="O828" s="87" t="s">
        <v>105</v>
      </c>
      <c r="P828" s="87" t="str">
        <f>VLOOKUP(Email_TaskV2[[#This Row],[PIC Dev]],[1]Organization!C:D,2,FALSE)</f>
        <v>Digital and VAS</v>
      </c>
      <c r="Q828" s="34" t="s">
        <v>3536</v>
      </c>
      <c r="R828" s="31">
        <v>116</v>
      </c>
      <c r="S828" s="18" t="s">
        <v>106</v>
      </c>
      <c r="T828" s="31" t="s">
        <v>3266</v>
      </c>
      <c r="U828" s="25"/>
      <c r="V828" s="25"/>
      <c r="W828" s="25"/>
      <c r="X828" s="25"/>
      <c r="Y828" s="25"/>
      <c r="Z828" s="18" t="s">
        <v>63</v>
      </c>
      <c r="AA828" s="18" t="s">
        <v>64</v>
      </c>
      <c r="AB828" s="31" t="s">
        <v>201</v>
      </c>
      <c r="AC828" s="18" t="s">
        <v>66</v>
      </c>
      <c r="AD828" s="23" t="s">
        <v>816</v>
      </c>
      <c r="AE828" s="33"/>
      <c r="AF828" s="33"/>
      <c r="AG828" s="31"/>
      <c r="AH828" s="75"/>
      <c r="AI828" s="31" t="s">
        <v>75</v>
      </c>
      <c r="AJ828" s="31"/>
      <c r="AK828" s="25"/>
      <c r="AL828" s="25"/>
      <c r="AM828" s="25"/>
      <c r="AN828" s="25"/>
      <c r="AO828" s="25"/>
      <c r="AP828" s="26">
        <f ca="1">IF(AND(Email_TaskV2[[#This Row],[Status]]="ON PROGRESS"),TODAY()-Email_TaskV2[[#This Row],[Tanggal nodin RFS/RFI]],0)</f>
        <v>0</v>
      </c>
      <c r="AQ828" s="26">
        <f ca="1">IF(AND(Email_TaskV2[[#This Row],[Status]]="ON PROGRESS",Email_TaskV2[[#This Row],[Type]]="RFI"),TODAY()-Email_TaskV2[[#This Row],[Tanggal nodin RFS/RFI]],0)</f>
        <v>0</v>
      </c>
      <c r="AR828" s="26" t="str">
        <f ca="1">IF(Email_TaskV2[[#This Row],[Aging]]&gt;7,"Warning","")</f>
        <v/>
      </c>
      <c r="AV828" s="16" t="str">
        <f>IF(AND(Email_TaskV2[[#This Row],[Status]]="ON PROGRESS",Email_TaskV2[[#This Row],[Type]]="RFS"),"YES","")</f>
        <v/>
      </c>
      <c r="AW828" s="16" t="str">
        <f>IF(AND(Email_TaskV2[[#This Row],[Status]]="ON PROGRESS",Email_TaskV2[[#This Row],[Type]]="RFI"),"YES","")</f>
        <v/>
      </c>
      <c r="AX828" s="16">
        <f>IF(Email_TaskV2[[#This Row],[Nomor Nodin RFS/RFI]]="","",DAY(Email_TaskV2[[#This Row],[Tanggal nodin RFS/RFI]]))</f>
        <v>7</v>
      </c>
      <c r="AY828" s="28" t="str">
        <f>IF(Email_TaskV2[[#This Row],[Nomor Nodin RFS/RFI]]="","",TEXT(Email_TaskV2[[#This Row],[Tanggal nodin RFS/RFI]],"mmm"))</f>
        <v>Jul</v>
      </c>
      <c r="AZ828" s="28" t="str">
        <f>IF(Email_TaskV2[[#This Row],[Nodin BO]]="","No","Yes")</f>
        <v>Yes</v>
      </c>
      <c r="BA828" s="36">
        <f>IF(Email_TaskV2[[#This Row],[Month]]="",13,MONTH(Email_TaskV2[[#This Row],[Tanggal nodin RFS/RFI]]))</f>
        <v>7</v>
      </c>
    </row>
    <row r="829" spans="1:53" ht="15" hidden="1" customHeight="1" x14ac:dyDescent="0.3">
      <c r="A829" s="17">
        <v>828</v>
      </c>
      <c r="B829" s="31" t="s">
        <v>3537</v>
      </c>
      <c r="C829" s="40">
        <v>44749</v>
      </c>
      <c r="D829" s="34" t="s">
        <v>3538</v>
      </c>
      <c r="E829" s="18" t="s">
        <v>55</v>
      </c>
      <c r="F829" s="21" t="s">
        <v>86</v>
      </c>
      <c r="G829" s="42">
        <v>44753</v>
      </c>
      <c r="H829" s="110">
        <v>44754</v>
      </c>
      <c r="I829" s="31" t="s">
        <v>3539</v>
      </c>
      <c r="J829" s="110">
        <v>44754</v>
      </c>
      <c r="K829" s="110"/>
      <c r="L829" s="31">
        <f>H829-C829</f>
        <v>5</v>
      </c>
      <c r="M829" s="31">
        <f>J829-G829</f>
        <v>1</v>
      </c>
      <c r="N829" s="87" t="s">
        <v>130</v>
      </c>
      <c r="O829" s="87" t="s">
        <v>131</v>
      </c>
      <c r="P829" s="87" t="str">
        <f>VLOOKUP(Email_TaskV2[[#This Row],[PIC Dev]],[1]Organization!C:D,2,FALSE)</f>
        <v>BSM Prepaid</v>
      </c>
      <c r="Q829" s="74" t="s">
        <v>3540</v>
      </c>
      <c r="R829" s="31">
        <v>330</v>
      </c>
      <c r="S829" s="18" t="s">
        <v>61</v>
      </c>
      <c r="T829" s="31" t="s">
        <v>3541</v>
      </c>
      <c r="U829" s="25"/>
      <c r="V829" s="25"/>
      <c r="W829" s="25"/>
      <c r="X829" s="25"/>
      <c r="Y829" s="25"/>
      <c r="Z829" s="18" t="s">
        <v>63</v>
      </c>
      <c r="AA829" s="18" t="s">
        <v>64</v>
      </c>
      <c r="AB829" s="31" t="s">
        <v>65</v>
      </c>
      <c r="AC829" s="18" t="s">
        <v>66</v>
      </c>
      <c r="AD829" s="23" t="s">
        <v>82</v>
      </c>
      <c r="AE829" s="33" t="s">
        <v>74</v>
      </c>
      <c r="AF829" s="33" t="s">
        <v>89</v>
      </c>
      <c r="AG829" s="31"/>
      <c r="AH829" s="75"/>
      <c r="AI829" s="31" t="s">
        <v>68</v>
      </c>
      <c r="AJ829" s="31" t="s">
        <v>3021</v>
      </c>
      <c r="AK829" s="25"/>
      <c r="AL829" s="25"/>
      <c r="AM829" s="25"/>
      <c r="AN829" s="25"/>
      <c r="AO829" s="25"/>
      <c r="AP829" s="26">
        <f ca="1">IF(AND(Email_TaskV2[[#This Row],[Status]]="ON PROGRESS"),TODAY()-Email_TaskV2[[#This Row],[Tanggal nodin RFS/RFI]],0)</f>
        <v>0</v>
      </c>
      <c r="AQ829" s="26">
        <f ca="1">IF(AND(Email_TaskV2[[#This Row],[Status]]="ON PROGRESS",Email_TaskV2[[#This Row],[Type]]="RFI"),TODAY()-Email_TaskV2[[#This Row],[Tanggal nodin RFS/RFI]],0)</f>
        <v>0</v>
      </c>
      <c r="AR829" s="26" t="str">
        <f ca="1">IF(Email_TaskV2[[#This Row],[Aging]]&gt;7,"Warning","")</f>
        <v/>
      </c>
      <c r="AV829" s="16" t="str">
        <f>IF(AND(Email_TaskV2[[#This Row],[Status]]="ON PROGRESS",Email_TaskV2[[#This Row],[Type]]="RFS"),"YES","")</f>
        <v/>
      </c>
      <c r="AW829" s="16" t="str">
        <f>IF(AND(Email_TaskV2[[#This Row],[Status]]="ON PROGRESS",Email_TaskV2[[#This Row],[Type]]="RFI"),"YES","")</f>
        <v/>
      </c>
      <c r="AX829" s="16">
        <f>IF(Email_TaskV2[[#This Row],[Nomor Nodin RFS/RFI]]="","",DAY(Email_TaskV2[[#This Row],[Tanggal nodin RFS/RFI]]))</f>
        <v>7</v>
      </c>
      <c r="AY829" s="28" t="str">
        <f>IF(Email_TaskV2[[#This Row],[Nomor Nodin RFS/RFI]]="","",TEXT(Email_TaskV2[[#This Row],[Tanggal nodin RFS/RFI]],"mmm"))</f>
        <v>Jul</v>
      </c>
      <c r="AZ829" s="28" t="str">
        <f>IF(Email_TaskV2[[#This Row],[Nodin BO]]="","No","Yes")</f>
        <v>Yes</v>
      </c>
      <c r="BA829" s="36">
        <f>IF(Email_TaskV2[[#This Row],[Month]]="",13,MONTH(Email_TaskV2[[#This Row],[Tanggal nodin RFS/RFI]]))</f>
        <v>7</v>
      </c>
    </row>
    <row r="830" spans="1:53" ht="15" hidden="1" customHeight="1" x14ac:dyDescent="0.3">
      <c r="A830" s="17">
        <v>829</v>
      </c>
      <c r="B830" s="31" t="s">
        <v>3542</v>
      </c>
      <c r="C830" s="40">
        <v>44749</v>
      </c>
      <c r="D830" s="34" t="s">
        <v>3543</v>
      </c>
      <c r="E830" s="18" t="s">
        <v>55</v>
      </c>
      <c r="F830" s="21" t="s">
        <v>136</v>
      </c>
      <c r="G830" s="42">
        <v>44750</v>
      </c>
      <c r="H830" s="42">
        <v>44763</v>
      </c>
      <c r="I830" s="31" t="s">
        <v>3544</v>
      </c>
      <c r="J830" s="42">
        <v>44763</v>
      </c>
      <c r="K830" s="85"/>
      <c r="L830" s="78">
        <f>H830-C830</f>
        <v>14</v>
      </c>
      <c r="M830" s="78">
        <f>J830-G830</f>
        <v>13</v>
      </c>
      <c r="N830" s="74" t="s">
        <v>3068</v>
      </c>
      <c r="O830" s="34" t="s">
        <v>3069</v>
      </c>
      <c r="P830" s="34" t="str">
        <f>VLOOKUP(Email_TaskV2[[#This Row],[PIC Dev]],[1]Organization!C:D,2,FALSE)</f>
        <v>BSM Prepaid</v>
      </c>
      <c r="Q830" s="74" t="s">
        <v>3545</v>
      </c>
      <c r="R830" s="31">
        <v>1240</v>
      </c>
      <c r="S830" s="18" t="s">
        <v>61</v>
      </c>
      <c r="T830" s="31"/>
      <c r="U830" s="25"/>
      <c r="V830" s="25"/>
      <c r="W830" s="25"/>
      <c r="X830" s="25"/>
      <c r="Y830" s="25"/>
      <c r="Z830" s="18" t="s">
        <v>166</v>
      </c>
      <c r="AA830" s="18" t="s">
        <v>423</v>
      </c>
      <c r="AB830" s="31" t="s">
        <v>65</v>
      </c>
      <c r="AC830" s="18" t="s">
        <v>98</v>
      </c>
      <c r="AD830" s="23" t="s">
        <v>99</v>
      </c>
      <c r="AE830" s="33"/>
      <c r="AF830" s="33"/>
      <c r="AG830" s="31"/>
      <c r="AH830" s="75"/>
      <c r="AI830" s="31" t="s">
        <v>75</v>
      </c>
      <c r="AJ830" s="31"/>
      <c r="AK830" s="25"/>
      <c r="AL830" s="25"/>
      <c r="AM830" s="25"/>
      <c r="AN830" s="25"/>
      <c r="AO830" s="25"/>
      <c r="AP830" s="26">
        <f ca="1">IF(AND(Email_TaskV2[[#This Row],[Status]]="ON PROGRESS"),TODAY()-Email_TaskV2[[#This Row],[Tanggal nodin RFS/RFI]],0)</f>
        <v>0</v>
      </c>
      <c r="AQ830" s="26">
        <f ca="1">IF(AND(Email_TaskV2[[#This Row],[Status]]="ON PROGRESS",Email_TaskV2[[#This Row],[Type]]="RFI"),TODAY()-Email_TaskV2[[#This Row],[Tanggal nodin RFS/RFI]],0)</f>
        <v>0</v>
      </c>
      <c r="AR830" s="26" t="str">
        <f ca="1">IF(Email_TaskV2[[#This Row],[Aging]]&gt;7,"Warning","")</f>
        <v/>
      </c>
      <c r="AV830" s="16" t="str">
        <f>IF(AND(Email_TaskV2[[#This Row],[Status]]="ON PROGRESS",Email_TaskV2[[#This Row],[Type]]="RFS"),"YES","")</f>
        <v/>
      </c>
      <c r="AW830" s="16" t="str">
        <f>IF(AND(Email_TaskV2[[#This Row],[Status]]="ON PROGRESS",Email_TaskV2[[#This Row],[Type]]="RFI"),"YES","")</f>
        <v/>
      </c>
      <c r="AX830" s="16">
        <f>IF(Email_TaskV2[[#This Row],[Nomor Nodin RFS/RFI]]="","",DAY(Email_TaskV2[[#This Row],[Tanggal nodin RFS/RFI]]))</f>
        <v>7</v>
      </c>
      <c r="AY830" s="28" t="str">
        <f>IF(Email_TaskV2[[#This Row],[Nomor Nodin RFS/RFI]]="","",TEXT(Email_TaskV2[[#This Row],[Tanggal nodin RFS/RFI]],"mmm"))</f>
        <v>Jul</v>
      </c>
      <c r="AZ830" s="28" t="str">
        <f>IF(Email_TaskV2[[#This Row],[Nodin BO]]="","No","Yes")</f>
        <v>No</v>
      </c>
      <c r="BA830" s="36">
        <f>IF(Email_TaskV2[[#This Row],[Month]]="",13,MONTH(Email_TaskV2[[#This Row],[Tanggal nodin RFS/RFI]]))</f>
        <v>7</v>
      </c>
    </row>
    <row r="831" spans="1:53" ht="15" hidden="1" customHeight="1" x14ac:dyDescent="0.3">
      <c r="A831" s="17">
        <v>830</v>
      </c>
      <c r="B831" s="31" t="s">
        <v>3546</v>
      </c>
      <c r="C831" s="40">
        <v>44749</v>
      </c>
      <c r="D831" s="34" t="s">
        <v>3547</v>
      </c>
      <c r="E831" s="18" t="s">
        <v>55</v>
      </c>
      <c r="F831" s="21" t="s">
        <v>136</v>
      </c>
      <c r="G831" s="42">
        <v>44750</v>
      </c>
      <c r="H831" s="42">
        <v>44750</v>
      </c>
      <c r="I831" s="31" t="s">
        <v>3548</v>
      </c>
      <c r="J831" s="42">
        <v>44750</v>
      </c>
      <c r="K831" s="85"/>
      <c r="L831" s="78">
        <f>H831-C831</f>
        <v>1</v>
      </c>
      <c r="M831" s="78">
        <f>J831-G831</f>
        <v>0</v>
      </c>
      <c r="N831" s="34" t="s">
        <v>58</v>
      </c>
      <c r="O831" s="34" t="s">
        <v>59</v>
      </c>
      <c r="P831" s="34" t="str">
        <f>VLOOKUP(Email_TaskV2[[#This Row],[PIC Dev]],[1]Organization!C:D,2,FALSE)</f>
        <v>BSM Prepaid</v>
      </c>
      <c r="Q831" s="74" t="s">
        <v>2709</v>
      </c>
      <c r="R831" s="31">
        <v>48</v>
      </c>
      <c r="S831" s="18" t="s">
        <v>61</v>
      </c>
      <c r="T831" s="31" t="s">
        <v>3549</v>
      </c>
      <c r="U831" s="25"/>
      <c r="V831" s="25"/>
      <c r="W831" s="25"/>
      <c r="X831" s="25"/>
      <c r="Y831" s="25"/>
      <c r="Z831" s="18" t="s">
        <v>63</v>
      </c>
      <c r="AA831" s="18" t="s">
        <v>64</v>
      </c>
      <c r="AB831" s="31" t="s">
        <v>65</v>
      </c>
      <c r="AC831" s="18" t="s">
        <v>66</v>
      </c>
      <c r="AD831" s="23" t="s">
        <v>266</v>
      </c>
      <c r="AE831" s="33"/>
      <c r="AF831" s="33"/>
      <c r="AG831" s="31"/>
      <c r="AH831" s="75"/>
      <c r="AI831" s="31" t="s">
        <v>68</v>
      </c>
      <c r="AJ831" s="31" t="s">
        <v>83</v>
      </c>
      <c r="AK831" s="25"/>
      <c r="AL831" s="25"/>
      <c r="AM831" s="25"/>
      <c r="AN831" s="25"/>
      <c r="AO831" s="25"/>
      <c r="AP831" s="26">
        <f ca="1">IF(AND(Email_TaskV2[[#This Row],[Status]]="ON PROGRESS"),TODAY()-Email_TaskV2[[#This Row],[Tanggal nodin RFS/RFI]],0)</f>
        <v>0</v>
      </c>
      <c r="AQ831" s="26">
        <f ca="1">IF(AND(Email_TaskV2[[#This Row],[Status]]="ON PROGRESS",Email_TaskV2[[#This Row],[Type]]="RFI"),TODAY()-Email_TaskV2[[#This Row],[Tanggal nodin RFS/RFI]],0)</f>
        <v>0</v>
      </c>
      <c r="AR831" s="26" t="str">
        <f ca="1">IF(Email_TaskV2[[#This Row],[Aging]]&gt;7,"Warning","")</f>
        <v/>
      </c>
      <c r="AV831" s="16" t="str">
        <f>IF(AND(Email_TaskV2[[#This Row],[Status]]="ON PROGRESS",Email_TaskV2[[#This Row],[Type]]="RFS"),"YES","")</f>
        <v/>
      </c>
      <c r="AW831" s="16" t="str">
        <f>IF(AND(Email_TaskV2[[#This Row],[Status]]="ON PROGRESS",Email_TaskV2[[#This Row],[Type]]="RFI"),"YES","")</f>
        <v/>
      </c>
      <c r="AX831" s="16">
        <f>IF(Email_TaskV2[[#This Row],[Nomor Nodin RFS/RFI]]="","",DAY(Email_TaskV2[[#This Row],[Tanggal nodin RFS/RFI]]))</f>
        <v>7</v>
      </c>
      <c r="AY831" s="28" t="str">
        <f>IF(Email_TaskV2[[#This Row],[Nomor Nodin RFS/RFI]]="","",TEXT(Email_TaskV2[[#This Row],[Tanggal nodin RFS/RFI]],"mmm"))</f>
        <v>Jul</v>
      </c>
      <c r="AZ831" s="28" t="str">
        <f>IF(Email_TaskV2[[#This Row],[Nodin BO]]="","No","Yes")</f>
        <v>Yes</v>
      </c>
      <c r="BA831" s="36">
        <f>IF(Email_TaskV2[[#This Row],[Month]]="",13,MONTH(Email_TaskV2[[#This Row],[Tanggal nodin RFS/RFI]]))</f>
        <v>7</v>
      </c>
    </row>
    <row r="832" spans="1:53" ht="15" hidden="1" customHeight="1" x14ac:dyDescent="0.3">
      <c r="A832" s="17">
        <v>831</v>
      </c>
      <c r="B832" s="31" t="s">
        <v>3550</v>
      </c>
      <c r="C832" s="40">
        <v>44749</v>
      </c>
      <c r="D832" s="34" t="s">
        <v>3551</v>
      </c>
      <c r="E832" s="32" t="s">
        <v>118</v>
      </c>
      <c r="F832" s="32" t="s">
        <v>119</v>
      </c>
      <c r="G832" s="31"/>
      <c r="H832" s="42">
        <v>44832</v>
      </c>
      <c r="I832" s="31"/>
      <c r="J832" s="31"/>
      <c r="K832" s="31"/>
      <c r="L832" s="33"/>
      <c r="M832" s="34"/>
      <c r="N832" s="34" t="s">
        <v>104</v>
      </c>
      <c r="O832" s="34" t="s">
        <v>105</v>
      </c>
      <c r="P832" s="34" t="str">
        <f>VLOOKUP(Email_TaskV2[[#This Row],[PIC Dev]],[1]Organization!C:D,2,FALSE)</f>
        <v>Digital and VAS</v>
      </c>
      <c r="Q832" s="74" t="s">
        <v>3552</v>
      </c>
      <c r="R832" s="31"/>
      <c r="S832" s="31" t="s">
        <v>61</v>
      </c>
      <c r="T832" s="83" t="s">
        <v>3553</v>
      </c>
      <c r="U832" s="105"/>
      <c r="V832" s="105"/>
      <c r="W832" s="105"/>
      <c r="X832" s="105"/>
      <c r="Y832" s="105"/>
      <c r="Z832" s="18" t="s">
        <v>63</v>
      </c>
      <c r="AA832" s="18" t="s">
        <v>64</v>
      </c>
      <c r="AB832" s="31" t="s">
        <v>108</v>
      </c>
      <c r="AC832" s="18" t="s">
        <v>98</v>
      </c>
      <c r="AD832" s="23" t="s">
        <v>160</v>
      </c>
      <c r="AE832" s="33" t="s">
        <v>2640</v>
      </c>
      <c r="AF832" s="33"/>
      <c r="AG832" s="31"/>
      <c r="AH832" s="75"/>
      <c r="AI832" s="48" t="s">
        <v>68</v>
      </c>
      <c r="AJ832" s="48" t="str">
        <f>_xlfn.CONCAT(IF(AK832&lt;&gt;"",REPLACE(AK832,1,1,"(Sigos Automation)"),""),IF(AL832&lt;&gt;"",REPLACE(AL832,1,1,"(Prima Automation)"),""),IF(AM832&lt;&gt;"",REPLACE(AM832,1,1,"(FUT Simulator)"),""),IF(AN832&lt;&gt;"",REPLACE(AN832,1,1,"(Postman Simulator)"),""),IF(AO832&lt;&gt;"",REPLACE(AO832,1,1,"(Cetho Automation)"),""))</f>
        <v>(FUT Simulator)</v>
      </c>
      <c r="AK832" s="25"/>
      <c r="AL832" s="25"/>
      <c r="AM832" s="25">
        <v>3</v>
      </c>
      <c r="AN832" s="25"/>
      <c r="AO832" s="25"/>
      <c r="AP832" s="26">
        <f ca="1">IF(AND(Email_TaskV2[[#This Row],[Status]]="ON PROGRESS"),TODAY()-Email_TaskV2[[#This Row],[Tanggal nodin RFS/RFI]],0)</f>
        <v>0</v>
      </c>
      <c r="AQ832" s="26">
        <f ca="1">IF(AND(Email_TaskV2[[#This Row],[Status]]="ON PROGRESS",Email_TaskV2[[#This Row],[Type]]="RFI"),TODAY()-Email_TaskV2[[#This Row],[Tanggal nodin RFS/RFI]],0)</f>
        <v>0</v>
      </c>
      <c r="AR832" s="26" t="str">
        <f ca="1">IF(Email_TaskV2[[#This Row],[Aging]]&gt;7,"Warning","")</f>
        <v/>
      </c>
      <c r="AV832" s="16" t="str">
        <f>IF(AND(Email_TaskV2[[#This Row],[Status]]="ON PROGRESS",Email_TaskV2[[#This Row],[Type]]="RFS"),"YES","")</f>
        <v/>
      </c>
      <c r="AW832" s="16" t="str">
        <f>IF(AND(Email_TaskV2[[#This Row],[Status]]="ON PROGRESS",Email_TaskV2[[#This Row],[Type]]="RFI"),"YES","")</f>
        <v/>
      </c>
      <c r="AX832" s="16">
        <f>IF(Email_TaskV2[[#This Row],[Nomor Nodin RFS/RFI]]="","",DAY(Email_TaskV2[[#This Row],[Tanggal nodin RFS/RFI]]))</f>
        <v>7</v>
      </c>
      <c r="AY832" s="28" t="str">
        <f>IF(Email_TaskV2[[#This Row],[Nomor Nodin RFS/RFI]]="","",TEXT(Email_TaskV2[[#This Row],[Tanggal nodin RFS/RFI]],"mmm"))</f>
        <v>Jul</v>
      </c>
      <c r="AZ832" s="28" t="str">
        <f>IF(Email_TaskV2[[#This Row],[Nodin BO]]="","No","Yes")</f>
        <v>Yes</v>
      </c>
      <c r="BA832" s="36">
        <f>IF(Email_TaskV2[[#This Row],[Month]]="",13,MONTH(Email_TaskV2[[#This Row],[Tanggal nodin RFS/RFI]]))</f>
        <v>7</v>
      </c>
    </row>
    <row r="833" spans="1:53" ht="15" hidden="1" customHeight="1" x14ac:dyDescent="0.3">
      <c r="A833" s="17">
        <v>832</v>
      </c>
      <c r="B833" s="31" t="s">
        <v>3554</v>
      </c>
      <c r="C833" s="40">
        <v>44750</v>
      </c>
      <c r="D833" s="34" t="s">
        <v>3555</v>
      </c>
      <c r="E833" s="18" t="s">
        <v>55</v>
      </c>
      <c r="F833" s="21" t="s">
        <v>112</v>
      </c>
      <c r="G833" s="42">
        <v>44750</v>
      </c>
      <c r="H833" s="42">
        <v>44750</v>
      </c>
      <c r="I833" s="31" t="s">
        <v>3556</v>
      </c>
      <c r="J833" s="42">
        <v>44753</v>
      </c>
      <c r="K833" s="85"/>
      <c r="L833" s="78">
        <f t="shared" ref="L833:L851" si="93">H833-C833</f>
        <v>0</v>
      </c>
      <c r="M833" s="78">
        <f t="shared" ref="M833:M851" si="94">J833-G833</f>
        <v>3</v>
      </c>
      <c r="N833" s="34" t="s">
        <v>104</v>
      </c>
      <c r="O833" s="34" t="s">
        <v>105</v>
      </c>
      <c r="P833" s="34" t="str">
        <f>VLOOKUP(Email_TaskV2[[#This Row],[PIC Dev]],[1]Organization!C:D,2,FALSE)</f>
        <v>Digital and VAS</v>
      </c>
      <c r="Q833" s="34"/>
      <c r="R833" s="31"/>
      <c r="S833" s="18" t="s">
        <v>61</v>
      </c>
      <c r="T833" s="31" t="s">
        <v>3557</v>
      </c>
      <c r="U833" s="25"/>
      <c r="V833" s="25"/>
      <c r="W833" s="25"/>
      <c r="X833" s="25"/>
      <c r="Y833" s="25"/>
      <c r="Z833" s="18" t="s">
        <v>63</v>
      </c>
      <c r="AA833" s="18" t="s">
        <v>64</v>
      </c>
      <c r="AB833" s="31" t="s">
        <v>108</v>
      </c>
      <c r="AC833" s="18" t="s">
        <v>98</v>
      </c>
      <c r="AD833" s="23" t="s">
        <v>160</v>
      </c>
      <c r="AE833" s="33" t="s">
        <v>2640</v>
      </c>
      <c r="AF833" s="33"/>
      <c r="AG833" s="31"/>
      <c r="AH833" s="75"/>
      <c r="AI833" s="31" t="s">
        <v>75</v>
      </c>
      <c r="AJ833" s="31"/>
      <c r="AK833" s="25"/>
      <c r="AL833" s="25"/>
      <c r="AM833" s="25"/>
      <c r="AN833" s="25"/>
      <c r="AO833" s="25"/>
      <c r="AP833" s="26">
        <f ca="1">IF(AND(Email_TaskV2[[#This Row],[Status]]="ON PROGRESS"),TODAY()-Email_TaskV2[[#This Row],[Tanggal nodin RFS/RFI]],0)</f>
        <v>0</v>
      </c>
      <c r="AQ833" s="26">
        <f ca="1">IF(AND(Email_TaskV2[[#This Row],[Status]]="ON PROGRESS",Email_TaskV2[[#This Row],[Type]]="RFI"),TODAY()-Email_TaskV2[[#This Row],[Tanggal nodin RFS/RFI]],0)</f>
        <v>0</v>
      </c>
      <c r="AR833" s="26" t="str">
        <f ca="1">IF(Email_TaskV2[[#This Row],[Aging]]&gt;7,"Warning","")</f>
        <v/>
      </c>
      <c r="AV833" s="16" t="str">
        <f>IF(AND(Email_TaskV2[[#This Row],[Status]]="ON PROGRESS",Email_TaskV2[[#This Row],[Type]]="RFS"),"YES","")</f>
        <v/>
      </c>
      <c r="AW833" s="16" t="str">
        <f>IF(AND(Email_TaskV2[[#This Row],[Status]]="ON PROGRESS",Email_TaskV2[[#This Row],[Type]]="RFI"),"YES","")</f>
        <v/>
      </c>
      <c r="AX833" s="16">
        <f>IF(Email_TaskV2[[#This Row],[Nomor Nodin RFS/RFI]]="","",DAY(Email_TaskV2[[#This Row],[Tanggal nodin RFS/RFI]]))</f>
        <v>8</v>
      </c>
      <c r="AY833" s="28" t="str">
        <f>IF(Email_TaskV2[[#This Row],[Nomor Nodin RFS/RFI]]="","",TEXT(Email_TaskV2[[#This Row],[Tanggal nodin RFS/RFI]],"mmm"))</f>
        <v>Jul</v>
      </c>
      <c r="AZ833" s="28" t="str">
        <f>IF(Email_TaskV2[[#This Row],[Nodin BO]]="","No","Yes")</f>
        <v>Yes</v>
      </c>
      <c r="BA833" s="36">
        <f>IF(Email_TaskV2[[#This Row],[Month]]="",13,MONTH(Email_TaskV2[[#This Row],[Tanggal nodin RFS/RFI]]))</f>
        <v>7</v>
      </c>
    </row>
    <row r="834" spans="1:53" ht="15" hidden="1" customHeight="1" x14ac:dyDescent="0.3">
      <c r="A834" s="17">
        <v>833</v>
      </c>
      <c r="B834" s="31" t="s">
        <v>3558</v>
      </c>
      <c r="C834" s="40">
        <v>44750</v>
      </c>
      <c r="D834" s="34" t="s">
        <v>3559</v>
      </c>
      <c r="E834" s="18" t="s">
        <v>55</v>
      </c>
      <c r="F834" s="21" t="s">
        <v>112</v>
      </c>
      <c r="G834" s="42">
        <v>44756</v>
      </c>
      <c r="H834" s="42">
        <v>44761</v>
      </c>
      <c r="I834" s="31" t="s">
        <v>3560</v>
      </c>
      <c r="J834" s="42">
        <v>44762</v>
      </c>
      <c r="K834" s="42"/>
      <c r="L834" s="31">
        <f t="shared" si="93"/>
        <v>11</v>
      </c>
      <c r="M834" s="31">
        <f t="shared" si="94"/>
        <v>6</v>
      </c>
      <c r="N834" s="34" t="s">
        <v>58</v>
      </c>
      <c r="O834" s="34" t="s">
        <v>59</v>
      </c>
      <c r="P834" s="34" t="str">
        <f>VLOOKUP(Email_TaskV2[[#This Row],[PIC Dev]],[1]Organization!C:D,2,FALSE)</f>
        <v>BSM Prepaid</v>
      </c>
      <c r="Q834" s="34"/>
      <c r="R834" s="31">
        <v>99</v>
      </c>
      <c r="S834" s="18" t="s">
        <v>106</v>
      </c>
      <c r="T834" s="31" t="s">
        <v>3561</v>
      </c>
      <c r="U834" s="25"/>
      <c r="V834" s="25"/>
      <c r="W834" s="25"/>
      <c r="X834" s="25"/>
      <c r="Y834" s="25"/>
      <c r="Z834" s="18" t="s">
        <v>63</v>
      </c>
      <c r="AA834" s="18" t="s">
        <v>64</v>
      </c>
      <c r="AB834" s="31" t="s">
        <v>65</v>
      </c>
      <c r="AC834" s="18" t="s">
        <v>66</v>
      </c>
      <c r="AD834" s="23" t="s">
        <v>186</v>
      </c>
      <c r="AE834" s="33"/>
      <c r="AF834" s="33"/>
      <c r="AG834" s="31"/>
      <c r="AH834" s="75"/>
      <c r="AI834" s="31" t="s">
        <v>75</v>
      </c>
      <c r="AJ834" s="31"/>
      <c r="AK834" s="25"/>
      <c r="AL834" s="25"/>
      <c r="AM834" s="25"/>
      <c r="AN834" s="25"/>
      <c r="AO834" s="25"/>
      <c r="AP834" s="26">
        <f ca="1">IF(AND(Email_TaskV2[[#This Row],[Status]]="ON PROGRESS"),TODAY()-Email_TaskV2[[#This Row],[Tanggal nodin RFS/RFI]],0)</f>
        <v>0</v>
      </c>
      <c r="AQ834" s="26">
        <f ca="1">IF(AND(Email_TaskV2[[#This Row],[Status]]="ON PROGRESS",Email_TaskV2[[#This Row],[Type]]="RFI"),TODAY()-Email_TaskV2[[#This Row],[Tanggal nodin RFS/RFI]],0)</f>
        <v>0</v>
      </c>
      <c r="AR834" s="26" t="str">
        <f ca="1">IF(Email_TaskV2[[#This Row],[Aging]]&gt;7,"Warning","")</f>
        <v/>
      </c>
      <c r="AV834" s="16" t="str">
        <f>IF(AND(Email_TaskV2[[#This Row],[Status]]="ON PROGRESS",Email_TaskV2[[#This Row],[Type]]="RFS"),"YES","")</f>
        <v/>
      </c>
      <c r="AW834" s="16" t="str">
        <f>IF(AND(Email_TaskV2[[#This Row],[Status]]="ON PROGRESS",Email_TaskV2[[#This Row],[Type]]="RFI"),"YES","")</f>
        <v/>
      </c>
      <c r="AX834" s="16">
        <f>IF(Email_TaskV2[[#This Row],[Nomor Nodin RFS/RFI]]="","",DAY(Email_TaskV2[[#This Row],[Tanggal nodin RFS/RFI]]))</f>
        <v>8</v>
      </c>
      <c r="AY834" s="28" t="str">
        <f>IF(Email_TaskV2[[#This Row],[Nomor Nodin RFS/RFI]]="","",TEXT(Email_TaskV2[[#This Row],[Tanggal nodin RFS/RFI]],"mmm"))</f>
        <v>Jul</v>
      </c>
      <c r="AZ834" s="28" t="str">
        <f>IF(Email_TaskV2[[#This Row],[Nodin BO]]="","No","Yes")</f>
        <v>Yes</v>
      </c>
      <c r="BA834" s="36">
        <f>IF(Email_TaskV2[[#This Row],[Month]]="",13,MONTH(Email_TaskV2[[#This Row],[Tanggal nodin RFS/RFI]]))</f>
        <v>7</v>
      </c>
    </row>
    <row r="835" spans="1:53" ht="15" hidden="1" customHeight="1" x14ac:dyDescent="0.3">
      <c r="A835" s="17">
        <v>834</v>
      </c>
      <c r="B835" s="31" t="s">
        <v>3562</v>
      </c>
      <c r="C835" s="40">
        <v>44750</v>
      </c>
      <c r="D835" s="34" t="s">
        <v>2906</v>
      </c>
      <c r="E835" s="18" t="s">
        <v>55</v>
      </c>
      <c r="F835" s="21" t="s">
        <v>136</v>
      </c>
      <c r="G835" s="42">
        <v>44756</v>
      </c>
      <c r="H835" s="42">
        <v>44757</v>
      </c>
      <c r="I835" s="31" t="s">
        <v>3563</v>
      </c>
      <c r="J835" s="42">
        <v>44757</v>
      </c>
      <c r="K835" s="42"/>
      <c r="L835" s="31">
        <f t="shared" si="93"/>
        <v>7</v>
      </c>
      <c r="M835" s="31">
        <f t="shared" si="94"/>
        <v>1</v>
      </c>
      <c r="N835" s="34" t="s">
        <v>3564</v>
      </c>
      <c r="O835" s="34" t="s">
        <v>194</v>
      </c>
      <c r="P835" s="34" t="str">
        <f>VLOOKUP(Email_TaskV2[[#This Row],[PIC Dev]],[1]Organization!C:D,2,FALSE)</f>
        <v>Postpaid, Roaming, and Interconnect</v>
      </c>
      <c r="Q835" s="74" t="s">
        <v>3565</v>
      </c>
      <c r="R835" s="31">
        <v>144</v>
      </c>
      <c r="S835" s="31" t="s">
        <v>61</v>
      </c>
      <c r="T835" s="31" t="s">
        <v>2908</v>
      </c>
      <c r="U835" s="25"/>
      <c r="V835" s="25"/>
      <c r="W835" s="25"/>
      <c r="X835" s="25"/>
      <c r="Y835" s="25"/>
      <c r="Z835" s="18" t="s">
        <v>63</v>
      </c>
      <c r="AA835" s="18" t="s">
        <v>64</v>
      </c>
      <c r="AB835" s="31" t="s">
        <v>65</v>
      </c>
      <c r="AC835" s="18" t="s">
        <v>98</v>
      </c>
      <c r="AD835" s="23" t="s">
        <v>125</v>
      </c>
      <c r="AE835" s="33"/>
      <c r="AF835" s="33"/>
      <c r="AG835" s="31"/>
      <c r="AH835" s="75"/>
      <c r="AI835" s="31" t="s">
        <v>68</v>
      </c>
      <c r="AJ835" s="31" t="s">
        <v>3021</v>
      </c>
      <c r="AK835" s="25"/>
      <c r="AL835" s="25"/>
      <c r="AM835" s="25"/>
      <c r="AN835" s="25"/>
      <c r="AO835" s="25"/>
      <c r="AP835" s="26">
        <f ca="1">IF(AND(Email_TaskV2[[#This Row],[Status]]="ON PROGRESS"),TODAY()-Email_TaskV2[[#This Row],[Tanggal nodin RFS/RFI]],0)</f>
        <v>0</v>
      </c>
      <c r="AQ835" s="26">
        <f ca="1">IF(AND(Email_TaskV2[[#This Row],[Status]]="ON PROGRESS",Email_TaskV2[[#This Row],[Type]]="RFI"),TODAY()-Email_TaskV2[[#This Row],[Tanggal nodin RFS/RFI]],0)</f>
        <v>0</v>
      </c>
      <c r="AR835" s="26" t="str">
        <f ca="1">IF(Email_TaskV2[[#This Row],[Aging]]&gt;7,"Warning","")</f>
        <v/>
      </c>
      <c r="AV835" s="16" t="str">
        <f>IF(AND(Email_TaskV2[[#This Row],[Status]]="ON PROGRESS",Email_TaskV2[[#This Row],[Type]]="RFS"),"YES","")</f>
        <v/>
      </c>
      <c r="AW835" s="16" t="str">
        <f>IF(AND(Email_TaskV2[[#This Row],[Status]]="ON PROGRESS",Email_TaskV2[[#This Row],[Type]]="RFI"),"YES","")</f>
        <v/>
      </c>
      <c r="AX835" s="16">
        <f>IF(Email_TaskV2[[#This Row],[Nomor Nodin RFS/RFI]]="","",DAY(Email_TaskV2[[#This Row],[Tanggal nodin RFS/RFI]]))</f>
        <v>8</v>
      </c>
      <c r="AY835" s="28" t="str">
        <f>IF(Email_TaskV2[[#This Row],[Nomor Nodin RFS/RFI]]="","",TEXT(Email_TaskV2[[#This Row],[Tanggal nodin RFS/RFI]],"mmm"))</f>
        <v>Jul</v>
      </c>
      <c r="AZ835" s="28" t="str">
        <f>IF(Email_TaskV2[[#This Row],[Nodin BO]]="","No","Yes")</f>
        <v>Yes</v>
      </c>
      <c r="BA835" s="36">
        <f>IF(Email_TaskV2[[#This Row],[Month]]="",13,MONTH(Email_TaskV2[[#This Row],[Tanggal nodin RFS/RFI]]))</f>
        <v>7</v>
      </c>
    </row>
    <row r="836" spans="1:53" ht="15" hidden="1" customHeight="1" x14ac:dyDescent="0.3">
      <c r="A836" s="17">
        <v>835</v>
      </c>
      <c r="B836" s="31" t="s">
        <v>3566</v>
      </c>
      <c r="C836" s="40">
        <v>44750</v>
      </c>
      <c r="D836" s="34" t="s">
        <v>3567</v>
      </c>
      <c r="E836" s="18" t="s">
        <v>55</v>
      </c>
      <c r="F836" s="21" t="s">
        <v>136</v>
      </c>
      <c r="G836" s="42">
        <v>44757</v>
      </c>
      <c r="H836" s="42">
        <v>44762</v>
      </c>
      <c r="I836" s="31" t="s">
        <v>3568</v>
      </c>
      <c r="J836" s="42">
        <v>44762</v>
      </c>
      <c r="K836" s="42"/>
      <c r="L836" s="31">
        <f t="shared" si="93"/>
        <v>12</v>
      </c>
      <c r="M836" s="31">
        <f t="shared" si="94"/>
        <v>5</v>
      </c>
      <c r="N836" s="34" t="s">
        <v>3564</v>
      </c>
      <c r="O836" s="34" t="s">
        <v>194</v>
      </c>
      <c r="P836" s="34" t="str">
        <f>VLOOKUP(Email_TaskV2[[#This Row],[PIC Dev]],[1]Organization!C:D,2,FALSE)</f>
        <v>Postpaid, Roaming, and Interconnect</v>
      </c>
      <c r="Q836" s="74" t="s">
        <v>3569</v>
      </c>
      <c r="R836" s="31">
        <v>51</v>
      </c>
      <c r="S836" s="18" t="s">
        <v>61</v>
      </c>
      <c r="T836" s="31" t="s">
        <v>3215</v>
      </c>
      <c r="U836" s="25"/>
      <c r="V836" s="25"/>
      <c r="W836" s="25"/>
      <c r="X836" s="25"/>
      <c r="Y836" s="25"/>
      <c r="Z836" s="18" t="s">
        <v>63</v>
      </c>
      <c r="AA836" s="18" t="s">
        <v>64</v>
      </c>
      <c r="AB836" s="31" t="s">
        <v>65</v>
      </c>
      <c r="AC836" s="18" t="s">
        <v>3570</v>
      </c>
      <c r="AD836" s="33" t="s">
        <v>125</v>
      </c>
      <c r="AE836" s="33"/>
      <c r="AF836" s="33"/>
      <c r="AG836" s="31"/>
      <c r="AH836" s="75"/>
      <c r="AI836" s="31" t="s">
        <v>68</v>
      </c>
      <c r="AJ836" s="31" t="s">
        <v>3571</v>
      </c>
      <c r="AK836" s="25"/>
      <c r="AL836" s="25"/>
      <c r="AM836" s="25"/>
      <c r="AN836" s="25"/>
      <c r="AO836" s="25"/>
      <c r="AP836" s="26">
        <f ca="1">IF(AND(Email_TaskV2[[#This Row],[Status]]="ON PROGRESS"),TODAY()-Email_TaskV2[[#This Row],[Tanggal nodin RFS/RFI]],0)</f>
        <v>0</v>
      </c>
      <c r="AQ836" s="26">
        <f ca="1">IF(AND(Email_TaskV2[[#This Row],[Status]]="ON PROGRESS",Email_TaskV2[[#This Row],[Type]]="RFI"),TODAY()-Email_TaskV2[[#This Row],[Tanggal nodin RFS/RFI]],0)</f>
        <v>0</v>
      </c>
      <c r="AR836" s="26" t="str">
        <f ca="1">IF(Email_TaskV2[[#This Row],[Aging]]&gt;7,"Warning","")</f>
        <v/>
      </c>
      <c r="AV836" s="16" t="str">
        <f>IF(AND(Email_TaskV2[[#This Row],[Status]]="ON PROGRESS",Email_TaskV2[[#This Row],[Type]]="RFS"),"YES","")</f>
        <v/>
      </c>
      <c r="AW836" s="16" t="str">
        <f>IF(AND(Email_TaskV2[[#This Row],[Status]]="ON PROGRESS",Email_TaskV2[[#This Row],[Type]]="RFI"),"YES","")</f>
        <v/>
      </c>
      <c r="AX836" s="16">
        <f>IF(Email_TaskV2[[#This Row],[Nomor Nodin RFS/RFI]]="","",DAY(Email_TaskV2[[#This Row],[Tanggal nodin RFS/RFI]]))</f>
        <v>8</v>
      </c>
      <c r="AY836" s="28" t="str">
        <f>IF(Email_TaskV2[[#This Row],[Nomor Nodin RFS/RFI]]="","",TEXT(Email_TaskV2[[#This Row],[Tanggal nodin RFS/RFI]],"mmm"))</f>
        <v>Jul</v>
      </c>
      <c r="AZ836" s="28" t="str">
        <f>IF(Email_TaskV2[[#This Row],[Nodin BO]]="","No","Yes")</f>
        <v>Yes</v>
      </c>
      <c r="BA836" s="36">
        <f>IF(Email_TaskV2[[#This Row],[Month]]="",13,MONTH(Email_TaskV2[[#This Row],[Tanggal nodin RFS/RFI]]))</f>
        <v>7</v>
      </c>
    </row>
    <row r="837" spans="1:53" ht="15" hidden="1" customHeight="1" x14ac:dyDescent="0.3">
      <c r="A837" s="17">
        <v>836</v>
      </c>
      <c r="B837" s="31" t="s">
        <v>3572</v>
      </c>
      <c r="C837" s="40">
        <v>44750</v>
      </c>
      <c r="D837" s="34" t="s">
        <v>3573</v>
      </c>
      <c r="E837" s="31" t="s">
        <v>55</v>
      </c>
      <c r="F837" s="21" t="s">
        <v>136</v>
      </c>
      <c r="G837" s="42">
        <v>44768</v>
      </c>
      <c r="H837" s="42">
        <v>44770</v>
      </c>
      <c r="I837" s="31" t="s">
        <v>3574</v>
      </c>
      <c r="J837" s="42">
        <v>44771</v>
      </c>
      <c r="K837" s="85"/>
      <c r="L837" s="78">
        <f t="shared" si="93"/>
        <v>20</v>
      </c>
      <c r="M837" s="78">
        <f t="shared" si="94"/>
        <v>3</v>
      </c>
      <c r="N837" s="34" t="s">
        <v>58</v>
      </c>
      <c r="O837" s="34" t="s">
        <v>59</v>
      </c>
      <c r="P837" s="34" t="str">
        <f>VLOOKUP(Email_TaskV2[[#This Row],[PIC Dev]],[1]Organization!C:D,2,FALSE)</f>
        <v>BSM Prepaid</v>
      </c>
      <c r="Q837" s="34" t="s">
        <v>3575</v>
      </c>
      <c r="R837" s="31">
        <v>50</v>
      </c>
      <c r="S837" s="31" t="s">
        <v>106</v>
      </c>
      <c r="T837" s="31" t="s">
        <v>3576</v>
      </c>
      <c r="U837" s="31"/>
      <c r="V837" s="31"/>
      <c r="W837" s="31"/>
      <c r="X837" s="31"/>
      <c r="Y837" s="31"/>
      <c r="Z837" s="31" t="s">
        <v>63</v>
      </c>
      <c r="AA837" s="31" t="s">
        <v>64</v>
      </c>
      <c r="AB837" s="31" t="s">
        <v>65</v>
      </c>
      <c r="AC837" s="31" t="s">
        <v>66</v>
      </c>
      <c r="AD837" s="33" t="s">
        <v>151</v>
      </c>
      <c r="AE837" s="33"/>
      <c r="AF837" s="33"/>
      <c r="AG837" s="31"/>
      <c r="AH837" s="75"/>
      <c r="AI837" s="31" t="s">
        <v>276</v>
      </c>
      <c r="AJ837" s="31" t="s">
        <v>152</v>
      </c>
      <c r="AK837" s="25"/>
      <c r="AL837" s="25"/>
      <c r="AM837" s="25"/>
      <c r="AN837" s="25"/>
      <c r="AO837" s="25"/>
      <c r="AP837" s="26">
        <f ca="1">IF(AND(Email_TaskV2[[#This Row],[Status]]="ON PROGRESS"),TODAY()-Email_TaskV2[[#This Row],[Tanggal nodin RFS/RFI]],0)</f>
        <v>0</v>
      </c>
      <c r="AQ837" s="26">
        <f ca="1">IF(AND(Email_TaskV2[[#This Row],[Status]]="ON PROGRESS",Email_TaskV2[[#This Row],[Type]]="RFI"),TODAY()-Email_TaskV2[[#This Row],[Tanggal nodin RFS/RFI]],0)</f>
        <v>0</v>
      </c>
      <c r="AR837" s="26" t="str">
        <f ca="1">IF(Email_TaskV2[[#This Row],[Aging]]&gt;7,"Warning","")</f>
        <v/>
      </c>
      <c r="AV837" s="16" t="str">
        <f>IF(AND(Email_TaskV2[[#This Row],[Status]]="ON PROGRESS",Email_TaskV2[[#This Row],[Type]]="RFS"),"YES","")</f>
        <v/>
      </c>
      <c r="AW837" s="16" t="str">
        <f>IF(AND(Email_TaskV2[[#This Row],[Status]]="ON PROGRESS",Email_TaskV2[[#This Row],[Type]]="RFI"),"YES","")</f>
        <v/>
      </c>
      <c r="AX837" s="16">
        <f>IF(Email_TaskV2[[#This Row],[Nomor Nodin RFS/RFI]]="","",DAY(Email_TaskV2[[#This Row],[Tanggal nodin RFS/RFI]]))</f>
        <v>8</v>
      </c>
      <c r="AY837" s="28" t="str">
        <f>IF(Email_TaskV2[[#This Row],[Nomor Nodin RFS/RFI]]="","",TEXT(Email_TaskV2[[#This Row],[Tanggal nodin RFS/RFI]],"mmm"))</f>
        <v>Jul</v>
      </c>
      <c r="AZ837" s="28" t="str">
        <f>IF(Email_TaskV2[[#This Row],[Nodin BO]]="","No","Yes")</f>
        <v>Yes</v>
      </c>
      <c r="BA837" s="36">
        <f>IF(Email_TaskV2[[#This Row],[Month]]="",13,MONTH(Email_TaskV2[[#This Row],[Tanggal nodin RFS/RFI]]))</f>
        <v>7</v>
      </c>
    </row>
    <row r="838" spans="1:53" ht="15" hidden="1" customHeight="1" x14ac:dyDescent="0.3">
      <c r="A838" s="17">
        <v>837</v>
      </c>
      <c r="B838" s="31" t="s">
        <v>3577</v>
      </c>
      <c r="C838" s="40">
        <v>44750</v>
      </c>
      <c r="D838" s="34" t="s">
        <v>3578</v>
      </c>
      <c r="E838" s="31" t="s">
        <v>55</v>
      </c>
      <c r="F838" s="41" t="s">
        <v>112</v>
      </c>
      <c r="G838" s="42">
        <v>44751</v>
      </c>
      <c r="H838" s="42">
        <v>44757</v>
      </c>
      <c r="I838" s="31" t="s">
        <v>3579</v>
      </c>
      <c r="J838" s="42">
        <v>44757</v>
      </c>
      <c r="K838" s="42"/>
      <c r="L838" s="31">
        <f t="shared" si="93"/>
        <v>7</v>
      </c>
      <c r="M838" s="31">
        <f t="shared" si="94"/>
        <v>6</v>
      </c>
      <c r="N838" s="34" t="s">
        <v>130</v>
      </c>
      <c r="O838" s="34" t="s">
        <v>131</v>
      </c>
      <c r="P838" s="34" t="str">
        <f>VLOOKUP(Email_TaskV2[[#This Row],[PIC Dev]],[1]Organization!C:D,2,FALSE)</f>
        <v>BSM Prepaid</v>
      </c>
      <c r="Q838" s="34"/>
      <c r="R838" s="31">
        <v>27</v>
      </c>
      <c r="S838" s="31" t="s">
        <v>106</v>
      </c>
      <c r="T838" s="31" t="s">
        <v>3580</v>
      </c>
      <c r="U838" s="31"/>
      <c r="V838" s="31"/>
      <c r="W838" s="31"/>
      <c r="X838" s="31"/>
      <c r="Y838" s="31"/>
      <c r="Z838" s="31" t="s">
        <v>63</v>
      </c>
      <c r="AA838" s="31" t="s">
        <v>64</v>
      </c>
      <c r="AB838" s="31" t="s">
        <v>65</v>
      </c>
      <c r="AC838" s="31" t="s">
        <v>66</v>
      </c>
      <c r="AD838" s="33" t="s">
        <v>186</v>
      </c>
      <c r="AE838" s="33"/>
      <c r="AF838" s="33"/>
      <c r="AG838" s="31"/>
      <c r="AH838" s="75"/>
      <c r="AI838" s="31" t="s">
        <v>75</v>
      </c>
      <c r="AJ838" s="31"/>
      <c r="AK838" s="25"/>
      <c r="AL838" s="25"/>
      <c r="AM838" s="25"/>
      <c r="AN838" s="25"/>
      <c r="AO838" s="25"/>
      <c r="AP838" s="26">
        <f ca="1">IF(AND(Email_TaskV2[[#This Row],[Status]]="ON PROGRESS"),TODAY()-Email_TaskV2[[#This Row],[Tanggal nodin RFS/RFI]],0)</f>
        <v>0</v>
      </c>
      <c r="AQ838" s="26">
        <f ca="1">IF(AND(Email_TaskV2[[#This Row],[Status]]="ON PROGRESS",Email_TaskV2[[#This Row],[Type]]="RFI"),TODAY()-Email_TaskV2[[#This Row],[Tanggal nodin RFS/RFI]],0)</f>
        <v>0</v>
      </c>
      <c r="AR838" s="26" t="str">
        <f ca="1">IF(Email_TaskV2[[#This Row],[Aging]]&gt;7,"Warning","")</f>
        <v/>
      </c>
      <c r="AV838" s="16" t="str">
        <f>IF(AND(Email_TaskV2[[#This Row],[Status]]="ON PROGRESS",Email_TaskV2[[#This Row],[Type]]="RFS"),"YES","")</f>
        <v/>
      </c>
      <c r="AW838" s="16" t="str">
        <f>IF(AND(Email_TaskV2[[#This Row],[Status]]="ON PROGRESS",Email_TaskV2[[#This Row],[Type]]="RFI"),"YES","")</f>
        <v/>
      </c>
      <c r="AX838" s="16">
        <f>IF(Email_TaskV2[[#This Row],[Nomor Nodin RFS/RFI]]="","",DAY(Email_TaskV2[[#This Row],[Tanggal nodin RFS/RFI]]))</f>
        <v>8</v>
      </c>
      <c r="AY838" s="28" t="str">
        <f>IF(Email_TaskV2[[#This Row],[Nomor Nodin RFS/RFI]]="","",TEXT(Email_TaskV2[[#This Row],[Tanggal nodin RFS/RFI]],"mmm"))</f>
        <v>Jul</v>
      </c>
      <c r="AZ838" s="28" t="str">
        <f>IF(Email_TaskV2[[#This Row],[Nodin BO]]="","No","Yes")</f>
        <v>Yes</v>
      </c>
      <c r="BA838" s="36">
        <f>IF(Email_TaskV2[[#This Row],[Month]]="",13,MONTH(Email_TaskV2[[#This Row],[Tanggal nodin RFS/RFI]]))</f>
        <v>7</v>
      </c>
    </row>
    <row r="839" spans="1:53" ht="15" hidden="1" customHeight="1" x14ac:dyDescent="0.3">
      <c r="A839" s="17">
        <v>838</v>
      </c>
      <c r="B839" s="31" t="s">
        <v>3581</v>
      </c>
      <c r="C839" s="40">
        <v>44750</v>
      </c>
      <c r="D839" s="34" t="s">
        <v>3582</v>
      </c>
      <c r="E839" s="31" t="s">
        <v>55</v>
      </c>
      <c r="F839" s="41" t="s">
        <v>112</v>
      </c>
      <c r="G839" s="42">
        <v>44756</v>
      </c>
      <c r="H839" s="42">
        <v>44767</v>
      </c>
      <c r="I839" s="31" t="s">
        <v>3583</v>
      </c>
      <c r="J839" s="42">
        <v>44768</v>
      </c>
      <c r="K839" s="42"/>
      <c r="L839" s="31">
        <f t="shared" si="93"/>
        <v>17</v>
      </c>
      <c r="M839" s="31">
        <f t="shared" si="94"/>
        <v>12</v>
      </c>
      <c r="N839" s="33" t="s">
        <v>93</v>
      </c>
      <c r="O839" s="34" t="s">
        <v>94</v>
      </c>
      <c r="P839" s="34" t="str">
        <f>VLOOKUP(Email_TaskV2[[#This Row],[PIC Dev]],[1]Organization!C:D,2,FALSE)</f>
        <v>Digital and VAS</v>
      </c>
      <c r="Q839" s="34"/>
      <c r="R839" s="31">
        <v>153</v>
      </c>
      <c r="S839" s="31" t="s">
        <v>106</v>
      </c>
      <c r="T839" s="31" t="s">
        <v>3157</v>
      </c>
      <c r="U839" s="31"/>
      <c r="V839" s="31"/>
      <c r="W839" s="31"/>
      <c r="X839" s="31"/>
      <c r="Y839" s="31"/>
      <c r="Z839" s="31" t="s">
        <v>63</v>
      </c>
      <c r="AA839" s="31" t="s">
        <v>64</v>
      </c>
      <c r="AB839" s="31" t="s">
        <v>201</v>
      </c>
      <c r="AC839" s="31" t="s">
        <v>98</v>
      </c>
      <c r="AD839" s="33" t="s">
        <v>816</v>
      </c>
      <c r="AE839" s="33"/>
      <c r="AF839" s="33"/>
      <c r="AG839" s="31"/>
      <c r="AH839" s="75"/>
      <c r="AI839" s="31" t="s">
        <v>75</v>
      </c>
      <c r="AJ839" s="31"/>
      <c r="AK839" s="25"/>
      <c r="AL839" s="25"/>
      <c r="AM839" s="25"/>
      <c r="AN839" s="25"/>
      <c r="AO839" s="25"/>
      <c r="AP839" s="26">
        <f ca="1">IF(AND(Email_TaskV2[[#This Row],[Status]]="ON PROGRESS"),TODAY()-Email_TaskV2[[#This Row],[Tanggal nodin RFS/RFI]],0)</f>
        <v>0</v>
      </c>
      <c r="AQ839" s="26">
        <f ca="1">IF(AND(Email_TaskV2[[#This Row],[Status]]="ON PROGRESS",Email_TaskV2[[#This Row],[Type]]="RFI"),TODAY()-Email_TaskV2[[#This Row],[Tanggal nodin RFS/RFI]],0)</f>
        <v>0</v>
      </c>
      <c r="AR839" s="26" t="str">
        <f ca="1">IF(Email_TaskV2[[#This Row],[Aging]]&gt;7,"Warning","")</f>
        <v/>
      </c>
      <c r="AV839" s="16" t="str">
        <f>IF(AND(Email_TaskV2[[#This Row],[Status]]="ON PROGRESS",Email_TaskV2[[#This Row],[Type]]="RFS"),"YES","")</f>
        <v/>
      </c>
      <c r="AW839" s="16" t="str">
        <f>IF(AND(Email_TaskV2[[#This Row],[Status]]="ON PROGRESS",Email_TaskV2[[#This Row],[Type]]="RFI"),"YES","")</f>
        <v/>
      </c>
      <c r="AX839" s="16">
        <f>IF(Email_TaskV2[[#This Row],[Nomor Nodin RFS/RFI]]="","",DAY(Email_TaskV2[[#This Row],[Tanggal nodin RFS/RFI]]))</f>
        <v>8</v>
      </c>
      <c r="AY839" s="28" t="str">
        <f>IF(Email_TaskV2[[#This Row],[Nomor Nodin RFS/RFI]]="","",TEXT(Email_TaskV2[[#This Row],[Tanggal nodin RFS/RFI]],"mmm"))</f>
        <v>Jul</v>
      </c>
      <c r="AZ839" s="28" t="str">
        <f>IF(Email_TaskV2[[#This Row],[Nodin BO]]="","No","Yes")</f>
        <v>Yes</v>
      </c>
      <c r="BA839" s="36">
        <f>IF(Email_TaskV2[[#This Row],[Month]]="",13,MONTH(Email_TaskV2[[#This Row],[Tanggal nodin RFS/RFI]]))</f>
        <v>7</v>
      </c>
    </row>
    <row r="840" spans="1:53" ht="15" hidden="1" customHeight="1" x14ac:dyDescent="0.3">
      <c r="A840" s="17">
        <v>839</v>
      </c>
      <c r="B840" s="31" t="s">
        <v>3584</v>
      </c>
      <c r="C840" s="40">
        <v>44750</v>
      </c>
      <c r="D840" s="34" t="s">
        <v>3585</v>
      </c>
      <c r="E840" s="31" t="s">
        <v>55</v>
      </c>
      <c r="F840" s="41" t="s">
        <v>112</v>
      </c>
      <c r="G840" s="42">
        <v>44756</v>
      </c>
      <c r="H840" s="42">
        <v>44768</v>
      </c>
      <c r="I840" s="31" t="s">
        <v>3586</v>
      </c>
      <c r="J840" s="42">
        <v>44768</v>
      </c>
      <c r="K840" s="85"/>
      <c r="L840" s="78">
        <f t="shared" si="93"/>
        <v>18</v>
      </c>
      <c r="M840" s="78">
        <f t="shared" si="94"/>
        <v>12</v>
      </c>
      <c r="N840" s="34" t="s">
        <v>58</v>
      </c>
      <c r="O840" s="34" t="s">
        <v>59</v>
      </c>
      <c r="P840" s="34" t="str">
        <f>VLOOKUP(Email_TaskV2[[#This Row],[PIC Dev]],[1]Organization!C:D,2,FALSE)</f>
        <v>BSM Prepaid</v>
      </c>
      <c r="Q840" s="34"/>
      <c r="R840" s="31">
        <v>90</v>
      </c>
      <c r="S840" s="31" t="s">
        <v>106</v>
      </c>
      <c r="T840" s="31" t="s">
        <v>3587</v>
      </c>
      <c r="U840" s="31"/>
      <c r="V840" s="31"/>
      <c r="W840" s="31"/>
      <c r="X840" s="31"/>
      <c r="Y840" s="31"/>
      <c r="Z840" s="31" t="s">
        <v>63</v>
      </c>
      <c r="AA840" s="31" t="s">
        <v>64</v>
      </c>
      <c r="AB840" s="31" t="s">
        <v>65</v>
      </c>
      <c r="AC840" s="31" t="s">
        <v>66</v>
      </c>
      <c r="AD840" s="33" t="s">
        <v>211</v>
      </c>
      <c r="AE840" s="33" t="s">
        <v>816</v>
      </c>
      <c r="AF840" s="33"/>
      <c r="AG840" s="31"/>
      <c r="AH840" s="75"/>
      <c r="AI840" s="31" t="s">
        <v>68</v>
      </c>
      <c r="AJ840" s="31" t="s">
        <v>3397</v>
      </c>
      <c r="AK840" s="25"/>
      <c r="AL840" s="25"/>
      <c r="AM840" s="25"/>
      <c r="AN840" s="25"/>
      <c r="AO840" s="25"/>
      <c r="AP840" s="26">
        <f ca="1">IF(AND(Email_TaskV2[[#This Row],[Status]]="ON PROGRESS"),TODAY()-Email_TaskV2[[#This Row],[Tanggal nodin RFS/RFI]],0)</f>
        <v>0</v>
      </c>
      <c r="AQ840" s="26">
        <f ca="1">IF(AND(Email_TaskV2[[#This Row],[Status]]="ON PROGRESS",Email_TaskV2[[#This Row],[Type]]="RFI"),TODAY()-Email_TaskV2[[#This Row],[Tanggal nodin RFS/RFI]],0)</f>
        <v>0</v>
      </c>
      <c r="AR840" s="26" t="str">
        <f ca="1">IF(Email_TaskV2[[#This Row],[Aging]]&gt;7,"Warning","")</f>
        <v/>
      </c>
      <c r="AV840" s="16" t="str">
        <f>IF(AND(Email_TaskV2[[#This Row],[Status]]="ON PROGRESS",Email_TaskV2[[#This Row],[Type]]="RFS"),"YES","")</f>
        <v/>
      </c>
      <c r="AW840" s="16" t="str">
        <f>IF(AND(Email_TaskV2[[#This Row],[Status]]="ON PROGRESS",Email_TaskV2[[#This Row],[Type]]="RFI"),"YES","")</f>
        <v/>
      </c>
      <c r="AX840" s="16">
        <f>IF(Email_TaskV2[[#This Row],[Nomor Nodin RFS/RFI]]="","",DAY(Email_TaskV2[[#This Row],[Tanggal nodin RFS/RFI]]))</f>
        <v>8</v>
      </c>
      <c r="AY840" s="28" t="str">
        <f>IF(Email_TaskV2[[#This Row],[Nomor Nodin RFS/RFI]]="","",TEXT(Email_TaskV2[[#This Row],[Tanggal nodin RFS/RFI]],"mmm"))</f>
        <v>Jul</v>
      </c>
      <c r="AZ840" s="28" t="str">
        <f>IF(Email_TaskV2[[#This Row],[Nodin BO]]="","No","Yes")</f>
        <v>Yes</v>
      </c>
      <c r="BA840" s="36">
        <f>IF(Email_TaskV2[[#This Row],[Month]]="",13,MONTH(Email_TaskV2[[#This Row],[Tanggal nodin RFS/RFI]]))</f>
        <v>7</v>
      </c>
    </row>
    <row r="841" spans="1:53" ht="15" hidden="1" customHeight="1" x14ac:dyDescent="0.3">
      <c r="A841" s="17">
        <v>840</v>
      </c>
      <c r="B841" s="31" t="s">
        <v>3588</v>
      </c>
      <c r="C841" s="40">
        <v>44751</v>
      </c>
      <c r="D841" s="34" t="s">
        <v>3589</v>
      </c>
      <c r="E841" s="31" t="s">
        <v>55</v>
      </c>
      <c r="F841" s="41" t="s">
        <v>112</v>
      </c>
      <c r="G841" s="42">
        <v>44755</v>
      </c>
      <c r="H841" s="42">
        <v>44755</v>
      </c>
      <c r="I841" s="31" t="s">
        <v>3590</v>
      </c>
      <c r="J841" s="42">
        <v>44755</v>
      </c>
      <c r="K841" s="42"/>
      <c r="L841" s="31">
        <f t="shared" si="93"/>
        <v>4</v>
      </c>
      <c r="M841" s="31">
        <f t="shared" si="94"/>
        <v>0</v>
      </c>
      <c r="N841" s="33" t="s">
        <v>93</v>
      </c>
      <c r="O841" s="34" t="s">
        <v>94</v>
      </c>
      <c r="P841" s="34" t="str">
        <f>VLOOKUP(Email_TaskV2[[#This Row],[PIC Dev]],[1]Organization!C:D,2,FALSE)</f>
        <v>Digital and VAS</v>
      </c>
      <c r="Q841" s="34"/>
      <c r="R841" s="31">
        <v>31</v>
      </c>
      <c r="S841" s="31" t="s">
        <v>106</v>
      </c>
      <c r="T841" s="31" t="s">
        <v>3591</v>
      </c>
      <c r="U841" s="31"/>
      <c r="V841" s="31"/>
      <c r="W841" s="31"/>
      <c r="X841" s="31"/>
      <c r="Y841" s="31"/>
      <c r="Z841" s="31" t="s">
        <v>63</v>
      </c>
      <c r="AA841" s="31" t="s">
        <v>64</v>
      </c>
      <c r="AB841" s="31" t="s">
        <v>201</v>
      </c>
      <c r="AC841" s="31" t="s">
        <v>98</v>
      </c>
      <c r="AD841" s="23" t="s">
        <v>211</v>
      </c>
      <c r="AE841" s="33"/>
      <c r="AF841" s="33"/>
      <c r="AG841" s="31"/>
      <c r="AH841" s="75"/>
      <c r="AI841" s="31" t="s">
        <v>75</v>
      </c>
      <c r="AJ841" s="31"/>
      <c r="AK841" s="25"/>
      <c r="AL841" s="25"/>
      <c r="AM841" s="25"/>
      <c r="AN841" s="25"/>
      <c r="AO841" s="25"/>
      <c r="AP841" s="26">
        <f ca="1">IF(AND(Email_TaskV2[[#This Row],[Status]]="ON PROGRESS"),TODAY()-Email_TaskV2[[#This Row],[Tanggal nodin RFS/RFI]],0)</f>
        <v>0</v>
      </c>
      <c r="AQ841" s="26">
        <f ca="1">IF(AND(Email_TaskV2[[#This Row],[Status]]="ON PROGRESS",Email_TaskV2[[#This Row],[Type]]="RFI"),TODAY()-Email_TaskV2[[#This Row],[Tanggal nodin RFS/RFI]],0)</f>
        <v>0</v>
      </c>
      <c r="AR841" s="26" t="str">
        <f ca="1">IF(Email_TaskV2[[#This Row],[Aging]]&gt;7,"Warning","")</f>
        <v/>
      </c>
      <c r="AV841" s="16" t="str">
        <f>IF(AND(Email_TaskV2[[#This Row],[Status]]="ON PROGRESS",Email_TaskV2[[#This Row],[Type]]="RFS"),"YES","")</f>
        <v/>
      </c>
      <c r="AW841" s="16" t="str">
        <f>IF(AND(Email_TaskV2[[#This Row],[Status]]="ON PROGRESS",Email_TaskV2[[#This Row],[Type]]="RFI"),"YES","")</f>
        <v/>
      </c>
      <c r="AX841" s="16">
        <f>IF(Email_TaskV2[[#This Row],[Nomor Nodin RFS/RFI]]="","",DAY(Email_TaskV2[[#This Row],[Tanggal nodin RFS/RFI]]))</f>
        <v>9</v>
      </c>
      <c r="AY841" s="28" t="str">
        <f>IF(Email_TaskV2[[#This Row],[Nomor Nodin RFS/RFI]]="","",TEXT(Email_TaskV2[[#This Row],[Tanggal nodin RFS/RFI]],"mmm"))</f>
        <v>Jul</v>
      </c>
      <c r="AZ841" s="28" t="str">
        <f>IF(Email_TaskV2[[#This Row],[Nodin BO]]="","No","Yes")</f>
        <v>Yes</v>
      </c>
      <c r="BA841" s="36">
        <f>IF(Email_TaskV2[[#This Row],[Month]]="",13,MONTH(Email_TaskV2[[#This Row],[Tanggal nodin RFS/RFI]]))</f>
        <v>7</v>
      </c>
    </row>
    <row r="842" spans="1:53" ht="15" hidden="1" customHeight="1" x14ac:dyDescent="0.3">
      <c r="A842" s="17">
        <v>841</v>
      </c>
      <c r="B842" s="31" t="s">
        <v>3592</v>
      </c>
      <c r="C842" s="40">
        <v>44753</v>
      </c>
      <c r="D842" s="34" t="s">
        <v>3593</v>
      </c>
      <c r="E842" s="31" t="s">
        <v>55</v>
      </c>
      <c r="F842" s="31" t="s">
        <v>112</v>
      </c>
      <c r="G842" s="42">
        <v>44754</v>
      </c>
      <c r="H842" s="42">
        <v>44755</v>
      </c>
      <c r="I842" s="31" t="s">
        <v>3594</v>
      </c>
      <c r="J842" s="42">
        <v>44755</v>
      </c>
      <c r="K842" s="42"/>
      <c r="L842" s="31">
        <f t="shared" si="93"/>
        <v>2</v>
      </c>
      <c r="M842" s="31">
        <f t="shared" si="94"/>
        <v>1</v>
      </c>
      <c r="N842" s="34" t="s">
        <v>130</v>
      </c>
      <c r="O842" s="34" t="s">
        <v>131</v>
      </c>
      <c r="P842" s="34" t="str">
        <f>VLOOKUP(Email_TaskV2[[#This Row],[PIC Dev]],[1]Organization!C:D,2,FALSE)</f>
        <v>BSM Prepaid</v>
      </c>
      <c r="Q842" s="34"/>
      <c r="R842" s="31">
        <v>123</v>
      </c>
      <c r="S842" s="31" t="s">
        <v>106</v>
      </c>
      <c r="T842" s="31" t="s">
        <v>3595</v>
      </c>
      <c r="U842" s="31"/>
      <c r="V842" s="31"/>
      <c r="W842" s="31"/>
      <c r="X842" s="31"/>
      <c r="Y842" s="31"/>
      <c r="Z842" s="31" t="s">
        <v>63</v>
      </c>
      <c r="AA842" s="31" t="s">
        <v>64</v>
      </c>
      <c r="AB842" s="31" t="s">
        <v>65</v>
      </c>
      <c r="AC842" s="31" t="s">
        <v>66</v>
      </c>
      <c r="AD842" s="33" t="s">
        <v>186</v>
      </c>
      <c r="AE842" s="33"/>
      <c r="AF842" s="33"/>
      <c r="AG842" s="31"/>
      <c r="AH842" s="75"/>
      <c r="AI842" s="31" t="s">
        <v>75</v>
      </c>
      <c r="AJ842" s="31"/>
      <c r="AK842" s="25"/>
      <c r="AL842" s="25"/>
      <c r="AM842" s="25"/>
      <c r="AN842" s="25"/>
      <c r="AO842" s="25"/>
      <c r="AP842" s="26">
        <f ca="1">IF(AND(Email_TaskV2[[#This Row],[Status]]="ON PROGRESS"),TODAY()-Email_TaskV2[[#This Row],[Tanggal nodin RFS/RFI]],0)</f>
        <v>0</v>
      </c>
      <c r="AQ842" s="26">
        <f ca="1">IF(AND(Email_TaskV2[[#This Row],[Status]]="ON PROGRESS",Email_TaskV2[[#This Row],[Type]]="RFI"),TODAY()-Email_TaskV2[[#This Row],[Tanggal nodin RFS/RFI]],0)</f>
        <v>0</v>
      </c>
      <c r="AR842" s="26" t="str">
        <f ca="1">IF(Email_TaskV2[[#This Row],[Aging]]&gt;7,"Warning","")</f>
        <v/>
      </c>
      <c r="AV842" s="16" t="str">
        <f>IF(AND(Email_TaskV2[[#This Row],[Status]]="ON PROGRESS",Email_TaskV2[[#This Row],[Type]]="RFS"),"YES","")</f>
        <v/>
      </c>
      <c r="AW842" s="16" t="str">
        <f>IF(AND(Email_TaskV2[[#This Row],[Status]]="ON PROGRESS",Email_TaskV2[[#This Row],[Type]]="RFI"),"YES","")</f>
        <v/>
      </c>
      <c r="AX842" s="16">
        <f>IF(Email_TaskV2[[#This Row],[Nomor Nodin RFS/RFI]]="","",DAY(Email_TaskV2[[#This Row],[Tanggal nodin RFS/RFI]]))</f>
        <v>11</v>
      </c>
      <c r="AY842" s="28" t="str">
        <f>IF(Email_TaskV2[[#This Row],[Nomor Nodin RFS/RFI]]="","",TEXT(Email_TaskV2[[#This Row],[Tanggal nodin RFS/RFI]],"mmm"))</f>
        <v>Jul</v>
      </c>
      <c r="AZ842" s="28" t="str">
        <f>IF(Email_TaskV2[[#This Row],[Nodin BO]]="","No","Yes")</f>
        <v>Yes</v>
      </c>
      <c r="BA842" s="36">
        <f>IF(Email_TaskV2[[#This Row],[Month]]="",13,MONTH(Email_TaskV2[[#This Row],[Tanggal nodin RFS/RFI]]))</f>
        <v>7</v>
      </c>
    </row>
    <row r="843" spans="1:53" ht="15" hidden="1" customHeight="1" x14ac:dyDescent="0.3">
      <c r="A843" s="17">
        <v>842</v>
      </c>
      <c r="B843" s="31" t="s">
        <v>3596</v>
      </c>
      <c r="C843" s="40">
        <v>44753</v>
      </c>
      <c r="D843" s="34" t="s">
        <v>3597</v>
      </c>
      <c r="E843" s="31" t="s">
        <v>55</v>
      </c>
      <c r="F843" s="41" t="s">
        <v>136</v>
      </c>
      <c r="G843" s="42">
        <v>44754</v>
      </c>
      <c r="H843" s="42">
        <v>44755</v>
      </c>
      <c r="I843" s="31" t="s">
        <v>3598</v>
      </c>
      <c r="J843" s="42">
        <v>44755</v>
      </c>
      <c r="K843" s="42"/>
      <c r="L843" s="31">
        <f t="shared" si="93"/>
        <v>2</v>
      </c>
      <c r="M843" s="31">
        <f t="shared" si="94"/>
        <v>1</v>
      </c>
      <c r="N843" s="74" t="s">
        <v>3068</v>
      </c>
      <c r="O843" s="20" t="s">
        <v>3069</v>
      </c>
      <c r="P843" s="34" t="str">
        <f>VLOOKUP(Email_TaskV2[[#This Row],[PIC Dev]],[1]Organization!C:D,2,FALSE)</f>
        <v>BSM Prepaid</v>
      </c>
      <c r="Q843" s="74" t="s">
        <v>3599</v>
      </c>
      <c r="R843" s="31">
        <v>30</v>
      </c>
      <c r="S843" s="31" t="s">
        <v>61</v>
      </c>
      <c r="T843" s="31" t="s">
        <v>3600</v>
      </c>
      <c r="U843" s="31"/>
      <c r="V843" s="31"/>
      <c r="W843" s="31"/>
      <c r="X843" s="31"/>
      <c r="Y843" s="31"/>
      <c r="Z843" s="31" t="s">
        <v>63</v>
      </c>
      <c r="AA843" s="31" t="s">
        <v>64</v>
      </c>
      <c r="AB843" s="31" t="s">
        <v>588</v>
      </c>
      <c r="AC843" s="31" t="s">
        <v>66</v>
      </c>
      <c r="AD843" s="33" t="s">
        <v>125</v>
      </c>
      <c r="AE843" s="33"/>
      <c r="AF843" s="33"/>
      <c r="AG843" s="31"/>
      <c r="AH843" s="75"/>
      <c r="AI843" s="31" t="s">
        <v>68</v>
      </c>
      <c r="AJ843" s="31" t="s">
        <v>83</v>
      </c>
      <c r="AK843" s="25"/>
      <c r="AL843" s="25"/>
      <c r="AM843" s="25"/>
      <c r="AN843" s="25"/>
      <c r="AO843" s="25"/>
      <c r="AP843" s="26">
        <f ca="1">IF(AND(Email_TaskV2[[#This Row],[Status]]="ON PROGRESS"),TODAY()-Email_TaskV2[[#This Row],[Tanggal nodin RFS/RFI]],0)</f>
        <v>0</v>
      </c>
      <c r="AQ843" s="26">
        <f ca="1">IF(AND(Email_TaskV2[[#This Row],[Status]]="ON PROGRESS",Email_TaskV2[[#This Row],[Type]]="RFI"),TODAY()-Email_TaskV2[[#This Row],[Tanggal nodin RFS/RFI]],0)</f>
        <v>0</v>
      </c>
      <c r="AR843" s="26" t="str">
        <f ca="1">IF(Email_TaskV2[[#This Row],[Aging]]&gt;7,"Warning","")</f>
        <v/>
      </c>
      <c r="AV843" s="16" t="str">
        <f>IF(AND(Email_TaskV2[[#This Row],[Status]]="ON PROGRESS",Email_TaskV2[[#This Row],[Type]]="RFS"),"YES","")</f>
        <v/>
      </c>
      <c r="AW843" s="16" t="str">
        <f>IF(AND(Email_TaskV2[[#This Row],[Status]]="ON PROGRESS",Email_TaskV2[[#This Row],[Type]]="RFI"),"YES","")</f>
        <v/>
      </c>
      <c r="AX843" s="16">
        <f>IF(Email_TaskV2[[#This Row],[Nomor Nodin RFS/RFI]]="","",DAY(Email_TaskV2[[#This Row],[Tanggal nodin RFS/RFI]]))</f>
        <v>11</v>
      </c>
      <c r="AY843" s="28" t="str">
        <f>IF(Email_TaskV2[[#This Row],[Nomor Nodin RFS/RFI]]="","",TEXT(Email_TaskV2[[#This Row],[Tanggal nodin RFS/RFI]],"mmm"))</f>
        <v>Jul</v>
      </c>
      <c r="AZ843" s="28" t="str">
        <f>IF(Email_TaskV2[[#This Row],[Nodin BO]]="","No","Yes")</f>
        <v>Yes</v>
      </c>
      <c r="BA843" s="36">
        <f>IF(Email_TaskV2[[#This Row],[Month]]="",13,MONTH(Email_TaskV2[[#This Row],[Tanggal nodin RFS/RFI]]))</f>
        <v>7</v>
      </c>
    </row>
    <row r="844" spans="1:53" ht="15" hidden="1" customHeight="1" x14ac:dyDescent="0.3">
      <c r="A844" s="17">
        <v>843</v>
      </c>
      <c r="B844" s="31" t="s">
        <v>3601</v>
      </c>
      <c r="C844" s="40">
        <v>44753</v>
      </c>
      <c r="D844" s="34" t="s">
        <v>2899</v>
      </c>
      <c r="E844" s="31" t="s">
        <v>55</v>
      </c>
      <c r="F844" s="41" t="s">
        <v>136</v>
      </c>
      <c r="G844" s="42">
        <v>44754</v>
      </c>
      <c r="H844" s="42">
        <v>44767</v>
      </c>
      <c r="I844" s="31" t="s">
        <v>3602</v>
      </c>
      <c r="J844" s="42">
        <v>44767</v>
      </c>
      <c r="K844" s="85"/>
      <c r="L844" s="78">
        <f t="shared" si="93"/>
        <v>14</v>
      </c>
      <c r="M844" s="78">
        <f t="shared" si="94"/>
        <v>13</v>
      </c>
      <c r="N844" s="34" t="s">
        <v>58</v>
      </c>
      <c r="O844" s="34" t="s">
        <v>59</v>
      </c>
      <c r="P844" s="34" t="str">
        <f>VLOOKUP(Email_TaskV2[[#This Row],[PIC Dev]],[1]Organization!C:D,2,FALSE)</f>
        <v>BSM Prepaid</v>
      </c>
      <c r="Q844" s="74" t="s">
        <v>3603</v>
      </c>
      <c r="R844" s="31">
        <v>449</v>
      </c>
      <c r="S844" s="31" t="s">
        <v>61</v>
      </c>
      <c r="T844" s="31" t="s">
        <v>2901</v>
      </c>
      <c r="U844" s="31"/>
      <c r="V844" s="31"/>
      <c r="W844" s="31"/>
      <c r="X844" s="31"/>
      <c r="Y844" s="31"/>
      <c r="Z844" s="31" t="s">
        <v>63</v>
      </c>
      <c r="AA844" s="31" t="s">
        <v>64</v>
      </c>
      <c r="AB844" s="31" t="s">
        <v>65</v>
      </c>
      <c r="AC844" s="31" t="s">
        <v>66</v>
      </c>
      <c r="AD844" s="33" t="s">
        <v>82</v>
      </c>
      <c r="AE844" s="33" t="s">
        <v>74</v>
      </c>
      <c r="AF844" s="33" t="s">
        <v>89</v>
      </c>
      <c r="AG844" s="31"/>
      <c r="AH844" s="75"/>
      <c r="AI844" s="31" t="s">
        <v>68</v>
      </c>
      <c r="AJ844" s="31" t="s">
        <v>83</v>
      </c>
      <c r="AK844" s="25"/>
      <c r="AL844" s="25"/>
      <c r="AM844" s="25"/>
      <c r="AN844" s="25"/>
      <c r="AO844" s="25"/>
      <c r="AP844" s="26">
        <f ca="1">IF(AND(Email_TaskV2[[#This Row],[Status]]="ON PROGRESS"),TODAY()-Email_TaskV2[[#This Row],[Tanggal nodin RFS/RFI]],0)</f>
        <v>0</v>
      </c>
      <c r="AQ844" s="26">
        <f ca="1">IF(AND(Email_TaskV2[[#This Row],[Status]]="ON PROGRESS",Email_TaskV2[[#This Row],[Type]]="RFI"),TODAY()-Email_TaskV2[[#This Row],[Tanggal nodin RFS/RFI]],0)</f>
        <v>0</v>
      </c>
      <c r="AR844" s="26" t="str">
        <f ca="1">IF(Email_TaskV2[[#This Row],[Aging]]&gt;7,"Warning","")</f>
        <v/>
      </c>
      <c r="AV844" s="16" t="str">
        <f>IF(AND(Email_TaskV2[[#This Row],[Status]]="ON PROGRESS",Email_TaskV2[[#This Row],[Type]]="RFS"),"YES","")</f>
        <v/>
      </c>
      <c r="AW844" s="16" t="str">
        <f>IF(AND(Email_TaskV2[[#This Row],[Status]]="ON PROGRESS",Email_TaskV2[[#This Row],[Type]]="RFI"),"YES","")</f>
        <v/>
      </c>
      <c r="AX844" s="16">
        <f>IF(Email_TaskV2[[#This Row],[Nomor Nodin RFS/RFI]]="","",DAY(Email_TaskV2[[#This Row],[Tanggal nodin RFS/RFI]]))</f>
        <v>11</v>
      </c>
      <c r="AY844" s="28" t="str">
        <f>IF(Email_TaskV2[[#This Row],[Nomor Nodin RFS/RFI]]="","",TEXT(Email_TaskV2[[#This Row],[Tanggal nodin RFS/RFI]],"mmm"))</f>
        <v>Jul</v>
      </c>
      <c r="AZ844" s="28" t="str">
        <f>IF(Email_TaskV2[[#This Row],[Nodin BO]]="","No","Yes")</f>
        <v>Yes</v>
      </c>
      <c r="BA844" s="36">
        <f>IF(Email_TaskV2[[#This Row],[Month]]="",13,MONTH(Email_TaskV2[[#This Row],[Tanggal nodin RFS/RFI]]))</f>
        <v>7</v>
      </c>
    </row>
    <row r="845" spans="1:53" ht="15" hidden="1" customHeight="1" x14ac:dyDescent="0.3">
      <c r="A845" s="17">
        <v>844</v>
      </c>
      <c r="B845" s="31" t="s">
        <v>3604</v>
      </c>
      <c r="C845" s="40">
        <v>44754</v>
      </c>
      <c r="D845" s="34" t="s">
        <v>3605</v>
      </c>
      <c r="E845" s="31" t="s">
        <v>55</v>
      </c>
      <c r="F845" s="41" t="s">
        <v>112</v>
      </c>
      <c r="G845" s="42">
        <v>44755</v>
      </c>
      <c r="H845" s="42">
        <v>44757</v>
      </c>
      <c r="I845" s="31" t="s">
        <v>3606</v>
      </c>
      <c r="J845" s="42">
        <v>44757</v>
      </c>
      <c r="K845" s="42"/>
      <c r="L845" s="31">
        <f t="shared" si="93"/>
        <v>3</v>
      </c>
      <c r="M845" s="31">
        <f t="shared" si="94"/>
        <v>2</v>
      </c>
      <c r="N845" s="34" t="s">
        <v>3607</v>
      </c>
      <c r="O845" s="111" t="s">
        <v>3608</v>
      </c>
      <c r="P845" s="111" t="str">
        <f>VLOOKUP(Email_TaskV2[[#This Row],[PIC Dev]],[1]Organization!C:D,2,FALSE)</f>
        <v>Business Architecture</v>
      </c>
      <c r="Q845" s="74" t="s">
        <v>3609</v>
      </c>
      <c r="R845" s="31">
        <v>192</v>
      </c>
      <c r="S845" s="31" t="s">
        <v>106</v>
      </c>
      <c r="T845" s="31" t="s">
        <v>3610</v>
      </c>
      <c r="U845" s="31"/>
      <c r="V845" s="31"/>
      <c r="W845" s="31"/>
      <c r="X845" s="31"/>
      <c r="Y845" s="31"/>
      <c r="Z845" s="31" t="s">
        <v>63</v>
      </c>
      <c r="AA845" s="31" t="s">
        <v>64</v>
      </c>
      <c r="AB845" s="31" t="s">
        <v>534</v>
      </c>
      <c r="AC845" s="31" t="s">
        <v>98</v>
      </c>
      <c r="AD845" s="33" t="s">
        <v>1719</v>
      </c>
      <c r="AE845" s="33"/>
      <c r="AF845" s="33"/>
      <c r="AG845" s="31"/>
      <c r="AH845" s="75"/>
      <c r="AI845" s="31" t="s">
        <v>276</v>
      </c>
      <c r="AJ845" s="31" t="s">
        <v>277</v>
      </c>
      <c r="AK845" s="25"/>
      <c r="AL845" s="25"/>
      <c r="AM845" s="25"/>
      <c r="AN845" s="25"/>
      <c r="AO845" s="25"/>
      <c r="AP845" s="26">
        <f ca="1">IF(AND(Email_TaskV2[[#This Row],[Status]]="ON PROGRESS"),TODAY()-Email_TaskV2[[#This Row],[Tanggal nodin RFS/RFI]],0)</f>
        <v>0</v>
      </c>
      <c r="AQ845" s="26">
        <f ca="1">IF(AND(Email_TaskV2[[#This Row],[Status]]="ON PROGRESS",Email_TaskV2[[#This Row],[Type]]="RFI"),TODAY()-Email_TaskV2[[#This Row],[Tanggal nodin RFS/RFI]],0)</f>
        <v>0</v>
      </c>
      <c r="AR845" s="26" t="str">
        <f ca="1">IF(Email_TaskV2[[#This Row],[Aging]]&gt;7,"Warning","")</f>
        <v/>
      </c>
      <c r="AV845" s="16" t="str">
        <f>IF(AND(Email_TaskV2[[#This Row],[Status]]="ON PROGRESS",Email_TaskV2[[#This Row],[Type]]="RFS"),"YES","")</f>
        <v/>
      </c>
      <c r="AW845" s="16" t="str">
        <f>IF(AND(Email_TaskV2[[#This Row],[Status]]="ON PROGRESS",Email_TaskV2[[#This Row],[Type]]="RFI"),"YES","")</f>
        <v/>
      </c>
      <c r="AX845" s="16">
        <f>IF(Email_TaskV2[[#This Row],[Nomor Nodin RFS/RFI]]="","",DAY(Email_TaskV2[[#This Row],[Tanggal nodin RFS/RFI]]))</f>
        <v>12</v>
      </c>
      <c r="AY845" s="28" t="str">
        <f>IF(Email_TaskV2[[#This Row],[Nomor Nodin RFS/RFI]]="","",TEXT(Email_TaskV2[[#This Row],[Tanggal nodin RFS/RFI]],"mmm"))</f>
        <v>Jul</v>
      </c>
      <c r="AZ845" s="28" t="str">
        <f>IF(Email_TaskV2[[#This Row],[Nodin BO]]="","No","Yes")</f>
        <v>Yes</v>
      </c>
      <c r="BA845" s="36">
        <f>IF(Email_TaskV2[[#This Row],[Month]]="",13,MONTH(Email_TaskV2[[#This Row],[Tanggal nodin RFS/RFI]]))</f>
        <v>7</v>
      </c>
    </row>
    <row r="846" spans="1:53" ht="15" hidden="1" customHeight="1" x14ac:dyDescent="0.3">
      <c r="A846" s="17">
        <v>845</v>
      </c>
      <c r="B846" s="31" t="s">
        <v>3611</v>
      </c>
      <c r="C846" s="40">
        <v>44754</v>
      </c>
      <c r="D846" s="34" t="s">
        <v>3612</v>
      </c>
      <c r="E846" s="31" t="s">
        <v>55</v>
      </c>
      <c r="F846" s="31" t="s">
        <v>112</v>
      </c>
      <c r="G846" s="42">
        <v>44754</v>
      </c>
      <c r="H846" s="42">
        <v>44756</v>
      </c>
      <c r="I846" s="31" t="s">
        <v>3613</v>
      </c>
      <c r="J846" s="42">
        <v>44756</v>
      </c>
      <c r="K846" s="42"/>
      <c r="L846" s="31">
        <f t="shared" si="93"/>
        <v>2</v>
      </c>
      <c r="M846" s="31">
        <f t="shared" si="94"/>
        <v>2</v>
      </c>
      <c r="N846" s="34" t="s">
        <v>130</v>
      </c>
      <c r="O846" s="34" t="s">
        <v>131</v>
      </c>
      <c r="P846" s="34" t="str">
        <f>VLOOKUP(Email_TaskV2[[#This Row],[PIC Dev]],[1]Organization!C:D,2,FALSE)</f>
        <v>BSM Prepaid</v>
      </c>
      <c r="Q846" s="34"/>
      <c r="R846" s="31">
        <v>40</v>
      </c>
      <c r="S846" s="31" t="s">
        <v>106</v>
      </c>
      <c r="T846" s="31" t="s">
        <v>3614</v>
      </c>
      <c r="U846" s="31"/>
      <c r="V846" s="31"/>
      <c r="W846" s="31"/>
      <c r="X846" s="31"/>
      <c r="Y846" s="31"/>
      <c r="Z846" s="31" t="s">
        <v>63</v>
      </c>
      <c r="AA846" s="31" t="s">
        <v>64</v>
      </c>
      <c r="AB846" s="31" t="s">
        <v>65</v>
      </c>
      <c r="AC846" s="31" t="s">
        <v>66</v>
      </c>
      <c r="AD846" s="33" t="s">
        <v>211</v>
      </c>
      <c r="AE846" s="33"/>
      <c r="AF846" s="33"/>
      <c r="AG846" s="31"/>
      <c r="AH846" s="75"/>
      <c r="AI846" s="31" t="s">
        <v>75</v>
      </c>
      <c r="AJ846" s="31"/>
      <c r="AK846" s="25"/>
      <c r="AL846" s="25"/>
      <c r="AM846" s="25"/>
      <c r="AN846" s="25"/>
      <c r="AO846" s="25"/>
      <c r="AP846" s="26">
        <f ca="1">IF(AND(Email_TaskV2[[#This Row],[Status]]="ON PROGRESS"),TODAY()-Email_TaskV2[[#This Row],[Tanggal nodin RFS/RFI]],0)</f>
        <v>0</v>
      </c>
      <c r="AQ846" s="26">
        <f ca="1">IF(AND(Email_TaskV2[[#This Row],[Status]]="ON PROGRESS",Email_TaskV2[[#This Row],[Type]]="RFI"),TODAY()-Email_TaskV2[[#This Row],[Tanggal nodin RFS/RFI]],0)</f>
        <v>0</v>
      </c>
      <c r="AR846" s="26" t="str">
        <f ca="1">IF(Email_TaskV2[[#This Row],[Aging]]&gt;7,"Warning","")</f>
        <v/>
      </c>
      <c r="AV846" s="16" t="str">
        <f>IF(AND(Email_TaskV2[[#This Row],[Status]]="ON PROGRESS",Email_TaskV2[[#This Row],[Type]]="RFS"),"YES","")</f>
        <v/>
      </c>
      <c r="AW846" s="16" t="str">
        <f>IF(AND(Email_TaskV2[[#This Row],[Status]]="ON PROGRESS",Email_TaskV2[[#This Row],[Type]]="RFI"),"YES","")</f>
        <v/>
      </c>
      <c r="AX846" s="16">
        <f>IF(Email_TaskV2[[#This Row],[Nomor Nodin RFS/RFI]]="","",DAY(Email_TaskV2[[#This Row],[Tanggal nodin RFS/RFI]]))</f>
        <v>12</v>
      </c>
      <c r="AY846" s="28" t="str">
        <f>IF(Email_TaskV2[[#This Row],[Nomor Nodin RFS/RFI]]="","",TEXT(Email_TaskV2[[#This Row],[Tanggal nodin RFS/RFI]],"mmm"))</f>
        <v>Jul</v>
      </c>
      <c r="AZ846" s="28" t="str">
        <f>IF(Email_TaskV2[[#This Row],[Nodin BO]]="","No","Yes")</f>
        <v>Yes</v>
      </c>
      <c r="BA846" s="36">
        <f>IF(Email_TaskV2[[#This Row],[Month]]="",13,MONTH(Email_TaskV2[[#This Row],[Tanggal nodin RFS/RFI]]))</f>
        <v>7</v>
      </c>
    </row>
    <row r="847" spans="1:53" ht="15" hidden="1" customHeight="1" x14ac:dyDescent="0.3">
      <c r="A847" s="17">
        <v>846</v>
      </c>
      <c r="B847" s="31" t="s">
        <v>3615</v>
      </c>
      <c r="C847" s="40">
        <v>44754</v>
      </c>
      <c r="D847" s="34" t="s">
        <v>3616</v>
      </c>
      <c r="E847" s="31" t="s">
        <v>55</v>
      </c>
      <c r="F847" s="41" t="s">
        <v>112</v>
      </c>
      <c r="G847" s="42">
        <v>44758</v>
      </c>
      <c r="H847" s="42">
        <v>44770</v>
      </c>
      <c r="I847" s="31" t="s">
        <v>3617</v>
      </c>
      <c r="J847" s="42">
        <v>44771</v>
      </c>
      <c r="K847" s="85"/>
      <c r="L847" s="78">
        <f t="shared" si="93"/>
        <v>16</v>
      </c>
      <c r="M847" s="78">
        <f t="shared" si="94"/>
        <v>13</v>
      </c>
      <c r="N847" s="34" t="s">
        <v>3607</v>
      </c>
      <c r="O847" s="111" t="s">
        <v>3608</v>
      </c>
      <c r="P847" s="111" t="str">
        <f>VLOOKUP(Email_TaskV2[[#This Row],[PIC Dev]],[1]Organization!C:D,2,FALSE)</f>
        <v>Business Architecture</v>
      </c>
      <c r="Q847" s="34"/>
      <c r="R847" s="31">
        <v>66</v>
      </c>
      <c r="S847" s="31" t="s">
        <v>106</v>
      </c>
      <c r="T847" s="31"/>
      <c r="U847" s="31"/>
      <c r="V847" s="31"/>
      <c r="W847" s="31"/>
      <c r="X847" s="31"/>
      <c r="Y847" s="31"/>
      <c r="Z847" s="31" t="s">
        <v>63</v>
      </c>
      <c r="AA847" s="31" t="s">
        <v>64</v>
      </c>
      <c r="AB847" s="31" t="s">
        <v>534</v>
      </c>
      <c r="AC847" s="31" t="s">
        <v>98</v>
      </c>
      <c r="AD847" s="23" t="s">
        <v>211</v>
      </c>
      <c r="AE847" s="33"/>
      <c r="AF847" s="33"/>
      <c r="AG847" s="31"/>
      <c r="AH847" s="75"/>
      <c r="AI847" s="31" t="s">
        <v>75</v>
      </c>
      <c r="AJ847" s="31"/>
      <c r="AK847" s="25"/>
      <c r="AL847" s="25"/>
      <c r="AM847" s="25"/>
      <c r="AN847" s="25"/>
      <c r="AO847" s="25"/>
      <c r="AP847" s="26">
        <f ca="1">IF(AND(Email_TaskV2[[#This Row],[Status]]="ON PROGRESS"),TODAY()-Email_TaskV2[[#This Row],[Tanggal nodin RFS/RFI]],0)</f>
        <v>0</v>
      </c>
      <c r="AQ847" s="26">
        <f ca="1">IF(AND(Email_TaskV2[[#This Row],[Status]]="ON PROGRESS",Email_TaskV2[[#This Row],[Type]]="RFI"),TODAY()-Email_TaskV2[[#This Row],[Tanggal nodin RFS/RFI]],0)</f>
        <v>0</v>
      </c>
      <c r="AR847" s="26" t="str">
        <f ca="1">IF(Email_TaskV2[[#This Row],[Aging]]&gt;7,"Warning","")</f>
        <v/>
      </c>
      <c r="AV847" s="16" t="str">
        <f>IF(AND(Email_TaskV2[[#This Row],[Status]]="ON PROGRESS",Email_TaskV2[[#This Row],[Type]]="RFS"),"YES","")</f>
        <v/>
      </c>
      <c r="AW847" s="16" t="str">
        <f>IF(AND(Email_TaskV2[[#This Row],[Status]]="ON PROGRESS",Email_TaskV2[[#This Row],[Type]]="RFI"),"YES","")</f>
        <v/>
      </c>
      <c r="AX847" s="16">
        <f>IF(Email_TaskV2[[#This Row],[Nomor Nodin RFS/RFI]]="","",DAY(Email_TaskV2[[#This Row],[Tanggal nodin RFS/RFI]]))</f>
        <v>12</v>
      </c>
      <c r="AY847" s="28" t="str">
        <f>IF(Email_TaskV2[[#This Row],[Nomor Nodin RFS/RFI]]="","",TEXT(Email_TaskV2[[#This Row],[Tanggal nodin RFS/RFI]],"mmm"))</f>
        <v>Jul</v>
      </c>
      <c r="AZ847" s="28" t="str">
        <f>IF(Email_TaskV2[[#This Row],[Nodin BO]]="","No","Yes")</f>
        <v>No</v>
      </c>
      <c r="BA847" s="36">
        <f>IF(Email_TaskV2[[#This Row],[Month]]="",13,MONTH(Email_TaskV2[[#This Row],[Tanggal nodin RFS/RFI]]))</f>
        <v>7</v>
      </c>
    </row>
    <row r="848" spans="1:53" ht="15" hidden="1" customHeight="1" x14ac:dyDescent="0.3">
      <c r="A848" s="17">
        <v>847</v>
      </c>
      <c r="B848" s="31" t="s">
        <v>3618</v>
      </c>
      <c r="C848" s="40">
        <v>44754</v>
      </c>
      <c r="D848" s="34" t="s">
        <v>3619</v>
      </c>
      <c r="E848" s="31" t="s">
        <v>55</v>
      </c>
      <c r="F848" s="41" t="s">
        <v>86</v>
      </c>
      <c r="G848" s="42">
        <v>44754</v>
      </c>
      <c r="H848" s="42">
        <v>44761</v>
      </c>
      <c r="I848" s="31" t="s">
        <v>3620</v>
      </c>
      <c r="J848" s="42">
        <v>44762</v>
      </c>
      <c r="K848" s="42"/>
      <c r="L848" s="31">
        <f t="shared" si="93"/>
        <v>7</v>
      </c>
      <c r="M848" s="31">
        <f t="shared" si="94"/>
        <v>8</v>
      </c>
      <c r="N848" s="34" t="s">
        <v>104</v>
      </c>
      <c r="O848" s="34" t="s">
        <v>105</v>
      </c>
      <c r="P848" s="34" t="str">
        <f>VLOOKUP(Email_TaskV2[[#This Row],[PIC Dev]],[1]Organization!C:D,2,FALSE)</f>
        <v>Digital and VAS</v>
      </c>
      <c r="Q848" s="34" t="s">
        <v>3621</v>
      </c>
      <c r="R848" s="31">
        <v>94</v>
      </c>
      <c r="S848" s="31" t="s">
        <v>61</v>
      </c>
      <c r="T848" s="83" t="s">
        <v>3622</v>
      </c>
      <c r="U848" s="83"/>
      <c r="V848" s="83"/>
      <c r="W848" s="83"/>
      <c r="X848" s="83"/>
      <c r="Y848" s="83"/>
      <c r="Z848" s="31" t="s">
        <v>63</v>
      </c>
      <c r="AA848" s="31" t="s">
        <v>64</v>
      </c>
      <c r="AB848" s="31" t="s">
        <v>108</v>
      </c>
      <c r="AC848" s="31" t="s">
        <v>98</v>
      </c>
      <c r="AD848" s="33" t="s">
        <v>2421</v>
      </c>
      <c r="AE848" s="33" t="s">
        <v>160</v>
      </c>
      <c r="AF848" s="33"/>
      <c r="AG848" s="31"/>
      <c r="AH848" s="75"/>
      <c r="AI848" s="31" t="s">
        <v>68</v>
      </c>
      <c r="AJ848" s="31" t="s">
        <v>3021</v>
      </c>
      <c r="AK848" s="25"/>
      <c r="AL848" s="25"/>
      <c r="AM848" s="25"/>
      <c r="AN848" s="25"/>
      <c r="AO848" s="25"/>
      <c r="AP848" s="26">
        <f ca="1">IF(AND(Email_TaskV2[[#This Row],[Status]]="ON PROGRESS"),TODAY()-Email_TaskV2[[#This Row],[Tanggal nodin RFS/RFI]],0)</f>
        <v>0</v>
      </c>
      <c r="AQ848" s="26">
        <f ca="1">IF(AND(Email_TaskV2[[#This Row],[Status]]="ON PROGRESS",Email_TaskV2[[#This Row],[Type]]="RFI"),TODAY()-Email_TaskV2[[#This Row],[Tanggal nodin RFS/RFI]],0)</f>
        <v>0</v>
      </c>
      <c r="AR848" s="26" t="str">
        <f ca="1">IF(Email_TaskV2[[#This Row],[Aging]]&gt;7,"Warning","")</f>
        <v/>
      </c>
      <c r="AV848" s="16" t="str">
        <f>IF(AND(Email_TaskV2[[#This Row],[Status]]="ON PROGRESS",Email_TaskV2[[#This Row],[Type]]="RFS"),"YES","")</f>
        <v/>
      </c>
      <c r="AW848" s="16" t="str">
        <f>IF(AND(Email_TaskV2[[#This Row],[Status]]="ON PROGRESS",Email_TaskV2[[#This Row],[Type]]="RFI"),"YES","")</f>
        <v/>
      </c>
      <c r="AX848" s="16">
        <f>IF(Email_TaskV2[[#This Row],[Nomor Nodin RFS/RFI]]="","",DAY(Email_TaskV2[[#This Row],[Tanggal nodin RFS/RFI]]))</f>
        <v>12</v>
      </c>
      <c r="AY848" s="28" t="str">
        <f>IF(Email_TaskV2[[#This Row],[Nomor Nodin RFS/RFI]]="","",TEXT(Email_TaskV2[[#This Row],[Tanggal nodin RFS/RFI]],"mmm"))</f>
        <v>Jul</v>
      </c>
      <c r="AZ848" s="28" t="str">
        <f>IF(Email_TaskV2[[#This Row],[Nodin BO]]="","No","Yes")</f>
        <v>Yes</v>
      </c>
      <c r="BA848" s="36">
        <f>IF(Email_TaskV2[[#This Row],[Month]]="",13,MONTH(Email_TaskV2[[#This Row],[Tanggal nodin RFS/RFI]]))</f>
        <v>7</v>
      </c>
    </row>
    <row r="849" spans="1:53" ht="15" hidden="1" customHeight="1" x14ac:dyDescent="0.3">
      <c r="A849" s="17">
        <v>848</v>
      </c>
      <c r="B849" s="31" t="s">
        <v>3623</v>
      </c>
      <c r="C849" s="40">
        <v>44754</v>
      </c>
      <c r="D849" s="34" t="s">
        <v>3624</v>
      </c>
      <c r="E849" s="31" t="s">
        <v>55</v>
      </c>
      <c r="F849" s="84" t="s">
        <v>695</v>
      </c>
      <c r="G849" s="42">
        <v>44758</v>
      </c>
      <c r="H849" s="42">
        <v>44761</v>
      </c>
      <c r="I849" s="31" t="s">
        <v>3625</v>
      </c>
      <c r="J849" s="42">
        <v>44763</v>
      </c>
      <c r="K849" s="42"/>
      <c r="L849" s="31">
        <f t="shared" si="93"/>
        <v>7</v>
      </c>
      <c r="M849" s="31">
        <f t="shared" si="94"/>
        <v>5</v>
      </c>
      <c r="N849" s="34" t="s">
        <v>104</v>
      </c>
      <c r="O849" s="34" t="s">
        <v>105</v>
      </c>
      <c r="P849" s="34" t="str">
        <f>VLOOKUP(Email_TaskV2[[#This Row],[PIC Dev]],[1]Organization!C:D,2,FALSE)</f>
        <v>Digital and VAS</v>
      </c>
      <c r="Q849" s="34" t="s">
        <v>3626</v>
      </c>
      <c r="R849" s="31">
        <v>74</v>
      </c>
      <c r="S849" s="31" t="s">
        <v>106</v>
      </c>
      <c r="T849" s="31" t="s">
        <v>3627</v>
      </c>
      <c r="U849" s="31"/>
      <c r="V849" s="31"/>
      <c r="W849" s="31"/>
      <c r="X849" s="31"/>
      <c r="Y849" s="31"/>
      <c r="Z849" s="31" t="s">
        <v>63</v>
      </c>
      <c r="AA849" s="31" t="s">
        <v>64</v>
      </c>
      <c r="AB849" s="31" t="s">
        <v>108</v>
      </c>
      <c r="AC849" s="31" t="s">
        <v>98</v>
      </c>
      <c r="AD849" s="23" t="s">
        <v>151</v>
      </c>
      <c r="AE849" s="33"/>
      <c r="AF849" s="33"/>
      <c r="AG849" s="31"/>
      <c r="AH849" s="75"/>
      <c r="AI849" s="31" t="s">
        <v>75</v>
      </c>
      <c r="AJ849" s="31"/>
      <c r="AK849" s="25"/>
      <c r="AL849" s="25"/>
      <c r="AM849" s="25"/>
      <c r="AN849" s="25"/>
      <c r="AO849" s="25"/>
      <c r="AP849" s="26">
        <f ca="1">IF(AND(Email_TaskV2[[#This Row],[Status]]="ON PROGRESS"),TODAY()-Email_TaskV2[[#This Row],[Tanggal nodin RFS/RFI]],0)</f>
        <v>0</v>
      </c>
      <c r="AQ849" s="26">
        <f ca="1">IF(AND(Email_TaskV2[[#This Row],[Status]]="ON PROGRESS",Email_TaskV2[[#This Row],[Type]]="RFI"),TODAY()-Email_TaskV2[[#This Row],[Tanggal nodin RFS/RFI]],0)</f>
        <v>0</v>
      </c>
      <c r="AR849" s="26" t="str">
        <f ca="1">IF(Email_TaskV2[[#This Row],[Aging]]&gt;7,"Warning","")</f>
        <v/>
      </c>
      <c r="AV849" s="16" t="str">
        <f>IF(AND(Email_TaskV2[[#This Row],[Status]]="ON PROGRESS",Email_TaskV2[[#This Row],[Type]]="RFS"),"YES","")</f>
        <v/>
      </c>
      <c r="AW849" s="16" t="str">
        <f>IF(AND(Email_TaskV2[[#This Row],[Status]]="ON PROGRESS",Email_TaskV2[[#This Row],[Type]]="RFI"),"YES","")</f>
        <v/>
      </c>
      <c r="AX849" s="16">
        <f>IF(Email_TaskV2[[#This Row],[Nomor Nodin RFS/RFI]]="","",DAY(Email_TaskV2[[#This Row],[Tanggal nodin RFS/RFI]]))</f>
        <v>12</v>
      </c>
      <c r="AY849" s="28" t="str">
        <f>IF(Email_TaskV2[[#This Row],[Nomor Nodin RFS/RFI]]="","",TEXT(Email_TaskV2[[#This Row],[Tanggal nodin RFS/RFI]],"mmm"))</f>
        <v>Jul</v>
      </c>
      <c r="AZ849" s="28" t="str">
        <f>IF(Email_TaskV2[[#This Row],[Nodin BO]]="","No","Yes")</f>
        <v>Yes</v>
      </c>
      <c r="BA849" s="36">
        <f>IF(Email_TaskV2[[#This Row],[Month]]="",13,MONTH(Email_TaskV2[[#This Row],[Tanggal nodin RFS/RFI]]))</f>
        <v>7</v>
      </c>
    </row>
    <row r="850" spans="1:53" ht="15" hidden="1" customHeight="1" x14ac:dyDescent="0.3">
      <c r="A850" s="17">
        <v>849</v>
      </c>
      <c r="B850" s="31" t="s">
        <v>3628</v>
      </c>
      <c r="C850" s="40">
        <v>44754</v>
      </c>
      <c r="D850" s="34" t="s">
        <v>3629</v>
      </c>
      <c r="E850" s="31" t="s">
        <v>55</v>
      </c>
      <c r="F850" s="41" t="s">
        <v>86</v>
      </c>
      <c r="G850" s="42">
        <v>44754</v>
      </c>
      <c r="H850" s="42">
        <v>44770</v>
      </c>
      <c r="I850" s="31" t="s">
        <v>3630</v>
      </c>
      <c r="J850" s="42">
        <v>44770</v>
      </c>
      <c r="K850" s="42"/>
      <c r="L850" s="31">
        <f t="shared" si="93"/>
        <v>16</v>
      </c>
      <c r="M850" s="31">
        <f t="shared" si="94"/>
        <v>16</v>
      </c>
      <c r="N850" s="23" t="s">
        <v>93</v>
      </c>
      <c r="O850" s="20" t="s">
        <v>94</v>
      </c>
      <c r="P850" s="34" t="str">
        <f>VLOOKUP(Email_TaskV2[[#This Row],[PIC Dev]],[1]Organization!C:D,2,FALSE)</f>
        <v>Digital and VAS</v>
      </c>
      <c r="Q850" s="74" t="s">
        <v>3631</v>
      </c>
      <c r="R850" s="31">
        <v>56</v>
      </c>
      <c r="S850" s="31" t="s">
        <v>61</v>
      </c>
      <c r="T850" s="31" t="s">
        <v>2672</v>
      </c>
      <c r="U850" s="31"/>
      <c r="V850" s="31"/>
      <c r="W850" s="31"/>
      <c r="X850" s="31"/>
      <c r="Y850" s="31"/>
      <c r="Z850" s="31" t="s">
        <v>63</v>
      </c>
      <c r="AA850" s="31" t="s">
        <v>64</v>
      </c>
      <c r="AB850" s="31" t="s">
        <v>201</v>
      </c>
      <c r="AC850" s="31" t="s">
        <v>98</v>
      </c>
      <c r="AD850" s="33" t="s">
        <v>2421</v>
      </c>
      <c r="AE850" s="33" t="s">
        <v>160</v>
      </c>
      <c r="AF850" s="33"/>
      <c r="AG850" s="31"/>
      <c r="AH850" s="75"/>
      <c r="AI850" s="31" t="s">
        <v>75</v>
      </c>
      <c r="AJ850" s="18"/>
      <c r="AK850" s="25"/>
      <c r="AL850" s="25"/>
      <c r="AM850" s="25"/>
      <c r="AN850" s="25"/>
      <c r="AO850" s="25"/>
      <c r="AP850" s="26">
        <f ca="1">IF(AND(Email_TaskV2[[#This Row],[Status]]="ON PROGRESS"),TODAY()-Email_TaskV2[[#This Row],[Tanggal nodin RFS/RFI]],0)</f>
        <v>0</v>
      </c>
      <c r="AQ850" s="26">
        <f ca="1">IF(AND(Email_TaskV2[[#This Row],[Status]]="ON PROGRESS",Email_TaskV2[[#This Row],[Type]]="RFI"),TODAY()-Email_TaskV2[[#This Row],[Tanggal nodin RFS/RFI]],0)</f>
        <v>0</v>
      </c>
      <c r="AR850" s="26" t="str">
        <f ca="1">IF(Email_TaskV2[[#This Row],[Aging]]&gt;7,"Warning","")</f>
        <v/>
      </c>
      <c r="AV850" s="16" t="str">
        <f>IF(AND(Email_TaskV2[[#This Row],[Status]]="ON PROGRESS",Email_TaskV2[[#This Row],[Type]]="RFS"),"YES","")</f>
        <v/>
      </c>
      <c r="AW850" s="16" t="str">
        <f>IF(AND(Email_TaskV2[[#This Row],[Status]]="ON PROGRESS",Email_TaskV2[[#This Row],[Type]]="RFI"),"YES","")</f>
        <v/>
      </c>
      <c r="AX850" s="16">
        <f>IF(Email_TaskV2[[#This Row],[Nomor Nodin RFS/RFI]]="","",DAY(Email_TaskV2[[#This Row],[Tanggal nodin RFS/RFI]]))</f>
        <v>12</v>
      </c>
      <c r="AY850" s="28" t="str">
        <f>IF(Email_TaskV2[[#This Row],[Nomor Nodin RFS/RFI]]="","",TEXT(Email_TaskV2[[#This Row],[Tanggal nodin RFS/RFI]],"mmm"))</f>
        <v>Jul</v>
      </c>
      <c r="AZ850" s="28" t="str">
        <f>IF(Email_TaskV2[[#This Row],[Nodin BO]]="","No","Yes")</f>
        <v>Yes</v>
      </c>
      <c r="BA850" s="36">
        <f>IF(Email_TaskV2[[#This Row],[Month]]="",13,MONTH(Email_TaskV2[[#This Row],[Tanggal nodin RFS/RFI]]))</f>
        <v>7</v>
      </c>
    </row>
    <row r="851" spans="1:53" ht="15" hidden="1" customHeight="1" x14ac:dyDescent="0.3">
      <c r="A851" s="17">
        <v>850</v>
      </c>
      <c r="B851" s="31" t="s">
        <v>3632</v>
      </c>
      <c r="C851" s="40">
        <v>44754</v>
      </c>
      <c r="D851" s="34" t="s">
        <v>3633</v>
      </c>
      <c r="E851" s="31" t="s">
        <v>55</v>
      </c>
      <c r="F851" s="41" t="s">
        <v>112</v>
      </c>
      <c r="G851" s="42">
        <v>44769</v>
      </c>
      <c r="H851" s="42">
        <v>44774</v>
      </c>
      <c r="I851" s="31" t="s">
        <v>3634</v>
      </c>
      <c r="J851" s="42">
        <v>44775</v>
      </c>
      <c r="K851" s="42"/>
      <c r="L851" s="31">
        <f t="shared" si="93"/>
        <v>20</v>
      </c>
      <c r="M851" s="31">
        <f t="shared" si="94"/>
        <v>6</v>
      </c>
      <c r="N851" s="33" t="s">
        <v>93</v>
      </c>
      <c r="O851" s="34" t="s">
        <v>94</v>
      </c>
      <c r="P851" s="34" t="str">
        <f>VLOOKUP(Email_TaskV2[[#This Row],[PIC Dev]],[1]Organization!C:D,2,FALSE)</f>
        <v>Digital and VAS</v>
      </c>
      <c r="Q851" s="34"/>
      <c r="R851" s="31">
        <v>80</v>
      </c>
      <c r="S851" s="31" t="s">
        <v>106</v>
      </c>
      <c r="T851" s="31" t="s">
        <v>2672</v>
      </c>
      <c r="U851" s="31"/>
      <c r="V851" s="31"/>
      <c r="W851" s="31"/>
      <c r="X851" s="31"/>
      <c r="Y851" s="31"/>
      <c r="Z851" s="31" t="s">
        <v>63</v>
      </c>
      <c r="AA851" s="31" t="s">
        <v>64</v>
      </c>
      <c r="AB851" s="31" t="s">
        <v>81</v>
      </c>
      <c r="AC851" s="31" t="s">
        <v>66</v>
      </c>
      <c r="AD851" s="33" t="s">
        <v>211</v>
      </c>
      <c r="AE851" s="33"/>
      <c r="AF851" s="33"/>
      <c r="AG851" s="31"/>
      <c r="AH851" s="75"/>
      <c r="AI851" s="31" t="s">
        <v>75</v>
      </c>
      <c r="AJ851" s="80" t="s">
        <v>2427</v>
      </c>
      <c r="AK851" s="25"/>
      <c r="AL851" s="25"/>
      <c r="AM851" s="25"/>
      <c r="AN851" s="25"/>
      <c r="AO851" s="25"/>
      <c r="AP851" s="26">
        <f ca="1">IF(AND(Email_TaskV2[[#This Row],[Status]]="ON PROGRESS"),TODAY()-Email_TaskV2[[#This Row],[Tanggal nodin RFS/RFI]],0)</f>
        <v>0</v>
      </c>
      <c r="AQ851" s="26">
        <f ca="1">IF(AND(Email_TaskV2[[#This Row],[Status]]="ON PROGRESS",Email_TaskV2[[#This Row],[Type]]="RFI"),TODAY()-Email_TaskV2[[#This Row],[Tanggal nodin RFS/RFI]],0)</f>
        <v>0</v>
      </c>
      <c r="AR851" s="26" t="str">
        <f ca="1">IF(Email_TaskV2[[#This Row],[Aging]]&gt;7,"Warning","")</f>
        <v/>
      </c>
      <c r="AV851" s="16" t="str">
        <f>IF(AND(Email_TaskV2[[#This Row],[Status]]="ON PROGRESS",Email_TaskV2[[#This Row],[Type]]="RFS"),"YES","")</f>
        <v/>
      </c>
      <c r="AW851" s="16" t="str">
        <f>IF(AND(Email_TaskV2[[#This Row],[Status]]="ON PROGRESS",Email_TaskV2[[#This Row],[Type]]="RFI"),"YES","")</f>
        <v/>
      </c>
      <c r="AX851" s="16">
        <f>IF(Email_TaskV2[[#This Row],[Nomor Nodin RFS/RFI]]="","",DAY(Email_TaskV2[[#This Row],[Tanggal nodin RFS/RFI]]))</f>
        <v>12</v>
      </c>
      <c r="AY851" s="28" t="str">
        <f>IF(Email_TaskV2[[#This Row],[Nomor Nodin RFS/RFI]]="","",TEXT(Email_TaskV2[[#This Row],[Tanggal nodin RFS/RFI]],"mmm"))</f>
        <v>Jul</v>
      </c>
      <c r="AZ851" s="28" t="str">
        <f>IF(Email_TaskV2[[#This Row],[Nodin BO]]="","No","Yes")</f>
        <v>Yes</v>
      </c>
      <c r="BA851" s="36">
        <f>IF(Email_TaskV2[[#This Row],[Month]]="",13,MONTH(Email_TaskV2[[#This Row],[Tanggal nodin RFS/RFI]]))</f>
        <v>7</v>
      </c>
    </row>
    <row r="852" spans="1:53" ht="15" hidden="1" customHeight="1" x14ac:dyDescent="0.3">
      <c r="A852" s="17">
        <v>851</v>
      </c>
      <c r="B852" s="31" t="s">
        <v>3635</v>
      </c>
      <c r="C852" s="40">
        <v>44755</v>
      </c>
      <c r="D852" s="34" t="s">
        <v>3636</v>
      </c>
      <c r="E852" s="48" t="s">
        <v>118</v>
      </c>
      <c r="F852" s="81" t="s">
        <v>119</v>
      </c>
      <c r="G852" s="31"/>
      <c r="H852" s="42">
        <v>44769</v>
      </c>
      <c r="I852" s="31"/>
      <c r="J852" s="31"/>
      <c r="K852" s="31"/>
      <c r="L852" s="33"/>
      <c r="M852" s="34"/>
      <c r="N852" s="34" t="s">
        <v>104</v>
      </c>
      <c r="O852" s="34" t="s">
        <v>105</v>
      </c>
      <c r="P852" s="34" t="str">
        <f>VLOOKUP(Email_TaskV2[[#This Row],[PIC Dev]],[1]Organization!C:D,2,FALSE)</f>
        <v>Digital and VAS</v>
      </c>
      <c r="Q852" s="74" t="s">
        <v>3637</v>
      </c>
      <c r="R852" s="31"/>
      <c r="S852" s="31" t="s">
        <v>61</v>
      </c>
      <c r="T852" s="31" t="s">
        <v>3638</v>
      </c>
      <c r="U852" s="31"/>
      <c r="V852" s="31"/>
      <c r="W852" s="31"/>
      <c r="X852" s="31"/>
      <c r="Y852" s="31"/>
      <c r="Z852" s="31" t="s">
        <v>63</v>
      </c>
      <c r="AA852" s="31" t="s">
        <v>64</v>
      </c>
      <c r="AB852" s="31" t="s">
        <v>108</v>
      </c>
      <c r="AC852" s="31" t="s">
        <v>124</v>
      </c>
      <c r="AD852" s="33" t="s">
        <v>126</v>
      </c>
      <c r="AE852" s="33"/>
      <c r="AF852" s="33"/>
      <c r="AG852" s="31"/>
      <c r="AH852" s="75"/>
      <c r="AI852" s="48" t="s">
        <v>75</v>
      </c>
      <c r="AJ852" s="48"/>
      <c r="AK852" s="25"/>
      <c r="AL852" s="25"/>
      <c r="AM852" s="25"/>
      <c r="AN852" s="25"/>
      <c r="AO852" s="25"/>
      <c r="AP852" s="26">
        <f ca="1">IF(AND(Email_TaskV2[[#This Row],[Status]]="ON PROGRESS"),TODAY()-Email_TaskV2[[#This Row],[Tanggal nodin RFS/RFI]],0)</f>
        <v>0</v>
      </c>
      <c r="AQ852" s="26">
        <f ca="1">IF(AND(Email_TaskV2[[#This Row],[Status]]="ON PROGRESS",Email_TaskV2[[#This Row],[Type]]="RFI"),TODAY()-Email_TaskV2[[#This Row],[Tanggal nodin RFS/RFI]],0)</f>
        <v>0</v>
      </c>
      <c r="AR852" s="26" t="str">
        <f ca="1">IF(Email_TaskV2[[#This Row],[Aging]]&gt;7,"Warning","")</f>
        <v/>
      </c>
      <c r="AV852" s="16" t="str">
        <f>IF(AND(Email_TaskV2[[#This Row],[Status]]="ON PROGRESS",Email_TaskV2[[#This Row],[Type]]="RFS"),"YES","")</f>
        <v/>
      </c>
      <c r="AW852" s="16" t="str">
        <f>IF(AND(Email_TaskV2[[#This Row],[Status]]="ON PROGRESS",Email_TaskV2[[#This Row],[Type]]="RFI"),"YES","")</f>
        <v/>
      </c>
      <c r="AX852" s="16">
        <f>IF(Email_TaskV2[[#This Row],[Nomor Nodin RFS/RFI]]="","",DAY(Email_TaskV2[[#This Row],[Tanggal nodin RFS/RFI]]))</f>
        <v>13</v>
      </c>
      <c r="AY852" s="28" t="str">
        <f>IF(Email_TaskV2[[#This Row],[Nomor Nodin RFS/RFI]]="","",TEXT(Email_TaskV2[[#This Row],[Tanggal nodin RFS/RFI]],"mmm"))</f>
        <v>Jul</v>
      </c>
      <c r="AZ852" s="28" t="str">
        <f>IF(Email_TaskV2[[#This Row],[Nodin BO]]="","No","Yes")</f>
        <v>Yes</v>
      </c>
      <c r="BA852" s="36">
        <f>IF(Email_TaskV2[[#This Row],[Month]]="",13,MONTH(Email_TaskV2[[#This Row],[Tanggal nodin RFS/RFI]]))</f>
        <v>7</v>
      </c>
    </row>
    <row r="853" spans="1:53" ht="15" hidden="1" customHeight="1" x14ac:dyDescent="0.3">
      <c r="A853" s="17">
        <v>852</v>
      </c>
      <c r="B853" s="31" t="s">
        <v>3639</v>
      </c>
      <c r="C853" s="40">
        <v>44755</v>
      </c>
      <c r="D853" s="34" t="s">
        <v>3640</v>
      </c>
      <c r="E853" s="48" t="s">
        <v>118</v>
      </c>
      <c r="F853" s="81" t="s">
        <v>691</v>
      </c>
      <c r="G853" s="31"/>
      <c r="H853" s="42">
        <v>44760</v>
      </c>
      <c r="I853" s="31"/>
      <c r="J853" s="31"/>
      <c r="K853" s="78"/>
      <c r="L853" s="77"/>
      <c r="M853" s="87"/>
      <c r="N853" s="74" t="s">
        <v>3068</v>
      </c>
      <c r="O853" s="34" t="s">
        <v>3069</v>
      </c>
      <c r="P853" s="34" t="str">
        <f>VLOOKUP(Email_TaskV2[[#This Row],[PIC Dev]],[1]Organization!C:D,2,FALSE)</f>
        <v>BSM Prepaid</v>
      </c>
      <c r="Q853" s="74" t="s">
        <v>3641</v>
      </c>
      <c r="R853" s="31"/>
      <c r="S853" s="31" t="s">
        <v>106</v>
      </c>
      <c r="T853" s="31" t="s">
        <v>2801</v>
      </c>
      <c r="U853" s="31"/>
      <c r="V853" s="31"/>
      <c r="W853" s="31"/>
      <c r="X853" s="31"/>
      <c r="Y853" s="31"/>
      <c r="Z853" s="31" t="s">
        <v>63</v>
      </c>
      <c r="AA853" s="31" t="s">
        <v>64</v>
      </c>
      <c r="AB853" s="31" t="s">
        <v>65</v>
      </c>
      <c r="AC853" s="31" t="s">
        <v>98</v>
      </c>
      <c r="AD853" s="33" t="s">
        <v>816</v>
      </c>
      <c r="AE853" s="33"/>
      <c r="AF853" s="33"/>
      <c r="AG853" s="31"/>
      <c r="AH853" s="75"/>
      <c r="AI853" s="48" t="s">
        <v>75</v>
      </c>
      <c r="AJ853" s="48"/>
      <c r="AK853" s="25"/>
      <c r="AL853" s="25"/>
      <c r="AM853" s="25"/>
      <c r="AN853" s="25"/>
      <c r="AO853" s="25"/>
      <c r="AP853" s="26">
        <f ca="1">IF(AND(Email_TaskV2[[#This Row],[Status]]="ON PROGRESS"),TODAY()-Email_TaskV2[[#This Row],[Tanggal nodin RFS/RFI]],0)</f>
        <v>0</v>
      </c>
      <c r="AQ853" s="26">
        <f ca="1">IF(AND(Email_TaskV2[[#This Row],[Status]]="ON PROGRESS",Email_TaskV2[[#This Row],[Type]]="RFI"),TODAY()-Email_TaskV2[[#This Row],[Tanggal nodin RFS/RFI]],0)</f>
        <v>0</v>
      </c>
      <c r="AR853" s="26" t="str">
        <f ca="1">IF(Email_TaskV2[[#This Row],[Aging]]&gt;7,"Warning","")</f>
        <v/>
      </c>
      <c r="AV853" s="16" t="str">
        <f>IF(AND(Email_TaskV2[[#This Row],[Status]]="ON PROGRESS",Email_TaskV2[[#This Row],[Type]]="RFS"),"YES","")</f>
        <v/>
      </c>
      <c r="AW853" s="16" t="str">
        <f>IF(AND(Email_TaskV2[[#This Row],[Status]]="ON PROGRESS",Email_TaskV2[[#This Row],[Type]]="RFI"),"YES","")</f>
        <v/>
      </c>
      <c r="AX853" s="16">
        <f>IF(Email_TaskV2[[#This Row],[Nomor Nodin RFS/RFI]]="","",DAY(Email_TaskV2[[#This Row],[Tanggal nodin RFS/RFI]]))</f>
        <v>13</v>
      </c>
      <c r="AY853" s="28" t="str">
        <f>IF(Email_TaskV2[[#This Row],[Nomor Nodin RFS/RFI]]="","",TEXT(Email_TaskV2[[#This Row],[Tanggal nodin RFS/RFI]],"mmm"))</f>
        <v>Jul</v>
      </c>
      <c r="AZ853" s="28" t="str">
        <f>IF(Email_TaskV2[[#This Row],[Nodin BO]]="","No","Yes")</f>
        <v>Yes</v>
      </c>
      <c r="BA853" s="36">
        <f>IF(Email_TaskV2[[#This Row],[Month]]="",13,MONTH(Email_TaskV2[[#This Row],[Tanggal nodin RFS/RFI]]))</f>
        <v>7</v>
      </c>
    </row>
    <row r="854" spans="1:53" ht="15" hidden="1" customHeight="1" x14ac:dyDescent="0.3">
      <c r="A854" s="17">
        <v>853</v>
      </c>
      <c r="B854" s="31" t="s">
        <v>3642</v>
      </c>
      <c r="C854" s="40">
        <v>44755</v>
      </c>
      <c r="D854" s="34" t="s">
        <v>3643</v>
      </c>
      <c r="E854" s="31" t="s">
        <v>55</v>
      </c>
      <c r="F854" s="41" t="s">
        <v>136</v>
      </c>
      <c r="G854" s="42">
        <v>44756</v>
      </c>
      <c r="H854" s="42">
        <v>44757</v>
      </c>
      <c r="I854" s="31" t="s">
        <v>3644</v>
      </c>
      <c r="J854" s="42">
        <v>44763</v>
      </c>
      <c r="K854" s="42"/>
      <c r="L854" s="31">
        <f t="shared" ref="L854:L868" si="95">H854-C854</f>
        <v>2</v>
      </c>
      <c r="M854" s="31">
        <f t="shared" ref="M854:M868" si="96">J854-G854</f>
        <v>7</v>
      </c>
      <c r="N854" s="34" t="s">
        <v>171</v>
      </c>
      <c r="O854" s="34" t="s">
        <v>172</v>
      </c>
      <c r="P854" s="34" t="str">
        <f>VLOOKUP(Email_TaskV2[[#This Row],[PIC Dev]],[1]Organization!C:D,2,FALSE)</f>
        <v>Postpaid, Roaming, and Interconnect</v>
      </c>
      <c r="Q854" s="74" t="s">
        <v>3645</v>
      </c>
      <c r="R854" s="31">
        <v>63</v>
      </c>
      <c r="S854" s="31" t="s">
        <v>106</v>
      </c>
      <c r="T854" s="31" t="s">
        <v>3642</v>
      </c>
      <c r="U854" s="31"/>
      <c r="V854" s="31"/>
      <c r="W854" s="31"/>
      <c r="X854" s="31"/>
      <c r="Y854" s="31"/>
      <c r="Z854" s="31" t="s">
        <v>63</v>
      </c>
      <c r="AA854" s="31" t="s">
        <v>64</v>
      </c>
      <c r="AB854" s="31" t="s">
        <v>65</v>
      </c>
      <c r="AC854" s="31" t="s">
        <v>124</v>
      </c>
      <c r="AD854" s="33" t="s">
        <v>151</v>
      </c>
      <c r="AE854" s="33"/>
      <c r="AF854" s="33"/>
      <c r="AG854" s="31"/>
      <c r="AH854" s="75"/>
      <c r="AI854" s="31" t="s">
        <v>75</v>
      </c>
      <c r="AJ854" s="31"/>
      <c r="AK854" s="25"/>
      <c r="AL854" s="25"/>
      <c r="AM854" s="25"/>
      <c r="AN854" s="25"/>
      <c r="AO854" s="25"/>
      <c r="AP854" s="26">
        <f ca="1">IF(AND(Email_TaskV2[[#This Row],[Status]]="ON PROGRESS"),TODAY()-Email_TaskV2[[#This Row],[Tanggal nodin RFS/RFI]],0)</f>
        <v>0</v>
      </c>
      <c r="AQ854" s="26">
        <f ca="1">IF(AND(Email_TaskV2[[#This Row],[Status]]="ON PROGRESS",Email_TaskV2[[#This Row],[Type]]="RFI"),TODAY()-Email_TaskV2[[#This Row],[Tanggal nodin RFS/RFI]],0)</f>
        <v>0</v>
      </c>
      <c r="AR854" s="26" t="str">
        <f ca="1">IF(Email_TaskV2[[#This Row],[Aging]]&gt;7,"Warning","")</f>
        <v/>
      </c>
      <c r="AV854" s="16" t="str">
        <f>IF(AND(Email_TaskV2[[#This Row],[Status]]="ON PROGRESS",Email_TaskV2[[#This Row],[Type]]="RFS"),"YES","")</f>
        <v/>
      </c>
      <c r="AW854" s="16" t="str">
        <f>IF(AND(Email_TaskV2[[#This Row],[Status]]="ON PROGRESS",Email_TaskV2[[#This Row],[Type]]="RFI"),"YES","")</f>
        <v/>
      </c>
      <c r="AX854" s="16">
        <f>IF(Email_TaskV2[[#This Row],[Nomor Nodin RFS/RFI]]="","",DAY(Email_TaskV2[[#This Row],[Tanggal nodin RFS/RFI]]))</f>
        <v>13</v>
      </c>
      <c r="AY854" s="28" t="str">
        <f>IF(Email_TaskV2[[#This Row],[Nomor Nodin RFS/RFI]]="","",TEXT(Email_TaskV2[[#This Row],[Tanggal nodin RFS/RFI]],"mmm"))</f>
        <v>Jul</v>
      </c>
      <c r="AZ854" s="28" t="str">
        <f>IF(Email_TaskV2[[#This Row],[Nodin BO]]="","No","Yes")</f>
        <v>Yes</v>
      </c>
      <c r="BA854" s="36">
        <f>IF(Email_TaskV2[[#This Row],[Month]]="",13,MONTH(Email_TaskV2[[#This Row],[Tanggal nodin RFS/RFI]]))</f>
        <v>7</v>
      </c>
    </row>
    <row r="855" spans="1:53" ht="15" hidden="1" customHeight="1" x14ac:dyDescent="0.3">
      <c r="A855" s="17">
        <v>854</v>
      </c>
      <c r="B855" s="31" t="s">
        <v>3646</v>
      </c>
      <c r="C855" s="40">
        <v>44755</v>
      </c>
      <c r="D855" s="34" t="s">
        <v>3647</v>
      </c>
      <c r="E855" s="31" t="s">
        <v>55</v>
      </c>
      <c r="F855" s="41" t="s">
        <v>86</v>
      </c>
      <c r="G855" s="42">
        <v>44755</v>
      </c>
      <c r="H855" s="42">
        <v>44770</v>
      </c>
      <c r="I855" s="31" t="s">
        <v>3648</v>
      </c>
      <c r="J855" s="42">
        <v>44770</v>
      </c>
      <c r="K855" s="42"/>
      <c r="L855" s="31">
        <f t="shared" si="95"/>
        <v>15</v>
      </c>
      <c r="M855" s="31">
        <f t="shared" si="96"/>
        <v>15</v>
      </c>
      <c r="N855" s="33" t="s">
        <v>93</v>
      </c>
      <c r="O855" s="34" t="s">
        <v>94</v>
      </c>
      <c r="P855" s="34" t="str">
        <f>VLOOKUP(Email_TaskV2[[#This Row],[PIC Dev]],[1]Organization!C:D,2,FALSE)</f>
        <v>Digital and VAS</v>
      </c>
      <c r="Q855" s="34"/>
      <c r="R855" s="31">
        <v>62</v>
      </c>
      <c r="S855" s="31" t="s">
        <v>61</v>
      </c>
      <c r="T855" s="31" t="s">
        <v>2672</v>
      </c>
      <c r="U855" s="31"/>
      <c r="V855" s="31"/>
      <c r="W855" s="31"/>
      <c r="X855" s="31"/>
      <c r="Y855" s="31"/>
      <c r="Z855" s="31" t="s">
        <v>63</v>
      </c>
      <c r="AA855" s="31" t="s">
        <v>64</v>
      </c>
      <c r="AB855" s="31" t="s">
        <v>81</v>
      </c>
      <c r="AC855" s="31" t="s">
        <v>66</v>
      </c>
      <c r="AD855" s="33" t="s">
        <v>2421</v>
      </c>
      <c r="AE855" s="33"/>
      <c r="AF855" s="33"/>
      <c r="AG855" s="31"/>
      <c r="AH855" s="75"/>
      <c r="AI855" s="31" t="s">
        <v>75</v>
      </c>
      <c r="AJ855" s="31"/>
      <c r="AK855" s="25"/>
      <c r="AL855" s="25"/>
      <c r="AM855" s="25"/>
      <c r="AN855" s="25"/>
      <c r="AO855" s="25"/>
      <c r="AP855" s="26">
        <f ca="1">IF(AND(Email_TaskV2[[#This Row],[Status]]="ON PROGRESS"),TODAY()-Email_TaskV2[[#This Row],[Tanggal nodin RFS/RFI]],0)</f>
        <v>0</v>
      </c>
      <c r="AQ855" s="26">
        <f ca="1">IF(AND(Email_TaskV2[[#This Row],[Status]]="ON PROGRESS",Email_TaskV2[[#This Row],[Type]]="RFI"),TODAY()-Email_TaskV2[[#This Row],[Tanggal nodin RFS/RFI]],0)</f>
        <v>0</v>
      </c>
      <c r="AR855" s="26" t="str">
        <f ca="1">IF(Email_TaskV2[[#This Row],[Aging]]&gt;7,"Warning","")</f>
        <v/>
      </c>
      <c r="AV855" s="16" t="str">
        <f>IF(AND(Email_TaskV2[[#This Row],[Status]]="ON PROGRESS",Email_TaskV2[[#This Row],[Type]]="RFS"),"YES","")</f>
        <v/>
      </c>
      <c r="AW855" s="16" t="str">
        <f>IF(AND(Email_TaskV2[[#This Row],[Status]]="ON PROGRESS",Email_TaskV2[[#This Row],[Type]]="RFI"),"YES","")</f>
        <v/>
      </c>
      <c r="AX855" s="16">
        <f>IF(Email_TaskV2[[#This Row],[Nomor Nodin RFS/RFI]]="","",DAY(Email_TaskV2[[#This Row],[Tanggal nodin RFS/RFI]]))</f>
        <v>13</v>
      </c>
      <c r="AY855" s="28" t="str">
        <f>IF(Email_TaskV2[[#This Row],[Nomor Nodin RFS/RFI]]="","",TEXT(Email_TaskV2[[#This Row],[Tanggal nodin RFS/RFI]],"mmm"))</f>
        <v>Jul</v>
      </c>
      <c r="AZ855" s="28" t="str">
        <f>IF(Email_TaskV2[[#This Row],[Nodin BO]]="","No","Yes")</f>
        <v>Yes</v>
      </c>
      <c r="BA855" s="36">
        <f>IF(Email_TaskV2[[#This Row],[Month]]="",13,MONTH(Email_TaskV2[[#This Row],[Tanggal nodin RFS/RFI]]))</f>
        <v>7</v>
      </c>
    </row>
    <row r="856" spans="1:53" ht="15" hidden="1" customHeight="1" x14ac:dyDescent="0.3">
      <c r="A856" s="17">
        <v>855</v>
      </c>
      <c r="B856" s="31" t="s">
        <v>3649</v>
      </c>
      <c r="C856" s="40">
        <v>44756</v>
      </c>
      <c r="D856" s="34" t="s">
        <v>3650</v>
      </c>
      <c r="E856" s="31" t="s">
        <v>55</v>
      </c>
      <c r="F856" s="41" t="s">
        <v>136</v>
      </c>
      <c r="G856" s="42">
        <v>44760</v>
      </c>
      <c r="H856" s="42">
        <v>44764</v>
      </c>
      <c r="I856" s="31" t="s">
        <v>3651</v>
      </c>
      <c r="J856" s="42">
        <v>44764</v>
      </c>
      <c r="K856" s="42"/>
      <c r="L856" s="31">
        <f t="shared" si="95"/>
        <v>8</v>
      </c>
      <c r="M856" s="31">
        <f t="shared" si="96"/>
        <v>4</v>
      </c>
      <c r="N856" s="34" t="s">
        <v>130</v>
      </c>
      <c r="O856" s="34" t="s">
        <v>131</v>
      </c>
      <c r="P856" s="34" t="str">
        <f>VLOOKUP(Email_TaskV2[[#This Row],[PIC Dev]],[1]Organization!C:D,2,FALSE)</f>
        <v>BSM Prepaid</v>
      </c>
      <c r="Q856" s="74" t="s">
        <v>3652</v>
      </c>
      <c r="R856" s="31">
        <v>84</v>
      </c>
      <c r="S856" s="31" t="s">
        <v>106</v>
      </c>
      <c r="T856" s="31" t="s">
        <v>3653</v>
      </c>
      <c r="U856" s="31"/>
      <c r="V856" s="31"/>
      <c r="W856" s="31"/>
      <c r="X856" s="31"/>
      <c r="Y856" s="31"/>
      <c r="Z856" s="31" t="s">
        <v>63</v>
      </c>
      <c r="AA856" s="31" t="s">
        <v>64</v>
      </c>
      <c r="AB856" s="31" t="s">
        <v>447</v>
      </c>
      <c r="AC856" s="31" t="s">
        <v>98</v>
      </c>
      <c r="AD856" s="33" t="s">
        <v>186</v>
      </c>
      <c r="AE856" s="33"/>
      <c r="AF856" s="33"/>
      <c r="AG856" s="31"/>
      <c r="AH856" s="75"/>
      <c r="AI856" s="31" t="s">
        <v>75</v>
      </c>
      <c r="AJ856" s="31"/>
      <c r="AK856" s="25"/>
      <c r="AL856" s="25"/>
      <c r="AM856" s="25"/>
      <c r="AN856" s="25"/>
      <c r="AO856" s="25"/>
      <c r="AP856" s="26">
        <f ca="1">IF(AND(Email_TaskV2[[#This Row],[Status]]="ON PROGRESS"),TODAY()-Email_TaskV2[[#This Row],[Tanggal nodin RFS/RFI]],0)</f>
        <v>0</v>
      </c>
      <c r="AQ856" s="26">
        <f ca="1">IF(AND(Email_TaskV2[[#This Row],[Status]]="ON PROGRESS",Email_TaskV2[[#This Row],[Type]]="RFI"),TODAY()-Email_TaskV2[[#This Row],[Tanggal nodin RFS/RFI]],0)</f>
        <v>0</v>
      </c>
      <c r="AR856" s="26" t="str">
        <f ca="1">IF(Email_TaskV2[[#This Row],[Aging]]&gt;7,"Warning","")</f>
        <v/>
      </c>
      <c r="AV856" s="16" t="str">
        <f>IF(AND(Email_TaskV2[[#This Row],[Status]]="ON PROGRESS",Email_TaskV2[[#This Row],[Type]]="RFS"),"YES","")</f>
        <v/>
      </c>
      <c r="AW856" s="16" t="str">
        <f>IF(AND(Email_TaskV2[[#This Row],[Status]]="ON PROGRESS",Email_TaskV2[[#This Row],[Type]]="RFI"),"YES","")</f>
        <v/>
      </c>
      <c r="AX856" s="16">
        <f>IF(Email_TaskV2[[#This Row],[Nomor Nodin RFS/RFI]]="","",DAY(Email_TaskV2[[#This Row],[Tanggal nodin RFS/RFI]]))</f>
        <v>14</v>
      </c>
      <c r="AY856" s="28" t="str">
        <f>IF(Email_TaskV2[[#This Row],[Nomor Nodin RFS/RFI]]="","",TEXT(Email_TaskV2[[#This Row],[Tanggal nodin RFS/RFI]],"mmm"))</f>
        <v>Jul</v>
      </c>
      <c r="AZ856" s="28" t="str">
        <f>IF(Email_TaskV2[[#This Row],[Nodin BO]]="","No","Yes")</f>
        <v>Yes</v>
      </c>
      <c r="BA856" s="36">
        <f>IF(Email_TaskV2[[#This Row],[Month]]="",13,MONTH(Email_TaskV2[[#This Row],[Tanggal nodin RFS/RFI]]))</f>
        <v>7</v>
      </c>
    </row>
    <row r="857" spans="1:53" ht="15" hidden="1" customHeight="1" x14ac:dyDescent="0.3">
      <c r="A857" s="17">
        <v>856</v>
      </c>
      <c r="B857" s="31" t="s">
        <v>3654</v>
      </c>
      <c r="C857" s="40">
        <v>44756</v>
      </c>
      <c r="D857" s="34" t="s">
        <v>3655</v>
      </c>
      <c r="E857" s="31" t="s">
        <v>55</v>
      </c>
      <c r="F857" s="41" t="s">
        <v>112</v>
      </c>
      <c r="G857" s="42">
        <v>44762</v>
      </c>
      <c r="H857" s="42">
        <v>44763</v>
      </c>
      <c r="I857" s="31" t="s">
        <v>3656</v>
      </c>
      <c r="J857" s="42">
        <v>44764</v>
      </c>
      <c r="K857" s="42"/>
      <c r="L857" s="31">
        <f t="shared" si="95"/>
        <v>7</v>
      </c>
      <c r="M857" s="31">
        <f t="shared" si="96"/>
        <v>2</v>
      </c>
      <c r="N857" s="34" t="s">
        <v>1434</v>
      </c>
      <c r="O857" s="34" t="s">
        <v>59</v>
      </c>
      <c r="P857" s="34" t="str">
        <f>VLOOKUP(Email_TaskV2[[#This Row],[PIC Dev]],[1]Organization!C:D,2,FALSE)</f>
        <v>BSM Prepaid</v>
      </c>
      <c r="Q857" s="34"/>
      <c r="R857" s="31">
        <v>183</v>
      </c>
      <c r="S857" s="31" t="s">
        <v>106</v>
      </c>
      <c r="T857" s="31" t="s">
        <v>3657</v>
      </c>
      <c r="U857" s="31"/>
      <c r="V857" s="31"/>
      <c r="W857" s="31"/>
      <c r="X857" s="31"/>
      <c r="Y857" s="31"/>
      <c r="Z857" s="31" t="s">
        <v>63</v>
      </c>
      <c r="AA857" s="31" t="s">
        <v>64</v>
      </c>
      <c r="AB857" s="31" t="s">
        <v>65</v>
      </c>
      <c r="AC857" s="31" t="s">
        <v>66</v>
      </c>
      <c r="AD857" s="23" t="s">
        <v>1719</v>
      </c>
      <c r="AE857" s="33"/>
      <c r="AF857" s="33"/>
      <c r="AG857" s="31"/>
      <c r="AH857" s="75"/>
      <c r="AI857" s="31" t="s">
        <v>68</v>
      </c>
      <c r="AJ857" s="31" t="s">
        <v>1254</v>
      </c>
      <c r="AK857" s="25"/>
      <c r="AL857" s="25"/>
      <c r="AM857" s="25"/>
      <c r="AN857" s="25"/>
      <c r="AO857" s="25"/>
      <c r="AP857" s="26">
        <f ca="1">IF(AND(Email_TaskV2[[#This Row],[Status]]="ON PROGRESS"),TODAY()-Email_TaskV2[[#This Row],[Tanggal nodin RFS/RFI]],0)</f>
        <v>0</v>
      </c>
      <c r="AQ857" s="26">
        <f ca="1">IF(AND(Email_TaskV2[[#This Row],[Status]]="ON PROGRESS",Email_TaskV2[[#This Row],[Type]]="RFI"),TODAY()-Email_TaskV2[[#This Row],[Tanggal nodin RFS/RFI]],0)</f>
        <v>0</v>
      </c>
      <c r="AR857" s="26" t="str">
        <f ca="1">IF(Email_TaskV2[[#This Row],[Aging]]&gt;7,"Warning","")</f>
        <v/>
      </c>
      <c r="AV857" s="16" t="str">
        <f>IF(AND(Email_TaskV2[[#This Row],[Status]]="ON PROGRESS",Email_TaskV2[[#This Row],[Type]]="RFS"),"YES","")</f>
        <v/>
      </c>
      <c r="AW857" s="16" t="str">
        <f>IF(AND(Email_TaskV2[[#This Row],[Status]]="ON PROGRESS",Email_TaskV2[[#This Row],[Type]]="RFI"),"YES","")</f>
        <v/>
      </c>
      <c r="AX857" s="16">
        <f>IF(Email_TaskV2[[#This Row],[Nomor Nodin RFS/RFI]]="","",DAY(Email_TaskV2[[#This Row],[Tanggal nodin RFS/RFI]]))</f>
        <v>14</v>
      </c>
      <c r="AY857" s="28" t="str">
        <f>IF(Email_TaskV2[[#This Row],[Nomor Nodin RFS/RFI]]="","",TEXT(Email_TaskV2[[#This Row],[Tanggal nodin RFS/RFI]],"mmm"))</f>
        <v>Jul</v>
      </c>
      <c r="AZ857" s="28" t="str">
        <f>IF(Email_TaskV2[[#This Row],[Nodin BO]]="","No","Yes")</f>
        <v>Yes</v>
      </c>
      <c r="BA857" s="36">
        <f>IF(Email_TaskV2[[#This Row],[Month]]="",13,MONTH(Email_TaskV2[[#This Row],[Tanggal nodin RFS/RFI]]))</f>
        <v>7</v>
      </c>
    </row>
    <row r="858" spans="1:53" ht="15" hidden="1" customHeight="1" x14ac:dyDescent="0.3">
      <c r="A858" s="17">
        <v>857</v>
      </c>
      <c r="B858" s="31" t="s">
        <v>3658</v>
      </c>
      <c r="C858" s="40">
        <v>44756</v>
      </c>
      <c r="D858" s="34" t="s">
        <v>3659</v>
      </c>
      <c r="E858" s="31" t="s">
        <v>55</v>
      </c>
      <c r="F858" s="41" t="s">
        <v>112</v>
      </c>
      <c r="G858" s="42">
        <v>44761</v>
      </c>
      <c r="H858" s="42">
        <v>44760</v>
      </c>
      <c r="I858" s="31" t="s">
        <v>3660</v>
      </c>
      <c r="J858" s="42">
        <v>44770</v>
      </c>
      <c r="K858" s="42"/>
      <c r="L858" s="31">
        <f t="shared" si="95"/>
        <v>4</v>
      </c>
      <c r="M858" s="31">
        <f t="shared" si="96"/>
        <v>9</v>
      </c>
      <c r="N858" s="33" t="s">
        <v>93</v>
      </c>
      <c r="O858" s="34" t="s">
        <v>94</v>
      </c>
      <c r="P858" s="34" t="str">
        <f>VLOOKUP(Email_TaskV2[[#This Row],[PIC Dev]],[1]Organization!C:D,2,FALSE)</f>
        <v>Digital and VAS</v>
      </c>
      <c r="Q858" s="34"/>
      <c r="R858" s="31">
        <v>85</v>
      </c>
      <c r="S858" s="31" t="s">
        <v>106</v>
      </c>
      <c r="T858" s="31" t="s">
        <v>3661</v>
      </c>
      <c r="U858" s="31"/>
      <c r="V858" s="31"/>
      <c r="W858" s="31"/>
      <c r="X858" s="31"/>
      <c r="Y858" s="31"/>
      <c r="Z858" s="31" t="s">
        <v>63</v>
      </c>
      <c r="AA858" s="31" t="s">
        <v>64</v>
      </c>
      <c r="AB858" s="31" t="s">
        <v>201</v>
      </c>
      <c r="AC858" s="31" t="s">
        <v>98</v>
      </c>
      <c r="AD858" s="23" t="s">
        <v>2792</v>
      </c>
      <c r="AE858" s="33"/>
      <c r="AF858" s="33"/>
      <c r="AG858" s="31"/>
      <c r="AH858" s="75"/>
      <c r="AI858" s="31" t="s">
        <v>75</v>
      </c>
      <c r="AJ858" s="31"/>
      <c r="AK858" s="25"/>
      <c r="AL858" s="25"/>
      <c r="AM858" s="25"/>
      <c r="AN858" s="25"/>
      <c r="AO858" s="25"/>
      <c r="AP858" s="26">
        <f ca="1">IF(AND(Email_TaskV2[[#This Row],[Status]]="ON PROGRESS"),TODAY()-Email_TaskV2[[#This Row],[Tanggal nodin RFS/RFI]],0)</f>
        <v>0</v>
      </c>
      <c r="AQ858" s="26">
        <f ca="1">IF(AND(Email_TaskV2[[#This Row],[Status]]="ON PROGRESS",Email_TaskV2[[#This Row],[Type]]="RFI"),TODAY()-Email_TaskV2[[#This Row],[Tanggal nodin RFS/RFI]],0)</f>
        <v>0</v>
      </c>
      <c r="AR858" s="26" t="str">
        <f ca="1">IF(Email_TaskV2[[#This Row],[Aging]]&gt;7,"Warning","")</f>
        <v/>
      </c>
      <c r="AV858" s="16" t="str">
        <f>IF(AND(Email_TaskV2[[#This Row],[Status]]="ON PROGRESS",Email_TaskV2[[#This Row],[Type]]="RFS"),"YES","")</f>
        <v/>
      </c>
      <c r="AW858" s="16" t="str">
        <f>IF(AND(Email_TaskV2[[#This Row],[Status]]="ON PROGRESS",Email_TaskV2[[#This Row],[Type]]="RFI"),"YES","")</f>
        <v/>
      </c>
      <c r="AX858" s="16">
        <f>IF(Email_TaskV2[[#This Row],[Nomor Nodin RFS/RFI]]="","",DAY(Email_TaskV2[[#This Row],[Tanggal nodin RFS/RFI]]))</f>
        <v>14</v>
      </c>
      <c r="AY858" s="28" t="str">
        <f>IF(Email_TaskV2[[#This Row],[Nomor Nodin RFS/RFI]]="","",TEXT(Email_TaskV2[[#This Row],[Tanggal nodin RFS/RFI]],"mmm"))</f>
        <v>Jul</v>
      </c>
      <c r="AZ858" s="28" t="str">
        <f>IF(Email_TaskV2[[#This Row],[Nodin BO]]="","No","Yes")</f>
        <v>Yes</v>
      </c>
      <c r="BA858" s="36">
        <f>IF(Email_TaskV2[[#This Row],[Month]]="",13,MONTH(Email_TaskV2[[#This Row],[Tanggal nodin RFS/RFI]]))</f>
        <v>7</v>
      </c>
    </row>
    <row r="859" spans="1:53" ht="15" hidden="1" customHeight="1" x14ac:dyDescent="0.3">
      <c r="A859" s="17">
        <v>858</v>
      </c>
      <c r="B859" s="31" t="s">
        <v>3662</v>
      </c>
      <c r="C859" s="40">
        <v>44756</v>
      </c>
      <c r="D859" s="34" t="s">
        <v>3663</v>
      </c>
      <c r="E859" s="31" t="s">
        <v>55</v>
      </c>
      <c r="F859" s="41" t="s">
        <v>112</v>
      </c>
      <c r="G859" s="42">
        <v>44757</v>
      </c>
      <c r="H859" s="42">
        <v>44757</v>
      </c>
      <c r="I859" s="31" t="s">
        <v>3664</v>
      </c>
      <c r="J859" s="42">
        <v>44757</v>
      </c>
      <c r="K859" s="42"/>
      <c r="L859" s="31">
        <f t="shared" si="95"/>
        <v>1</v>
      </c>
      <c r="M859" s="31">
        <f t="shared" si="96"/>
        <v>0</v>
      </c>
      <c r="N859" s="33" t="s">
        <v>93</v>
      </c>
      <c r="O859" s="34" t="s">
        <v>94</v>
      </c>
      <c r="P859" s="34" t="str">
        <f>VLOOKUP(Email_TaskV2[[#This Row],[PIC Dev]],[1]Organization!C:D,2,FALSE)</f>
        <v>Digital and VAS</v>
      </c>
      <c r="Q859" s="34"/>
      <c r="R859" s="31">
        <v>50</v>
      </c>
      <c r="S859" s="31" t="s">
        <v>106</v>
      </c>
      <c r="T859" s="31" t="s">
        <v>3665</v>
      </c>
      <c r="U859" s="31"/>
      <c r="V859" s="31"/>
      <c r="W859" s="31"/>
      <c r="X859" s="31"/>
      <c r="Y859" s="31"/>
      <c r="Z859" s="31" t="s">
        <v>63</v>
      </c>
      <c r="AA859" s="31" t="s">
        <v>64</v>
      </c>
      <c r="AB859" s="31" t="s">
        <v>201</v>
      </c>
      <c r="AC859" s="31" t="s">
        <v>98</v>
      </c>
      <c r="AD859" s="33" t="s">
        <v>109</v>
      </c>
      <c r="AE859" s="33"/>
      <c r="AF859" s="33"/>
      <c r="AG859" s="31"/>
      <c r="AH859" s="75"/>
      <c r="AI859" s="31" t="s">
        <v>75</v>
      </c>
      <c r="AJ859" s="31"/>
      <c r="AK859" s="25"/>
      <c r="AL859" s="25"/>
      <c r="AM859" s="25"/>
      <c r="AN859" s="25"/>
      <c r="AO859" s="25"/>
      <c r="AP859" s="26">
        <f ca="1">IF(AND(Email_TaskV2[[#This Row],[Status]]="ON PROGRESS"),TODAY()-Email_TaskV2[[#This Row],[Tanggal nodin RFS/RFI]],0)</f>
        <v>0</v>
      </c>
      <c r="AQ859" s="26">
        <f ca="1">IF(AND(Email_TaskV2[[#This Row],[Status]]="ON PROGRESS",Email_TaskV2[[#This Row],[Type]]="RFI"),TODAY()-Email_TaskV2[[#This Row],[Tanggal nodin RFS/RFI]],0)</f>
        <v>0</v>
      </c>
      <c r="AR859" s="26" t="str">
        <f ca="1">IF(Email_TaskV2[[#This Row],[Aging]]&gt;7,"Warning","")</f>
        <v/>
      </c>
      <c r="AV859" s="16" t="str">
        <f>IF(AND(Email_TaskV2[[#This Row],[Status]]="ON PROGRESS",Email_TaskV2[[#This Row],[Type]]="RFS"),"YES","")</f>
        <v/>
      </c>
      <c r="AW859" s="16" t="str">
        <f>IF(AND(Email_TaskV2[[#This Row],[Status]]="ON PROGRESS",Email_TaskV2[[#This Row],[Type]]="RFI"),"YES","")</f>
        <v/>
      </c>
      <c r="AX859" s="16">
        <f>IF(Email_TaskV2[[#This Row],[Nomor Nodin RFS/RFI]]="","",DAY(Email_TaskV2[[#This Row],[Tanggal nodin RFS/RFI]]))</f>
        <v>14</v>
      </c>
      <c r="AY859" s="28" t="str">
        <f>IF(Email_TaskV2[[#This Row],[Nomor Nodin RFS/RFI]]="","",TEXT(Email_TaskV2[[#This Row],[Tanggal nodin RFS/RFI]],"mmm"))</f>
        <v>Jul</v>
      </c>
      <c r="AZ859" s="28" t="str">
        <f>IF(Email_TaskV2[[#This Row],[Nodin BO]]="","No","Yes")</f>
        <v>Yes</v>
      </c>
      <c r="BA859" s="36">
        <f>IF(Email_TaskV2[[#This Row],[Month]]="",13,MONTH(Email_TaskV2[[#This Row],[Tanggal nodin RFS/RFI]]))</f>
        <v>7</v>
      </c>
    </row>
    <row r="860" spans="1:53" ht="15" hidden="1" customHeight="1" x14ac:dyDescent="0.3">
      <c r="A860" s="17">
        <v>859</v>
      </c>
      <c r="B860" s="31" t="s">
        <v>3666</v>
      </c>
      <c r="C860" s="40">
        <v>44756</v>
      </c>
      <c r="D860" s="34" t="s">
        <v>3667</v>
      </c>
      <c r="E860" s="31" t="s">
        <v>55</v>
      </c>
      <c r="F860" s="41" t="s">
        <v>112</v>
      </c>
      <c r="G860" s="42">
        <v>44757</v>
      </c>
      <c r="H860" s="42">
        <v>44760</v>
      </c>
      <c r="I860" s="31" t="s">
        <v>3668</v>
      </c>
      <c r="J860" s="42">
        <v>44760</v>
      </c>
      <c r="K860" s="42"/>
      <c r="L860" s="31">
        <f t="shared" si="95"/>
        <v>4</v>
      </c>
      <c r="M860" s="31">
        <f t="shared" si="96"/>
        <v>3</v>
      </c>
      <c r="N860" s="74" t="s">
        <v>3068</v>
      </c>
      <c r="O860" s="34" t="s">
        <v>3069</v>
      </c>
      <c r="P860" s="34" t="str">
        <f>VLOOKUP(Email_TaskV2[[#This Row],[PIC Dev]],[1]Organization!C:D,2,FALSE)</f>
        <v>BSM Prepaid</v>
      </c>
      <c r="Q860" s="34"/>
      <c r="R860" s="31">
        <v>278</v>
      </c>
      <c r="S860" s="31" t="s">
        <v>106</v>
      </c>
      <c r="T860" s="31" t="s">
        <v>3669</v>
      </c>
      <c r="U860" s="31"/>
      <c r="V860" s="31"/>
      <c r="W860" s="31"/>
      <c r="X860" s="31"/>
      <c r="Y860" s="31"/>
      <c r="Z860" s="31" t="s">
        <v>63</v>
      </c>
      <c r="AA860" s="31" t="s">
        <v>64</v>
      </c>
      <c r="AB860" s="31" t="s">
        <v>588</v>
      </c>
      <c r="AC860" s="31" t="s">
        <v>66</v>
      </c>
      <c r="AD860" s="33" t="s">
        <v>816</v>
      </c>
      <c r="AE860" s="33"/>
      <c r="AF860" s="33"/>
      <c r="AG860" s="31"/>
      <c r="AH860" s="75"/>
      <c r="AI860" s="31" t="s">
        <v>75</v>
      </c>
      <c r="AJ860" s="31"/>
      <c r="AK860" s="25"/>
      <c r="AL860" s="25"/>
      <c r="AM860" s="25"/>
      <c r="AN860" s="25"/>
      <c r="AO860" s="25"/>
      <c r="AP860" s="26">
        <f ca="1">IF(AND(Email_TaskV2[[#This Row],[Status]]="ON PROGRESS"),TODAY()-Email_TaskV2[[#This Row],[Tanggal nodin RFS/RFI]],0)</f>
        <v>0</v>
      </c>
      <c r="AQ860" s="26">
        <f ca="1">IF(AND(Email_TaskV2[[#This Row],[Status]]="ON PROGRESS",Email_TaskV2[[#This Row],[Type]]="RFI"),TODAY()-Email_TaskV2[[#This Row],[Tanggal nodin RFS/RFI]],0)</f>
        <v>0</v>
      </c>
      <c r="AR860" s="26" t="str">
        <f ca="1">IF(Email_TaskV2[[#This Row],[Aging]]&gt;7,"Warning","")</f>
        <v/>
      </c>
      <c r="AV860" s="16" t="str">
        <f>IF(AND(Email_TaskV2[[#This Row],[Status]]="ON PROGRESS",Email_TaskV2[[#This Row],[Type]]="RFS"),"YES","")</f>
        <v/>
      </c>
      <c r="AW860" s="16" t="str">
        <f>IF(AND(Email_TaskV2[[#This Row],[Status]]="ON PROGRESS",Email_TaskV2[[#This Row],[Type]]="RFI"),"YES","")</f>
        <v/>
      </c>
      <c r="AX860" s="16">
        <f>IF(Email_TaskV2[[#This Row],[Nomor Nodin RFS/RFI]]="","",DAY(Email_TaskV2[[#This Row],[Tanggal nodin RFS/RFI]]))</f>
        <v>14</v>
      </c>
      <c r="AY860" s="28" t="str">
        <f>IF(Email_TaskV2[[#This Row],[Nomor Nodin RFS/RFI]]="","",TEXT(Email_TaskV2[[#This Row],[Tanggal nodin RFS/RFI]],"mmm"))</f>
        <v>Jul</v>
      </c>
      <c r="AZ860" s="28" t="str">
        <f>IF(Email_TaskV2[[#This Row],[Nodin BO]]="","No","Yes")</f>
        <v>Yes</v>
      </c>
      <c r="BA860" s="36">
        <f>IF(Email_TaskV2[[#This Row],[Month]]="",13,MONTH(Email_TaskV2[[#This Row],[Tanggal nodin RFS/RFI]]))</f>
        <v>7</v>
      </c>
    </row>
    <row r="861" spans="1:53" ht="15" hidden="1" customHeight="1" x14ac:dyDescent="0.3">
      <c r="A861" s="17">
        <v>860</v>
      </c>
      <c r="B861" s="31" t="s">
        <v>3670</v>
      </c>
      <c r="C861" s="40">
        <v>44756</v>
      </c>
      <c r="D861" s="34" t="s">
        <v>3671</v>
      </c>
      <c r="E861" s="31" t="s">
        <v>55</v>
      </c>
      <c r="F861" s="41" t="s">
        <v>136</v>
      </c>
      <c r="G861" s="42">
        <v>44756</v>
      </c>
      <c r="H861" s="42">
        <v>44764</v>
      </c>
      <c r="I861" s="31" t="s">
        <v>3672</v>
      </c>
      <c r="J861" s="42">
        <v>44764</v>
      </c>
      <c r="K861" s="42"/>
      <c r="L861" s="31">
        <f t="shared" si="95"/>
        <v>8</v>
      </c>
      <c r="M861" s="31">
        <f t="shared" si="96"/>
        <v>8</v>
      </c>
      <c r="N861" s="34" t="s">
        <v>171</v>
      </c>
      <c r="O861" s="34" t="s">
        <v>172</v>
      </c>
      <c r="P861" s="34" t="str">
        <f>VLOOKUP(Email_TaskV2[[#This Row],[PIC Dev]],[1]Organization!C:D,2,FALSE)</f>
        <v>Postpaid, Roaming, and Interconnect</v>
      </c>
      <c r="Q861" s="74" t="s">
        <v>3673</v>
      </c>
      <c r="R861" s="31">
        <v>45</v>
      </c>
      <c r="S861" s="31" t="s">
        <v>61</v>
      </c>
      <c r="T861" s="31" t="s">
        <v>3674</v>
      </c>
      <c r="U861" s="31"/>
      <c r="V861" s="31"/>
      <c r="W861" s="31"/>
      <c r="X861" s="31"/>
      <c r="Y861" s="31"/>
      <c r="Z861" s="31" t="s">
        <v>63</v>
      </c>
      <c r="AA861" s="31" t="s">
        <v>64</v>
      </c>
      <c r="AB861" s="31" t="s">
        <v>65</v>
      </c>
      <c r="AC861" s="31" t="s">
        <v>124</v>
      </c>
      <c r="AD861" s="33" t="s">
        <v>99</v>
      </c>
      <c r="AE861" s="33" t="s">
        <v>125</v>
      </c>
      <c r="AF861" s="33"/>
      <c r="AG861" s="31"/>
      <c r="AH861" s="75"/>
      <c r="AI861" s="31" t="s">
        <v>75</v>
      </c>
      <c r="AJ861" s="80" t="s">
        <v>2427</v>
      </c>
      <c r="AK861" s="25"/>
      <c r="AL861" s="25"/>
      <c r="AM861" s="25"/>
      <c r="AN861" s="25"/>
      <c r="AO861" s="25"/>
      <c r="AP861" s="26">
        <f ca="1">IF(AND(Email_TaskV2[[#This Row],[Status]]="ON PROGRESS"),TODAY()-Email_TaskV2[[#This Row],[Tanggal nodin RFS/RFI]],0)</f>
        <v>0</v>
      </c>
      <c r="AQ861" s="26">
        <f ca="1">IF(AND(Email_TaskV2[[#This Row],[Status]]="ON PROGRESS",Email_TaskV2[[#This Row],[Type]]="RFI"),TODAY()-Email_TaskV2[[#This Row],[Tanggal nodin RFS/RFI]],0)</f>
        <v>0</v>
      </c>
      <c r="AR861" s="26" t="str">
        <f ca="1">IF(Email_TaskV2[[#This Row],[Aging]]&gt;7,"Warning","")</f>
        <v/>
      </c>
      <c r="AV861" s="16" t="str">
        <f>IF(AND(Email_TaskV2[[#This Row],[Status]]="ON PROGRESS",Email_TaskV2[[#This Row],[Type]]="RFS"),"YES","")</f>
        <v/>
      </c>
      <c r="AW861" s="16" t="str">
        <f>IF(AND(Email_TaskV2[[#This Row],[Status]]="ON PROGRESS",Email_TaskV2[[#This Row],[Type]]="RFI"),"YES","")</f>
        <v/>
      </c>
      <c r="AX861" s="16">
        <f>IF(Email_TaskV2[[#This Row],[Nomor Nodin RFS/RFI]]="","",DAY(Email_TaskV2[[#This Row],[Tanggal nodin RFS/RFI]]))</f>
        <v>14</v>
      </c>
      <c r="AY861" s="28" t="str">
        <f>IF(Email_TaskV2[[#This Row],[Nomor Nodin RFS/RFI]]="","",TEXT(Email_TaskV2[[#This Row],[Tanggal nodin RFS/RFI]],"mmm"))</f>
        <v>Jul</v>
      </c>
      <c r="AZ861" s="28" t="str">
        <f>IF(Email_TaskV2[[#This Row],[Nodin BO]]="","No","Yes")</f>
        <v>Yes</v>
      </c>
      <c r="BA861" s="36">
        <f>IF(Email_TaskV2[[#This Row],[Month]]="",13,MONTH(Email_TaskV2[[#This Row],[Tanggal nodin RFS/RFI]]))</f>
        <v>7</v>
      </c>
    </row>
    <row r="862" spans="1:53" ht="15" hidden="1" customHeight="1" x14ac:dyDescent="0.3">
      <c r="A862" s="17">
        <v>861</v>
      </c>
      <c r="B862" s="31" t="s">
        <v>3675</v>
      </c>
      <c r="C862" s="40">
        <v>44757</v>
      </c>
      <c r="D862" s="34" t="s">
        <v>3676</v>
      </c>
      <c r="E862" s="31" t="s">
        <v>55</v>
      </c>
      <c r="F862" s="41" t="s">
        <v>136</v>
      </c>
      <c r="G862" s="42">
        <v>44757</v>
      </c>
      <c r="H862" s="42">
        <v>44771</v>
      </c>
      <c r="I862" s="31" t="s">
        <v>3677</v>
      </c>
      <c r="J862" s="42">
        <v>44771</v>
      </c>
      <c r="K862" s="42"/>
      <c r="L862" s="31">
        <f t="shared" si="95"/>
        <v>14</v>
      </c>
      <c r="M862" s="31">
        <f t="shared" si="96"/>
        <v>14</v>
      </c>
      <c r="N862" s="33" t="s">
        <v>93</v>
      </c>
      <c r="O862" s="34" t="s">
        <v>94</v>
      </c>
      <c r="P862" s="34" t="str">
        <f>VLOOKUP(Email_TaskV2[[#This Row],[PIC Dev]],[1]Organization!C:D,2,FALSE)</f>
        <v>Digital and VAS</v>
      </c>
      <c r="Q862" s="74" t="s">
        <v>3678</v>
      </c>
      <c r="R862" s="31">
        <v>48</v>
      </c>
      <c r="S862" s="31" t="s">
        <v>61</v>
      </c>
      <c r="T862" s="31" t="s">
        <v>2672</v>
      </c>
      <c r="U862" s="31"/>
      <c r="V862" s="31"/>
      <c r="W862" s="31"/>
      <c r="X862" s="31"/>
      <c r="Y862" s="31"/>
      <c r="Z862" s="31" t="s">
        <v>63</v>
      </c>
      <c r="AA862" s="31" t="s">
        <v>64</v>
      </c>
      <c r="AB862" s="31" t="s">
        <v>588</v>
      </c>
      <c r="AC862" s="31" t="s">
        <v>66</v>
      </c>
      <c r="AD862" s="33" t="s">
        <v>160</v>
      </c>
      <c r="AE862" s="33" t="s">
        <v>2640</v>
      </c>
      <c r="AF862" s="33"/>
      <c r="AG862" s="31"/>
      <c r="AH862" s="75"/>
      <c r="AI862" s="31" t="s">
        <v>68</v>
      </c>
      <c r="AJ862" s="31" t="s">
        <v>83</v>
      </c>
      <c r="AK862" s="25"/>
      <c r="AL862" s="25"/>
      <c r="AM862" s="25"/>
      <c r="AN862" s="25"/>
      <c r="AO862" s="25"/>
      <c r="AP862" s="26">
        <f ca="1">IF(AND(Email_TaskV2[[#This Row],[Status]]="ON PROGRESS"),TODAY()-Email_TaskV2[[#This Row],[Tanggal nodin RFS/RFI]],0)</f>
        <v>0</v>
      </c>
      <c r="AQ862" s="26">
        <f ca="1">IF(AND(Email_TaskV2[[#This Row],[Status]]="ON PROGRESS",Email_TaskV2[[#This Row],[Type]]="RFI"),TODAY()-Email_TaskV2[[#This Row],[Tanggal nodin RFS/RFI]],0)</f>
        <v>0</v>
      </c>
      <c r="AR862" s="26" t="str">
        <f ca="1">IF(Email_TaskV2[[#This Row],[Aging]]&gt;7,"Warning","")</f>
        <v/>
      </c>
      <c r="AV862" s="16" t="str">
        <f>IF(AND(Email_TaskV2[[#This Row],[Status]]="ON PROGRESS",Email_TaskV2[[#This Row],[Type]]="RFS"),"YES","")</f>
        <v/>
      </c>
      <c r="AW862" s="16" t="str">
        <f>IF(AND(Email_TaskV2[[#This Row],[Status]]="ON PROGRESS",Email_TaskV2[[#This Row],[Type]]="RFI"),"YES","")</f>
        <v/>
      </c>
      <c r="AX862" s="16">
        <f>IF(Email_TaskV2[[#This Row],[Nomor Nodin RFS/RFI]]="","",DAY(Email_TaskV2[[#This Row],[Tanggal nodin RFS/RFI]]))</f>
        <v>15</v>
      </c>
      <c r="AY862" s="28" t="str">
        <f>IF(Email_TaskV2[[#This Row],[Nomor Nodin RFS/RFI]]="","",TEXT(Email_TaskV2[[#This Row],[Tanggal nodin RFS/RFI]],"mmm"))</f>
        <v>Jul</v>
      </c>
      <c r="AZ862" s="28" t="str">
        <f>IF(Email_TaskV2[[#This Row],[Nodin BO]]="","No","Yes")</f>
        <v>Yes</v>
      </c>
      <c r="BA862" s="36">
        <f>IF(Email_TaskV2[[#This Row],[Month]]="",13,MONTH(Email_TaskV2[[#This Row],[Tanggal nodin RFS/RFI]]))</f>
        <v>7</v>
      </c>
    </row>
    <row r="863" spans="1:53" ht="15" hidden="1" customHeight="1" x14ac:dyDescent="0.3">
      <c r="A863" s="17">
        <v>862</v>
      </c>
      <c r="B863" s="31" t="s">
        <v>3679</v>
      </c>
      <c r="C863" s="40">
        <v>44757</v>
      </c>
      <c r="D863" s="34" t="s">
        <v>3680</v>
      </c>
      <c r="E863" s="31" t="s">
        <v>55</v>
      </c>
      <c r="F863" s="41" t="s">
        <v>112</v>
      </c>
      <c r="G863" s="42">
        <v>44757</v>
      </c>
      <c r="H863" s="42">
        <v>44767</v>
      </c>
      <c r="I863" s="31" t="s">
        <v>3681</v>
      </c>
      <c r="J863" s="42">
        <v>44767</v>
      </c>
      <c r="K863" s="42"/>
      <c r="L863" s="31">
        <f t="shared" si="95"/>
        <v>10</v>
      </c>
      <c r="M863" s="31">
        <f t="shared" si="96"/>
        <v>10</v>
      </c>
      <c r="N863" s="33" t="s">
        <v>93</v>
      </c>
      <c r="O863" s="34" t="s">
        <v>94</v>
      </c>
      <c r="P863" s="34" t="str">
        <f>VLOOKUP(Email_TaskV2[[#This Row],[PIC Dev]],[1]Organization!C:D,2,FALSE)</f>
        <v>Digital and VAS</v>
      </c>
      <c r="Q863" s="34"/>
      <c r="R863" s="31">
        <v>80</v>
      </c>
      <c r="S863" s="31" t="s">
        <v>61</v>
      </c>
      <c r="T863" s="31" t="s">
        <v>3682</v>
      </c>
      <c r="U863" s="31"/>
      <c r="V863" s="31"/>
      <c r="W863" s="31"/>
      <c r="X863" s="31"/>
      <c r="Y863" s="31"/>
      <c r="Z863" s="31" t="s">
        <v>63</v>
      </c>
      <c r="AA863" s="31" t="s">
        <v>64</v>
      </c>
      <c r="AB863" s="31" t="s">
        <v>201</v>
      </c>
      <c r="AC863" s="31" t="s">
        <v>98</v>
      </c>
      <c r="AD863" s="33" t="s">
        <v>160</v>
      </c>
      <c r="AE863" s="33"/>
      <c r="AF863" s="33"/>
      <c r="AG863" s="31"/>
      <c r="AH863" s="75"/>
      <c r="AI863" s="31" t="s">
        <v>75</v>
      </c>
      <c r="AJ863" s="31"/>
      <c r="AK863" s="25"/>
      <c r="AL863" s="25"/>
      <c r="AM863" s="25"/>
      <c r="AN863" s="25"/>
      <c r="AO863" s="25"/>
      <c r="AP863" s="26">
        <f ca="1">IF(AND(Email_TaskV2[[#This Row],[Status]]="ON PROGRESS"),TODAY()-Email_TaskV2[[#This Row],[Tanggal nodin RFS/RFI]],0)</f>
        <v>0</v>
      </c>
      <c r="AQ863" s="26">
        <f ca="1">IF(AND(Email_TaskV2[[#This Row],[Status]]="ON PROGRESS",Email_TaskV2[[#This Row],[Type]]="RFI"),TODAY()-Email_TaskV2[[#This Row],[Tanggal nodin RFS/RFI]],0)</f>
        <v>0</v>
      </c>
      <c r="AR863" s="26" t="str">
        <f ca="1">IF(Email_TaskV2[[#This Row],[Aging]]&gt;7,"Warning","")</f>
        <v/>
      </c>
      <c r="AV863" s="16" t="str">
        <f>IF(AND(Email_TaskV2[[#This Row],[Status]]="ON PROGRESS",Email_TaskV2[[#This Row],[Type]]="RFS"),"YES","")</f>
        <v/>
      </c>
      <c r="AW863" s="16" t="str">
        <f>IF(AND(Email_TaskV2[[#This Row],[Status]]="ON PROGRESS",Email_TaskV2[[#This Row],[Type]]="RFI"),"YES","")</f>
        <v/>
      </c>
      <c r="AX863" s="16">
        <f>IF(Email_TaskV2[[#This Row],[Nomor Nodin RFS/RFI]]="","",DAY(Email_TaskV2[[#This Row],[Tanggal nodin RFS/RFI]]))</f>
        <v>15</v>
      </c>
      <c r="AY863" s="28" t="str">
        <f>IF(Email_TaskV2[[#This Row],[Nomor Nodin RFS/RFI]]="","",TEXT(Email_TaskV2[[#This Row],[Tanggal nodin RFS/RFI]],"mmm"))</f>
        <v>Jul</v>
      </c>
      <c r="AZ863" s="28" t="str">
        <f>IF(Email_TaskV2[[#This Row],[Nodin BO]]="","No","Yes")</f>
        <v>Yes</v>
      </c>
      <c r="BA863" s="36">
        <f>IF(Email_TaskV2[[#This Row],[Month]]="",13,MONTH(Email_TaskV2[[#This Row],[Tanggal nodin RFS/RFI]]))</f>
        <v>7</v>
      </c>
    </row>
    <row r="864" spans="1:53" ht="15" hidden="1" customHeight="1" x14ac:dyDescent="0.3">
      <c r="A864" s="17">
        <v>863</v>
      </c>
      <c r="B864" s="31" t="s">
        <v>3683</v>
      </c>
      <c r="C864" s="40">
        <v>44757</v>
      </c>
      <c r="D864" s="34" t="s">
        <v>3684</v>
      </c>
      <c r="E864" s="31" t="s">
        <v>55</v>
      </c>
      <c r="F864" s="41" t="s">
        <v>136</v>
      </c>
      <c r="G864" s="42">
        <v>44762</v>
      </c>
      <c r="H864" s="42">
        <v>44768</v>
      </c>
      <c r="I864" s="31" t="s">
        <v>3685</v>
      </c>
      <c r="J864" s="42">
        <v>44768</v>
      </c>
      <c r="K864" s="42"/>
      <c r="L864" s="31">
        <f t="shared" si="95"/>
        <v>11</v>
      </c>
      <c r="M864" s="31">
        <f t="shared" si="96"/>
        <v>6</v>
      </c>
      <c r="N864" s="33" t="s">
        <v>93</v>
      </c>
      <c r="O864" s="34" t="s">
        <v>94</v>
      </c>
      <c r="P864" s="34" t="str">
        <f>VLOOKUP(Email_TaskV2[[#This Row],[PIC Dev]],[1]Organization!C:D,2,FALSE)</f>
        <v>Digital and VAS</v>
      </c>
      <c r="Q864" s="74" t="s">
        <v>3686</v>
      </c>
      <c r="R864" s="31">
        <v>127</v>
      </c>
      <c r="S864" s="31" t="s">
        <v>61</v>
      </c>
      <c r="T864" s="31" t="s">
        <v>3682</v>
      </c>
      <c r="U864" s="31"/>
      <c r="V864" s="31"/>
      <c r="W864" s="31"/>
      <c r="X864" s="31"/>
      <c r="Y864" s="31"/>
      <c r="Z864" s="31" t="s">
        <v>63</v>
      </c>
      <c r="AA864" s="31" t="s">
        <v>64</v>
      </c>
      <c r="AB864" s="31" t="s">
        <v>201</v>
      </c>
      <c r="AC864" s="31" t="s">
        <v>98</v>
      </c>
      <c r="AD864" s="33" t="s">
        <v>255</v>
      </c>
      <c r="AE864" s="33"/>
      <c r="AF864" s="33"/>
      <c r="AG864" s="31"/>
      <c r="AH864" s="75"/>
      <c r="AI864" s="31" t="s">
        <v>75</v>
      </c>
      <c r="AJ864" s="31"/>
      <c r="AK864" s="25"/>
      <c r="AL864" s="25"/>
      <c r="AM864" s="25"/>
      <c r="AN864" s="25"/>
      <c r="AO864" s="25"/>
      <c r="AP864" s="26">
        <f ca="1">IF(AND(Email_TaskV2[[#This Row],[Status]]="ON PROGRESS"),TODAY()-Email_TaskV2[[#This Row],[Tanggal nodin RFS/RFI]],0)</f>
        <v>0</v>
      </c>
      <c r="AQ864" s="26">
        <f ca="1">IF(AND(Email_TaskV2[[#This Row],[Status]]="ON PROGRESS",Email_TaskV2[[#This Row],[Type]]="RFI"),TODAY()-Email_TaskV2[[#This Row],[Tanggal nodin RFS/RFI]],0)</f>
        <v>0</v>
      </c>
      <c r="AR864" s="26" t="str">
        <f ca="1">IF(Email_TaskV2[[#This Row],[Aging]]&gt;7,"Warning","")</f>
        <v/>
      </c>
      <c r="AV864" s="16" t="str">
        <f>IF(AND(Email_TaskV2[[#This Row],[Status]]="ON PROGRESS",Email_TaskV2[[#This Row],[Type]]="RFS"),"YES","")</f>
        <v/>
      </c>
      <c r="AW864" s="16" t="str">
        <f>IF(AND(Email_TaskV2[[#This Row],[Status]]="ON PROGRESS",Email_TaskV2[[#This Row],[Type]]="RFI"),"YES","")</f>
        <v/>
      </c>
      <c r="AX864" s="16">
        <f>IF(Email_TaskV2[[#This Row],[Nomor Nodin RFS/RFI]]="","",DAY(Email_TaskV2[[#This Row],[Tanggal nodin RFS/RFI]]))</f>
        <v>15</v>
      </c>
      <c r="AY864" s="28" t="str">
        <f>IF(Email_TaskV2[[#This Row],[Nomor Nodin RFS/RFI]]="","",TEXT(Email_TaskV2[[#This Row],[Tanggal nodin RFS/RFI]],"mmm"))</f>
        <v>Jul</v>
      </c>
      <c r="AZ864" s="28" t="str">
        <f>IF(Email_TaskV2[[#This Row],[Nodin BO]]="","No","Yes")</f>
        <v>Yes</v>
      </c>
      <c r="BA864" s="36">
        <f>IF(Email_TaskV2[[#This Row],[Month]]="",13,MONTH(Email_TaskV2[[#This Row],[Tanggal nodin RFS/RFI]]))</f>
        <v>7</v>
      </c>
    </row>
    <row r="865" spans="1:53" ht="15" hidden="1" customHeight="1" x14ac:dyDescent="0.3">
      <c r="A865" s="17">
        <v>864</v>
      </c>
      <c r="B865" s="31" t="s">
        <v>3687</v>
      </c>
      <c r="C865" s="40">
        <v>44757</v>
      </c>
      <c r="D865" s="34" t="s">
        <v>3688</v>
      </c>
      <c r="E865" s="31" t="s">
        <v>55</v>
      </c>
      <c r="F865" s="41" t="s">
        <v>112</v>
      </c>
      <c r="G865" s="42">
        <v>44762</v>
      </c>
      <c r="H865" s="42">
        <v>44763</v>
      </c>
      <c r="I865" s="31" t="s">
        <v>3689</v>
      </c>
      <c r="J865" s="42">
        <v>44764</v>
      </c>
      <c r="K865" s="42"/>
      <c r="L865" s="31">
        <f t="shared" si="95"/>
        <v>6</v>
      </c>
      <c r="M865" s="31">
        <f t="shared" si="96"/>
        <v>2</v>
      </c>
      <c r="N865" s="34" t="s">
        <v>3607</v>
      </c>
      <c r="O865" s="34" t="s">
        <v>3608</v>
      </c>
      <c r="P865" s="34" t="str">
        <f>VLOOKUP(Email_TaskV2[[#This Row],[PIC Dev]],[1]Organization!C:D,2,FALSE)</f>
        <v>Business Architecture</v>
      </c>
      <c r="Q865" s="34"/>
      <c r="R865" s="31">
        <v>203</v>
      </c>
      <c r="S865" s="31" t="s">
        <v>106</v>
      </c>
      <c r="T865" s="31" t="s">
        <v>3690</v>
      </c>
      <c r="U865" s="31"/>
      <c r="V865" s="31"/>
      <c r="W865" s="31"/>
      <c r="X865" s="31"/>
      <c r="Y865" s="31"/>
      <c r="Z865" s="31" t="s">
        <v>63</v>
      </c>
      <c r="AA865" s="31" t="s">
        <v>64</v>
      </c>
      <c r="AB865" s="31" t="s">
        <v>534</v>
      </c>
      <c r="AC865" s="31" t="s">
        <v>98</v>
      </c>
      <c r="AD865" s="33" t="s">
        <v>1719</v>
      </c>
      <c r="AE865" s="33"/>
      <c r="AF865" s="33"/>
      <c r="AG865" s="31"/>
      <c r="AH865" s="75"/>
      <c r="AI865" s="31" t="s">
        <v>276</v>
      </c>
      <c r="AJ865" s="31" t="s">
        <v>277</v>
      </c>
      <c r="AK865" s="25"/>
      <c r="AL865" s="25"/>
      <c r="AM865" s="25"/>
      <c r="AN865" s="25"/>
      <c r="AO865" s="25"/>
      <c r="AP865" s="26">
        <f ca="1">IF(AND(Email_TaskV2[[#This Row],[Status]]="ON PROGRESS"),TODAY()-Email_TaskV2[[#This Row],[Tanggal nodin RFS/RFI]],0)</f>
        <v>0</v>
      </c>
      <c r="AQ865" s="26">
        <f ca="1">IF(AND(Email_TaskV2[[#This Row],[Status]]="ON PROGRESS",Email_TaskV2[[#This Row],[Type]]="RFI"),TODAY()-Email_TaskV2[[#This Row],[Tanggal nodin RFS/RFI]],0)</f>
        <v>0</v>
      </c>
      <c r="AR865" s="26" t="str">
        <f ca="1">IF(Email_TaskV2[[#This Row],[Aging]]&gt;7,"Warning","")</f>
        <v/>
      </c>
      <c r="AV865" s="16" t="str">
        <f>IF(AND(Email_TaskV2[[#This Row],[Status]]="ON PROGRESS",Email_TaskV2[[#This Row],[Type]]="RFS"),"YES","")</f>
        <v/>
      </c>
      <c r="AW865" s="16" t="str">
        <f>IF(AND(Email_TaskV2[[#This Row],[Status]]="ON PROGRESS",Email_TaskV2[[#This Row],[Type]]="RFI"),"YES","")</f>
        <v/>
      </c>
      <c r="AX865" s="16">
        <f>IF(Email_TaskV2[[#This Row],[Nomor Nodin RFS/RFI]]="","",DAY(Email_TaskV2[[#This Row],[Tanggal nodin RFS/RFI]]))</f>
        <v>15</v>
      </c>
      <c r="AY865" s="28" t="str">
        <f>IF(Email_TaskV2[[#This Row],[Nomor Nodin RFS/RFI]]="","",TEXT(Email_TaskV2[[#This Row],[Tanggal nodin RFS/RFI]],"mmm"))</f>
        <v>Jul</v>
      </c>
      <c r="AZ865" s="28" t="str">
        <f>IF(Email_TaskV2[[#This Row],[Nodin BO]]="","No","Yes")</f>
        <v>Yes</v>
      </c>
      <c r="BA865" s="36">
        <f>IF(Email_TaskV2[[#This Row],[Month]]="",13,MONTH(Email_TaskV2[[#This Row],[Tanggal nodin RFS/RFI]]))</f>
        <v>7</v>
      </c>
    </row>
    <row r="866" spans="1:53" ht="15" hidden="1" customHeight="1" x14ac:dyDescent="0.3">
      <c r="A866" s="17">
        <v>865</v>
      </c>
      <c r="B866" s="31" t="s">
        <v>3691</v>
      </c>
      <c r="C866" s="40">
        <v>44757</v>
      </c>
      <c r="D866" s="34" t="s">
        <v>3692</v>
      </c>
      <c r="E866" s="31" t="s">
        <v>55</v>
      </c>
      <c r="F866" s="41" t="s">
        <v>112</v>
      </c>
      <c r="G866" s="42">
        <v>44762</v>
      </c>
      <c r="H866" s="42">
        <v>44768</v>
      </c>
      <c r="I866" s="31" t="s">
        <v>3693</v>
      </c>
      <c r="J866" s="42">
        <v>44768</v>
      </c>
      <c r="K866" s="42"/>
      <c r="L866" s="31">
        <f t="shared" si="95"/>
        <v>11</v>
      </c>
      <c r="M866" s="31">
        <f t="shared" si="96"/>
        <v>6</v>
      </c>
      <c r="N866" s="34" t="s">
        <v>1434</v>
      </c>
      <c r="O866" s="34" t="s">
        <v>59</v>
      </c>
      <c r="P866" s="34" t="str">
        <f>VLOOKUP(Email_TaskV2[[#This Row],[PIC Dev]],[1]Organization!C:D,2,FALSE)</f>
        <v>BSM Prepaid</v>
      </c>
      <c r="Q866" s="34"/>
      <c r="R866" s="31">
        <v>158</v>
      </c>
      <c r="S866" s="31" t="s">
        <v>106</v>
      </c>
      <c r="T866" s="31" t="s">
        <v>2988</v>
      </c>
      <c r="U866" s="31"/>
      <c r="V866" s="31"/>
      <c r="W866" s="31"/>
      <c r="X866" s="31"/>
      <c r="Y866" s="31"/>
      <c r="Z866" s="31" t="s">
        <v>63</v>
      </c>
      <c r="AA866" s="31" t="s">
        <v>64</v>
      </c>
      <c r="AB866" s="31" t="s">
        <v>65</v>
      </c>
      <c r="AC866" s="31" t="s">
        <v>66</v>
      </c>
      <c r="AD866" s="33" t="s">
        <v>816</v>
      </c>
      <c r="AE866" s="33"/>
      <c r="AF866" s="33"/>
      <c r="AG866" s="31"/>
      <c r="AH866" s="75"/>
      <c r="AI866" s="31" t="s">
        <v>75</v>
      </c>
      <c r="AJ866" s="31"/>
      <c r="AK866" s="25"/>
      <c r="AL866" s="25"/>
      <c r="AM866" s="25"/>
      <c r="AN866" s="25"/>
      <c r="AO866" s="25"/>
      <c r="AP866" s="26">
        <f ca="1">IF(AND(Email_TaskV2[[#This Row],[Status]]="ON PROGRESS"),TODAY()-Email_TaskV2[[#This Row],[Tanggal nodin RFS/RFI]],0)</f>
        <v>0</v>
      </c>
      <c r="AQ866" s="26">
        <f ca="1">IF(AND(Email_TaskV2[[#This Row],[Status]]="ON PROGRESS",Email_TaskV2[[#This Row],[Type]]="RFI"),TODAY()-Email_TaskV2[[#This Row],[Tanggal nodin RFS/RFI]],0)</f>
        <v>0</v>
      </c>
      <c r="AR866" s="26" t="str">
        <f ca="1">IF(Email_TaskV2[[#This Row],[Aging]]&gt;7,"Warning","")</f>
        <v/>
      </c>
      <c r="AV866" s="16" t="str">
        <f>IF(AND(Email_TaskV2[[#This Row],[Status]]="ON PROGRESS",Email_TaskV2[[#This Row],[Type]]="RFS"),"YES","")</f>
        <v/>
      </c>
      <c r="AW866" s="16" t="str">
        <f>IF(AND(Email_TaskV2[[#This Row],[Status]]="ON PROGRESS",Email_TaskV2[[#This Row],[Type]]="RFI"),"YES","")</f>
        <v/>
      </c>
      <c r="AX866" s="16">
        <f>IF(Email_TaskV2[[#This Row],[Nomor Nodin RFS/RFI]]="","",DAY(Email_TaskV2[[#This Row],[Tanggal nodin RFS/RFI]]))</f>
        <v>15</v>
      </c>
      <c r="AY866" s="28" t="str">
        <f>IF(Email_TaskV2[[#This Row],[Nomor Nodin RFS/RFI]]="","",TEXT(Email_TaskV2[[#This Row],[Tanggal nodin RFS/RFI]],"mmm"))</f>
        <v>Jul</v>
      </c>
      <c r="AZ866" s="28" t="str">
        <f>IF(Email_TaskV2[[#This Row],[Nodin BO]]="","No","Yes")</f>
        <v>Yes</v>
      </c>
      <c r="BA866" s="36">
        <f>IF(Email_TaskV2[[#This Row],[Month]]="",13,MONTH(Email_TaskV2[[#This Row],[Tanggal nodin RFS/RFI]]))</f>
        <v>7</v>
      </c>
    </row>
    <row r="867" spans="1:53" ht="15" hidden="1" customHeight="1" x14ac:dyDescent="0.3">
      <c r="A867" s="17">
        <v>866</v>
      </c>
      <c r="B867" s="31" t="s">
        <v>3694</v>
      </c>
      <c r="C867" s="40">
        <v>44757</v>
      </c>
      <c r="D867" s="34" t="s">
        <v>3695</v>
      </c>
      <c r="E867" s="31" t="s">
        <v>55</v>
      </c>
      <c r="F867" s="41" t="s">
        <v>112</v>
      </c>
      <c r="G867" s="42">
        <v>44763</v>
      </c>
      <c r="H867" s="42">
        <v>44769</v>
      </c>
      <c r="I867" s="31" t="s">
        <v>3696</v>
      </c>
      <c r="J867" s="42">
        <v>44769</v>
      </c>
      <c r="K867" s="42"/>
      <c r="L867" s="31">
        <f t="shared" si="95"/>
        <v>12</v>
      </c>
      <c r="M867" s="31">
        <f t="shared" si="96"/>
        <v>6</v>
      </c>
      <c r="N867" s="34" t="s">
        <v>1434</v>
      </c>
      <c r="O867" s="34" t="s">
        <v>59</v>
      </c>
      <c r="P867" s="34" t="str">
        <f>VLOOKUP(Email_TaskV2[[#This Row],[PIC Dev]],[1]Organization!C:D,2,FALSE)</f>
        <v>BSM Prepaid</v>
      </c>
      <c r="Q867" s="34"/>
      <c r="R867" s="31">
        <v>85</v>
      </c>
      <c r="S867" s="31" t="s">
        <v>106</v>
      </c>
      <c r="T867" s="31" t="s">
        <v>3137</v>
      </c>
      <c r="U867" s="31"/>
      <c r="V867" s="31"/>
      <c r="W867" s="31"/>
      <c r="X867" s="31"/>
      <c r="Y867" s="31"/>
      <c r="Z867" s="31" t="s">
        <v>63</v>
      </c>
      <c r="AA867" s="31" t="s">
        <v>64</v>
      </c>
      <c r="AB867" s="31" t="s">
        <v>65</v>
      </c>
      <c r="AC867" s="31" t="s">
        <v>66</v>
      </c>
      <c r="AD867" s="33" t="s">
        <v>2792</v>
      </c>
      <c r="AE867" s="33"/>
      <c r="AF867" s="33"/>
      <c r="AG867" s="31"/>
      <c r="AH867" s="75"/>
      <c r="AI867" s="31" t="s">
        <v>75</v>
      </c>
      <c r="AJ867" s="31"/>
      <c r="AK867" s="25"/>
      <c r="AL867" s="25"/>
      <c r="AM867" s="25"/>
      <c r="AN867" s="25"/>
      <c r="AO867" s="25"/>
      <c r="AP867" s="26">
        <f ca="1">IF(AND(Email_TaskV2[[#This Row],[Status]]="ON PROGRESS"),TODAY()-Email_TaskV2[[#This Row],[Tanggal nodin RFS/RFI]],0)</f>
        <v>0</v>
      </c>
      <c r="AQ867" s="26">
        <f ca="1">IF(AND(Email_TaskV2[[#This Row],[Status]]="ON PROGRESS",Email_TaskV2[[#This Row],[Type]]="RFI"),TODAY()-Email_TaskV2[[#This Row],[Tanggal nodin RFS/RFI]],0)</f>
        <v>0</v>
      </c>
      <c r="AR867" s="26" t="str">
        <f ca="1">IF(Email_TaskV2[[#This Row],[Aging]]&gt;7,"Warning","")</f>
        <v/>
      </c>
      <c r="AV867" s="16" t="str">
        <f>IF(AND(Email_TaskV2[[#This Row],[Status]]="ON PROGRESS",Email_TaskV2[[#This Row],[Type]]="RFS"),"YES","")</f>
        <v/>
      </c>
      <c r="AW867" s="16" t="str">
        <f>IF(AND(Email_TaskV2[[#This Row],[Status]]="ON PROGRESS",Email_TaskV2[[#This Row],[Type]]="RFI"),"YES","")</f>
        <v/>
      </c>
      <c r="AX867" s="16">
        <f>IF(Email_TaskV2[[#This Row],[Nomor Nodin RFS/RFI]]="","",DAY(Email_TaskV2[[#This Row],[Tanggal nodin RFS/RFI]]))</f>
        <v>15</v>
      </c>
      <c r="AY867" s="28" t="str">
        <f>IF(Email_TaskV2[[#This Row],[Nomor Nodin RFS/RFI]]="","",TEXT(Email_TaskV2[[#This Row],[Tanggal nodin RFS/RFI]],"mmm"))</f>
        <v>Jul</v>
      </c>
      <c r="AZ867" s="28" t="str">
        <f>IF(Email_TaskV2[[#This Row],[Nodin BO]]="","No","Yes")</f>
        <v>Yes</v>
      </c>
      <c r="BA867" s="36">
        <f>IF(Email_TaskV2[[#This Row],[Month]]="",13,MONTH(Email_TaskV2[[#This Row],[Tanggal nodin RFS/RFI]]))</f>
        <v>7</v>
      </c>
    </row>
    <row r="868" spans="1:53" ht="15" hidden="1" customHeight="1" x14ac:dyDescent="0.3">
      <c r="A868" s="17">
        <v>867</v>
      </c>
      <c r="B868" s="31" t="s">
        <v>3697</v>
      </c>
      <c r="C868" s="40">
        <v>44757</v>
      </c>
      <c r="D868" s="34" t="s">
        <v>3698</v>
      </c>
      <c r="E868" s="31" t="s">
        <v>55</v>
      </c>
      <c r="F868" s="112" t="s">
        <v>112</v>
      </c>
      <c r="G868" s="42">
        <v>44761</v>
      </c>
      <c r="H868" s="42">
        <v>44761</v>
      </c>
      <c r="I868" s="31" t="s">
        <v>3699</v>
      </c>
      <c r="J868" s="42">
        <v>44762</v>
      </c>
      <c r="K868" s="42"/>
      <c r="L868" s="31">
        <f t="shared" si="95"/>
        <v>4</v>
      </c>
      <c r="M868" s="31">
        <f t="shared" si="96"/>
        <v>1</v>
      </c>
      <c r="N868" s="74" t="s">
        <v>3068</v>
      </c>
      <c r="O868" s="34" t="s">
        <v>3069</v>
      </c>
      <c r="P868" s="34" t="str">
        <f>VLOOKUP(Email_TaskV2[[#This Row],[PIC Dev]],[1]Organization!C:D,2,FALSE)</f>
        <v>BSM Prepaid</v>
      </c>
      <c r="Q868" s="34"/>
      <c r="R868" s="31">
        <v>50</v>
      </c>
      <c r="S868" s="31" t="s">
        <v>106</v>
      </c>
      <c r="T868" s="31" t="s">
        <v>3600</v>
      </c>
      <c r="U868" s="31"/>
      <c r="V868" s="31"/>
      <c r="W868" s="31"/>
      <c r="X868" s="31"/>
      <c r="Y868" s="31"/>
      <c r="Z868" s="31" t="s">
        <v>63</v>
      </c>
      <c r="AA868" s="31" t="s">
        <v>64</v>
      </c>
      <c r="AB868" s="31" t="s">
        <v>588</v>
      </c>
      <c r="AC868" s="31" t="s">
        <v>66</v>
      </c>
      <c r="AD868" s="33" t="s">
        <v>816</v>
      </c>
      <c r="AE868" s="33"/>
      <c r="AF868" s="33"/>
      <c r="AG868" s="31"/>
      <c r="AH868" s="75"/>
      <c r="AI868" s="31" t="s">
        <v>75</v>
      </c>
      <c r="AJ868" s="31"/>
      <c r="AK868" s="25"/>
      <c r="AL868" s="25"/>
      <c r="AM868" s="25"/>
      <c r="AN868" s="25"/>
      <c r="AO868" s="25"/>
      <c r="AP868" s="26">
        <f ca="1">IF(AND(Email_TaskV2[[#This Row],[Status]]="ON PROGRESS"),TODAY()-Email_TaskV2[[#This Row],[Tanggal nodin RFS/RFI]],0)</f>
        <v>0</v>
      </c>
      <c r="AQ868" s="26">
        <f ca="1">IF(AND(Email_TaskV2[[#This Row],[Status]]="ON PROGRESS",Email_TaskV2[[#This Row],[Type]]="RFI"),TODAY()-Email_TaskV2[[#This Row],[Tanggal nodin RFS/RFI]],0)</f>
        <v>0</v>
      </c>
      <c r="AR868" s="26" t="str">
        <f ca="1">IF(Email_TaskV2[[#This Row],[Aging]]&gt;7,"Warning","")</f>
        <v/>
      </c>
      <c r="AV868" s="16" t="str">
        <f>IF(AND(Email_TaskV2[[#This Row],[Status]]="ON PROGRESS",Email_TaskV2[[#This Row],[Type]]="RFS"),"YES","")</f>
        <v/>
      </c>
      <c r="AW868" s="16" t="str">
        <f>IF(AND(Email_TaskV2[[#This Row],[Status]]="ON PROGRESS",Email_TaskV2[[#This Row],[Type]]="RFI"),"YES","")</f>
        <v/>
      </c>
      <c r="AX868" s="16">
        <f>IF(Email_TaskV2[[#This Row],[Nomor Nodin RFS/RFI]]="","",DAY(Email_TaskV2[[#This Row],[Tanggal nodin RFS/RFI]]))</f>
        <v>15</v>
      </c>
      <c r="AY868" s="28" t="str">
        <f>IF(Email_TaskV2[[#This Row],[Nomor Nodin RFS/RFI]]="","",TEXT(Email_TaskV2[[#This Row],[Tanggal nodin RFS/RFI]],"mmm"))</f>
        <v>Jul</v>
      </c>
      <c r="AZ868" s="28" t="str">
        <f>IF(Email_TaskV2[[#This Row],[Nodin BO]]="","No","Yes")</f>
        <v>Yes</v>
      </c>
      <c r="BA868" s="36">
        <f>IF(Email_TaskV2[[#This Row],[Month]]="",13,MONTH(Email_TaskV2[[#This Row],[Tanggal nodin RFS/RFI]]))</f>
        <v>7</v>
      </c>
    </row>
    <row r="869" spans="1:53" ht="15" hidden="1" customHeight="1" x14ac:dyDescent="0.3">
      <c r="A869" s="17">
        <v>868</v>
      </c>
      <c r="B869" s="31" t="s">
        <v>3700</v>
      </c>
      <c r="C869" s="40">
        <v>44757</v>
      </c>
      <c r="D869" s="34" t="s">
        <v>3701</v>
      </c>
      <c r="E869" s="48" t="s">
        <v>118</v>
      </c>
      <c r="F869" s="81" t="s">
        <v>119</v>
      </c>
      <c r="G869" s="31"/>
      <c r="H869" s="42">
        <v>44777</v>
      </c>
      <c r="I869" s="31"/>
      <c r="J869" s="31"/>
      <c r="K869" s="31"/>
      <c r="L869" s="33"/>
      <c r="M869" s="34"/>
      <c r="N869" s="34" t="s">
        <v>130</v>
      </c>
      <c r="O869" s="34" t="s">
        <v>131</v>
      </c>
      <c r="P869" s="34" t="str">
        <f>VLOOKUP(Email_TaskV2[[#This Row],[PIC Dev]],[1]Organization!C:D,2,FALSE)</f>
        <v>BSM Prepaid</v>
      </c>
      <c r="Q869" s="74" t="s">
        <v>3702</v>
      </c>
      <c r="R869" s="31"/>
      <c r="S869" s="31" t="s">
        <v>61</v>
      </c>
      <c r="T869" s="31" t="s">
        <v>3703</v>
      </c>
      <c r="U869" s="31"/>
      <c r="V869" s="31"/>
      <c r="W869" s="31"/>
      <c r="X869" s="31"/>
      <c r="Y869" s="31"/>
      <c r="Z869" s="31" t="s">
        <v>63</v>
      </c>
      <c r="AA869" s="31" t="s">
        <v>64</v>
      </c>
      <c r="AB869" s="31" t="s">
        <v>65</v>
      </c>
      <c r="AC869" s="31" t="s">
        <v>66</v>
      </c>
      <c r="AD869" s="33" t="s">
        <v>74</v>
      </c>
      <c r="AE869" s="33"/>
      <c r="AF869" s="33"/>
      <c r="AG869" s="31"/>
      <c r="AH869" s="75"/>
      <c r="AI869" s="113" t="s">
        <v>68</v>
      </c>
      <c r="AJ869" s="48" t="s">
        <v>83</v>
      </c>
      <c r="AK869" s="25"/>
      <c r="AL869" s="25"/>
      <c r="AM869" s="25"/>
      <c r="AN869" s="25"/>
      <c r="AO869" s="25"/>
      <c r="AP869" s="26">
        <f ca="1">IF(AND(Email_TaskV2[[#This Row],[Status]]="ON PROGRESS"),TODAY()-Email_TaskV2[[#This Row],[Tanggal nodin RFS/RFI]],0)</f>
        <v>0</v>
      </c>
      <c r="AQ869" s="26">
        <f ca="1">IF(AND(Email_TaskV2[[#This Row],[Status]]="ON PROGRESS",Email_TaskV2[[#This Row],[Type]]="RFI"),TODAY()-Email_TaskV2[[#This Row],[Tanggal nodin RFS/RFI]],0)</f>
        <v>0</v>
      </c>
      <c r="AR869" s="26" t="str">
        <f ca="1">IF(Email_TaskV2[[#This Row],[Aging]]&gt;7,"Warning","")</f>
        <v/>
      </c>
      <c r="AV869" s="16" t="str">
        <f>IF(AND(Email_TaskV2[[#This Row],[Status]]="ON PROGRESS",Email_TaskV2[[#This Row],[Type]]="RFS"),"YES","")</f>
        <v/>
      </c>
      <c r="AW869" s="16" t="str">
        <f>IF(AND(Email_TaskV2[[#This Row],[Status]]="ON PROGRESS",Email_TaskV2[[#This Row],[Type]]="RFI"),"YES","")</f>
        <v/>
      </c>
      <c r="AX869" s="16">
        <f>IF(Email_TaskV2[[#This Row],[Nomor Nodin RFS/RFI]]="","",DAY(Email_TaskV2[[#This Row],[Tanggal nodin RFS/RFI]]))</f>
        <v>15</v>
      </c>
      <c r="AY869" s="28" t="str">
        <f>IF(Email_TaskV2[[#This Row],[Nomor Nodin RFS/RFI]]="","",TEXT(Email_TaskV2[[#This Row],[Tanggal nodin RFS/RFI]],"mmm"))</f>
        <v>Jul</v>
      </c>
      <c r="AZ869" s="28" t="str">
        <f>IF(Email_TaskV2[[#This Row],[Nodin BO]]="","No","Yes")</f>
        <v>Yes</v>
      </c>
      <c r="BA869" s="36">
        <f>IF(Email_TaskV2[[#This Row],[Month]]="",13,MONTH(Email_TaskV2[[#This Row],[Tanggal nodin RFS/RFI]]))</f>
        <v>7</v>
      </c>
    </row>
    <row r="870" spans="1:53" ht="15" hidden="1" customHeight="1" x14ac:dyDescent="0.3">
      <c r="A870" s="17">
        <v>869</v>
      </c>
      <c r="B870" s="31" t="s">
        <v>3704</v>
      </c>
      <c r="C870" s="40">
        <v>44760</v>
      </c>
      <c r="D870" s="34" t="s">
        <v>3705</v>
      </c>
      <c r="E870" s="31" t="s">
        <v>55</v>
      </c>
      <c r="F870" s="41" t="s">
        <v>86</v>
      </c>
      <c r="G870" s="42">
        <v>44762</v>
      </c>
      <c r="H870" s="42">
        <v>44767</v>
      </c>
      <c r="I870" s="31" t="s">
        <v>3706</v>
      </c>
      <c r="J870" s="42">
        <v>44767</v>
      </c>
      <c r="K870" s="42"/>
      <c r="L870" s="31">
        <f t="shared" ref="L870:L875" si="97">H870-C870</f>
        <v>7</v>
      </c>
      <c r="M870" s="31">
        <f t="shared" ref="M870:M875" si="98">J870-G870</f>
        <v>5</v>
      </c>
      <c r="N870" s="34" t="s">
        <v>341</v>
      </c>
      <c r="O870" s="34" t="s">
        <v>342</v>
      </c>
      <c r="P870" s="34" t="str">
        <f>VLOOKUP(Email_TaskV2[[#This Row],[PIC Dev]],[1]Organization!C:D,2,FALSE)</f>
        <v>Digital and VAS</v>
      </c>
      <c r="Q870" s="34" t="s">
        <v>3707</v>
      </c>
      <c r="R870" s="31">
        <v>62</v>
      </c>
      <c r="S870" s="31" t="s">
        <v>61</v>
      </c>
      <c r="T870" s="31" t="s">
        <v>3708</v>
      </c>
      <c r="U870" s="31"/>
      <c r="V870" s="31"/>
      <c r="W870" s="31"/>
      <c r="X870" s="31"/>
      <c r="Y870" s="31"/>
      <c r="Z870" s="31" t="s">
        <v>63</v>
      </c>
      <c r="AA870" s="31" t="s">
        <v>64</v>
      </c>
      <c r="AB870" s="31" t="s">
        <v>344</v>
      </c>
      <c r="AC870" s="31" t="s">
        <v>98</v>
      </c>
      <c r="AD870" s="33" t="s">
        <v>125</v>
      </c>
      <c r="AE870" s="33" t="s">
        <v>99</v>
      </c>
      <c r="AF870" s="33"/>
      <c r="AG870" s="31"/>
      <c r="AH870" s="75"/>
      <c r="AI870" s="31" t="s">
        <v>68</v>
      </c>
      <c r="AJ870" s="31" t="s">
        <v>83</v>
      </c>
      <c r="AK870" s="25"/>
      <c r="AL870" s="25"/>
      <c r="AM870" s="25"/>
      <c r="AN870" s="25"/>
      <c r="AO870" s="25"/>
      <c r="AP870" s="26">
        <f ca="1">IF(AND(Email_TaskV2[[#This Row],[Status]]="ON PROGRESS"),TODAY()-Email_TaskV2[[#This Row],[Tanggal nodin RFS/RFI]],0)</f>
        <v>0</v>
      </c>
      <c r="AQ870" s="26">
        <f ca="1">IF(AND(Email_TaskV2[[#This Row],[Status]]="ON PROGRESS",Email_TaskV2[[#This Row],[Type]]="RFI"),TODAY()-Email_TaskV2[[#This Row],[Tanggal nodin RFS/RFI]],0)</f>
        <v>0</v>
      </c>
      <c r="AR870" s="26" t="str">
        <f ca="1">IF(Email_TaskV2[[#This Row],[Aging]]&gt;7,"Warning","")</f>
        <v/>
      </c>
      <c r="AV870" s="16" t="str">
        <f>IF(AND(Email_TaskV2[[#This Row],[Status]]="ON PROGRESS",Email_TaskV2[[#This Row],[Type]]="RFS"),"YES","")</f>
        <v/>
      </c>
      <c r="AW870" s="16" t="str">
        <f>IF(AND(Email_TaskV2[[#This Row],[Status]]="ON PROGRESS",Email_TaskV2[[#This Row],[Type]]="RFI"),"YES","")</f>
        <v/>
      </c>
      <c r="AX870" s="16">
        <f>IF(Email_TaskV2[[#This Row],[Nomor Nodin RFS/RFI]]="","",DAY(Email_TaskV2[[#This Row],[Tanggal nodin RFS/RFI]]))</f>
        <v>18</v>
      </c>
      <c r="AY870" s="28" t="str">
        <f>IF(Email_TaskV2[[#This Row],[Nomor Nodin RFS/RFI]]="","",TEXT(Email_TaskV2[[#This Row],[Tanggal nodin RFS/RFI]],"mmm"))</f>
        <v>Jul</v>
      </c>
      <c r="AZ870" s="28" t="str">
        <f>IF(Email_TaskV2[[#This Row],[Nodin BO]]="","No","Yes")</f>
        <v>Yes</v>
      </c>
      <c r="BA870" s="36">
        <f>IF(Email_TaskV2[[#This Row],[Month]]="",13,MONTH(Email_TaskV2[[#This Row],[Tanggal nodin RFS/RFI]]))</f>
        <v>7</v>
      </c>
    </row>
    <row r="871" spans="1:53" ht="15" hidden="1" customHeight="1" x14ac:dyDescent="0.3">
      <c r="A871" s="17">
        <v>870</v>
      </c>
      <c r="B871" s="31" t="s">
        <v>3709</v>
      </c>
      <c r="C871" s="40">
        <v>44760</v>
      </c>
      <c r="D871" s="34" t="s">
        <v>3710</v>
      </c>
      <c r="E871" s="31" t="s">
        <v>55</v>
      </c>
      <c r="F871" s="41" t="s">
        <v>136</v>
      </c>
      <c r="G871" s="42">
        <v>44760</v>
      </c>
      <c r="H871" s="42">
        <v>44763</v>
      </c>
      <c r="I871" s="31" t="s">
        <v>3711</v>
      </c>
      <c r="J871" s="42">
        <v>44763</v>
      </c>
      <c r="K871" s="42"/>
      <c r="L871" s="31">
        <f t="shared" si="97"/>
        <v>3</v>
      </c>
      <c r="M871" s="31">
        <f t="shared" si="98"/>
        <v>3</v>
      </c>
      <c r="N871" s="34" t="s">
        <v>341</v>
      </c>
      <c r="O871" s="34" t="s">
        <v>342</v>
      </c>
      <c r="P871" s="34" t="str">
        <f>VLOOKUP(Email_TaskV2[[#This Row],[PIC Dev]],[1]Organization!C:D,2,FALSE)</f>
        <v>Digital and VAS</v>
      </c>
      <c r="Q871" s="74" t="s">
        <v>3712</v>
      </c>
      <c r="R871" s="31">
        <v>52</v>
      </c>
      <c r="S871" s="31" t="s">
        <v>61</v>
      </c>
      <c r="T871" s="31" t="s">
        <v>3708</v>
      </c>
      <c r="U871" s="31"/>
      <c r="V871" s="31"/>
      <c r="W871" s="31"/>
      <c r="X871" s="31"/>
      <c r="Y871" s="31"/>
      <c r="Z871" s="31" t="s">
        <v>63</v>
      </c>
      <c r="AA871" s="31" t="s">
        <v>64</v>
      </c>
      <c r="AB871" s="31" t="s">
        <v>344</v>
      </c>
      <c r="AC871" s="31" t="s">
        <v>66</v>
      </c>
      <c r="AD871" s="33" t="s">
        <v>2421</v>
      </c>
      <c r="AE871" s="33"/>
      <c r="AF871" s="33"/>
      <c r="AG871" s="31"/>
      <c r="AH871" s="75"/>
      <c r="AI871" s="31" t="s">
        <v>75</v>
      </c>
      <c r="AJ871" s="31"/>
      <c r="AK871" s="25"/>
      <c r="AL871" s="25"/>
      <c r="AM871" s="25"/>
      <c r="AN871" s="25"/>
      <c r="AO871" s="25"/>
      <c r="AP871" s="26">
        <f ca="1">IF(AND(Email_TaskV2[[#This Row],[Status]]="ON PROGRESS"),TODAY()-Email_TaskV2[[#This Row],[Tanggal nodin RFS/RFI]],0)</f>
        <v>0</v>
      </c>
      <c r="AQ871" s="26">
        <f ca="1">IF(AND(Email_TaskV2[[#This Row],[Status]]="ON PROGRESS",Email_TaskV2[[#This Row],[Type]]="RFI"),TODAY()-Email_TaskV2[[#This Row],[Tanggal nodin RFS/RFI]],0)</f>
        <v>0</v>
      </c>
      <c r="AR871" s="26" t="str">
        <f ca="1">IF(Email_TaskV2[[#This Row],[Aging]]&gt;7,"Warning","")</f>
        <v/>
      </c>
      <c r="AV871" s="16" t="str">
        <f>IF(AND(Email_TaskV2[[#This Row],[Status]]="ON PROGRESS",Email_TaskV2[[#This Row],[Type]]="RFS"),"YES","")</f>
        <v/>
      </c>
      <c r="AW871" s="16" t="str">
        <f>IF(AND(Email_TaskV2[[#This Row],[Status]]="ON PROGRESS",Email_TaskV2[[#This Row],[Type]]="RFI"),"YES","")</f>
        <v/>
      </c>
      <c r="AX871" s="16">
        <f>IF(Email_TaskV2[[#This Row],[Nomor Nodin RFS/RFI]]="","",DAY(Email_TaskV2[[#This Row],[Tanggal nodin RFS/RFI]]))</f>
        <v>18</v>
      </c>
      <c r="AY871" s="28" t="str">
        <f>IF(Email_TaskV2[[#This Row],[Nomor Nodin RFS/RFI]]="","",TEXT(Email_TaskV2[[#This Row],[Tanggal nodin RFS/RFI]],"mmm"))</f>
        <v>Jul</v>
      </c>
      <c r="AZ871" s="28" t="str">
        <f>IF(Email_TaskV2[[#This Row],[Nodin BO]]="","No","Yes")</f>
        <v>Yes</v>
      </c>
      <c r="BA871" s="36">
        <f>IF(Email_TaskV2[[#This Row],[Month]]="",13,MONTH(Email_TaskV2[[#This Row],[Tanggal nodin RFS/RFI]]))</f>
        <v>7</v>
      </c>
    </row>
    <row r="872" spans="1:53" ht="15" hidden="1" customHeight="1" x14ac:dyDescent="0.3">
      <c r="A872" s="17">
        <v>871</v>
      </c>
      <c r="B872" s="31" t="s">
        <v>3713</v>
      </c>
      <c r="C872" s="40">
        <v>44760</v>
      </c>
      <c r="D872" s="34" t="s">
        <v>3714</v>
      </c>
      <c r="E872" s="31" t="s">
        <v>55</v>
      </c>
      <c r="F872" s="41" t="s">
        <v>136</v>
      </c>
      <c r="G872" s="42">
        <v>44761</v>
      </c>
      <c r="H872" s="42">
        <v>44763</v>
      </c>
      <c r="I872" s="31" t="s">
        <v>3715</v>
      </c>
      <c r="J872" s="42">
        <v>44763</v>
      </c>
      <c r="K872" s="42"/>
      <c r="L872" s="31">
        <f t="shared" si="97"/>
        <v>3</v>
      </c>
      <c r="M872" s="31">
        <f t="shared" si="98"/>
        <v>2</v>
      </c>
      <c r="N872" s="20" t="s">
        <v>130</v>
      </c>
      <c r="O872" s="20" t="s">
        <v>131</v>
      </c>
      <c r="P872" s="34" t="str">
        <f>VLOOKUP(Email_TaskV2[[#This Row],[PIC Dev]],[1]Organization!C:D,2,FALSE)</f>
        <v>BSM Prepaid</v>
      </c>
      <c r="Q872" s="74" t="s">
        <v>3716</v>
      </c>
      <c r="R872" s="31">
        <v>170</v>
      </c>
      <c r="S872" s="31" t="s">
        <v>61</v>
      </c>
      <c r="T872" s="31" t="s">
        <v>3717</v>
      </c>
      <c r="U872" s="31"/>
      <c r="V872" s="31"/>
      <c r="W872" s="31"/>
      <c r="X872" s="31"/>
      <c r="Y872" s="31"/>
      <c r="Z872" s="31" t="s">
        <v>63</v>
      </c>
      <c r="AA872" s="31" t="s">
        <v>64</v>
      </c>
      <c r="AB872" s="31" t="s">
        <v>3017</v>
      </c>
      <c r="AC872" s="31" t="s">
        <v>66</v>
      </c>
      <c r="AD872" s="33" t="s">
        <v>89</v>
      </c>
      <c r="AE872" s="33" t="s">
        <v>3718</v>
      </c>
      <c r="AF872" s="33"/>
      <c r="AG872" s="31"/>
      <c r="AH872" s="75"/>
      <c r="AI872" s="31" t="s">
        <v>68</v>
      </c>
      <c r="AJ872" s="31" t="s">
        <v>83</v>
      </c>
      <c r="AK872" s="25"/>
      <c r="AL872" s="25"/>
      <c r="AM872" s="25"/>
      <c r="AN872" s="25"/>
      <c r="AO872" s="25"/>
      <c r="AP872" s="26">
        <f ca="1">IF(AND(Email_TaskV2[[#This Row],[Status]]="ON PROGRESS"),TODAY()-Email_TaskV2[[#This Row],[Tanggal nodin RFS/RFI]],0)</f>
        <v>0</v>
      </c>
      <c r="AQ872" s="26">
        <f ca="1">IF(AND(Email_TaskV2[[#This Row],[Status]]="ON PROGRESS",Email_TaskV2[[#This Row],[Type]]="RFI"),TODAY()-Email_TaskV2[[#This Row],[Tanggal nodin RFS/RFI]],0)</f>
        <v>0</v>
      </c>
      <c r="AR872" s="26" t="str">
        <f ca="1">IF(Email_TaskV2[[#This Row],[Aging]]&gt;7,"Warning","")</f>
        <v/>
      </c>
      <c r="AV872" s="16" t="str">
        <f>IF(AND(Email_TaskV2[[#This Row],[Status]]="ON PROGRESS",Email_TaskV2[[#This Row],[Type]]="RFS"),"YES","")</f>
        <v/>
      </c>
      <c r="AW872" s="16" t="str">
        <f>IF(AND(Email_TaskV2[[#This Row],[Status]]="ON PROGRESS",Email_TaskV2[[#This Row],[Type]]="RFI"),"YES","")</f>
        <v/>
      </c>
      <c r="AX872" s="16">
        <f>IF(Email_TaskV2[[#This Row],[Nomor Nodin RFS/RFI]]="","",DAY(Email_TaskV2[[#This Row],[Tanggal nodin RFS/RFI]]))</f>
        <v>18</v>
      </c>
      <c r="AY872" s="28" t="str">
        <f>IF(Email_TaskV2[[#This Row],[Nomor Nodin RFS/RFI]]="","",TEXT(Email_TaskV2[[#This Row],[Tanggal nodin RFS/RFI]],"mmm"))</f>
        <v>Jul</v>
      </c>
      <c r="AZ872" s="28" t="str">
        <f>IF(Email_TaskV2[[#This Row],[Nodin BO]]="","No","Yes")</f>
        <v>Yes</v>
      </c>
      <c r="BA872" s="36">
        <f>IF(Email_TaskV2[[#This Row],[Month]]="",13,MONTH(Email_TaskV2[[#This Row],[Tanggal nodin RFS/RFI]]))</f>
        <v>7</v>
      </c>
    </row>
    <row r="873" spans="1:53" ht="15" hidden="1" customHeight="1" x14ac:dyDescent="0.3">
      <c r="A873" s="17">
        <v>872</v>
      </c>
      <c r="B873" s="31" t="s">
        <v>3719</v>
      </c>
      <c r="C873" s="40">
        <v>44760</v>
      </c>
      <c r="D873" s="34" t="s">
        <v>3720</v>
      </c>
      <c r="E873" s="31" t="s">
        <v>55</v>
      </c>
      <c r="F873" s="41" t="s">
        <v>136</v>
      </c>
      <c r="G873" s="42">
        <v>44762</v>
      </c>
      <c r="H873" s="42">
        <v>44767</v>
      </c>
      <c r="I873" s="31" t="s">
        <v>3721</v>
      </c>
      <c r="J873" s="42">
        <v>44767</v>
      </c>
      <c r="K873" s="42"/>
      <c r="L873" s="31">
        <f t="shared" si="97"/>
        <v>7</v>
      </c>
      <c r="M873" s="31">
        <f t="shared" si="98"/>
        <v>5</v>
      </c>
      <c r="N873" s="34" t="s">
        <v>3607</v>
      </c>
      <c r="O873" s="34" t="s">
        <v>3608</v>
      </c>
      <c r="P873" s="34" t="str">
        <f>VLOOKUP(Email_TaskV2[[#This Row],[PIC Dev]],[1]Organization!C:D,2,FALSE)</f>
        <v>Business Architecture</v>
      </c>
      <c r="Q873" s="74" t="s">
        <v>3722</v>
      </c>
      <c r="R873" s="31">
        <v>162</v>
      </c>
      <c r="S873" s="31" t="s">
        <v>61</v>
      </c>
      <c r="T873" s="31" t="s">
        <v>3723</v>
      </c>
      <c r="U873" s="31"/>
      <c r="V873" s="31"/>
      <c r="W873" s="31"/>
      <c r="X873" s="31"/>
      <c r="Y873" s="31"/>
      <c r="Z873" s="31" t="s">
        <v>63</v>
      </c>
      <c r="AA873" s="31" t="s">
        <v>64</v>
      </c>
      <c r="AB873" s="31" t="s">
        <v>534</v>
      </c>
      <c r="AC873" s="31" t="s">
        <v>66</v>
      </c>
      <c r="AD873" s="23" t="s">
        <v>82</v>
      </c>
      <c r="AE873" s="33"/>
      <c r="AF873" s="33"/>
      <c r="AG873" s="31"/>
      <c r="AH873" s="75"/>
      <c r="AI873" s="31" t="s">
        <v>75</v>
      </c>
      <c r="AJ873" s="31"/>
      <c r="AK873" s="25"/>
      <c r="AL873" s="25"/>
      <c r="AM873" s="25"/>
      <c r="AN873" s="25"/>
      <c r="AO873" s="25"/>
      <c r="AP873" s="26">
        <f ca="1">IF(AND(Email_TaskV2[[#This Row],[Status]]="ON PROGRESS"),TODAY()-Email_TaskV2[[#This Row],[Tanggal nodin RFS/RFI]],0)</f>
        <v>0</v>
      </c>
      <c r="AQ873" s="26">
        <f ca="1">IF(AND(Email_TaskV2[[#This Row],[Status]]="ON PROGRESS",Email_TaskV2[[#This Row],[Type]]="RFI"),TODAY()-Email_TaskV2[[#This Row],[Tanggal nodin RFS/RFI]],0)</f>
        <v>0</v>
      </c>
      <c r="AR873" s="26" t="str">
        <f ca="1">IF(Email_TaskV2[[#This Row],[Aging]]&gt;7,"Warning","")</f>
        <v/>
      </c>
      <c r="AV873" s="16" t="str">
        <f>IF(AND(Email_TaskV2[[#This Row],[Status]]="ON PROGRESS",Email_TaskV2[[#This Row],[Type]]="RFS"),"YES","")</f>
        <v/>
      </c>
      <c r="AW873" s="16" t="str">
        <f>IF(AND(Email_TaskV2[[#This Row],[Status]]="ON PROGRESS",Email_TaskV2[[#This Row],[Type]]="RFI"),"YES","")</f>
        <v/>
      </c>
      <c r="AX873" s="16">
        <f>IF(Email_TaskV2[[#This Row],[Nomor Nodin RFS/RFI]]="","",DAY(Email_TaskV2[[#This Row],[Tanggal nodin RFS/RFI]]))</f>
        <v>18</v>
      </c>
      <c r="AY873" s="28" t="str">
        <f>IF(Email_TaskV2[[#This Row],[Nomor Nodin RFS/RFI]]="","",TEXT(Email_TaskV2[[#This Row],[Tanggal nodin RFS/RFI]],"mmm"))</f>
        <v>Jul</v>
      </c>
      <c r="AZ873" s="28" t="str">
        <f>IF(Email_TaskV2[[#This Row],[Nodin BO]]="","No","Yes")</f>
        <v>Yes</v>
      </c>
      <c r="BA873" s="36">
        <f>IF(Email_TaskV2[[#This Row],[Month]]="",13,MONTH(Email_TaskV2[[#This Row],[Tanggal nodin RFS/RFI]]))</f>
        <v>7</v>
      </c>
    </row>
    <row r="874" spans="1:53" ht="15" hidden="1" customHeight="1" x14ac:dyDescent="0.3">
      <c r="A874" s="17">
        <v>873</v>
      </c>
      <c r="B874" s="31" t="s">
        <v>3724</v>
      </c>
      <c r="C874" s="40">
        <v>44760</v>
      </c>
      <c r="D874" s="34" t="s">
        <v>3725</v>
      </c>
      <c r="E874" s="31" t="s">
        <v>55</v>
      </c>
      <c r="F874" s="41" t="s">
        <v>112</v>
      </c>
      <c r="G874" s="42">
        <v>44763</v>
      </c>
      <c r="H874" s="42">
        <v>44764</v>
      </c>
      <c r="I874" s="31" t="s">
        <v>3726</v>
      </c>
      <c r="J874" s="42">
        <v>44764</v>
      </c>
      <c r="K874" s="42"/>
      <c r="L874" s="31">
        <f t="shared" si="97"/>
        <v>4</v>
      </c>
      <c r="M874" s="31">
        <f t="shared" si="98"/>
        <v>1</v>
      </c>
      <c r="N874" s="20" t="s">
        <v>353</v>
      </c>
      <c r="O874" s="34" t="s">
        <v>354</v>
      </c>
      <c r="P874" s="34" t="str">
        <f>VLOOKUP(Email_TaskV2[[#This Row],[PIC Dev]],[1]Organization!C:D,2,FALSE)</f>
        <v>BSM Prepaid</v>
      </c>
      <c r="Q874" s="34"/>
      <c r="R874" s="31">
        <v>150</v>
      </c>
      <c r="S874" s="31" t="s">
        <v>106</v>
      </c>
      <c r="T874" s="31" t="s">
        <v>3257</v>
      </c>
      <c r="U874" s="31"/>
      <c r="V874" s="31"/>
      <c r="W874" s="31"/>
      <c r="X874" s="31"/>
      <c r="Y874" s="31"/>
      <c r="Z874" s="31" t="s">
        <v>63</v>
      </c>
      <c r="AA874" s="31" t="s">
        <v>64</v>
      </c>
      <c r="AB874" s="31" t="s">
        <v>1054</v>
      </c>
      <c r="AC874" s="31" t="s">
        <v>66</v>
      </c>
      <c r="AD874" s="23" t="s">
        <v>186</v>
      </c>
      <c r="AE874" s="33"/>
      <c r="AF874" s="33"/>
      <c r="AG874" s="31"/>
      <c r="AH874" s="75"/>
      <c r="AI874" s="31" t="s">
        <v>75</v>
      </c>
      <c r="AJ874" s="31"/>
      <c r="AK874" s="25"/>
      <c r="AL874" s="25"/>
      <c r="AM874" s="25"/>
      <c r="AN874" s="25"/>
      <c r="AO874" s="25"/>
      <c r="AP874" s="26">
        <f ca="1">IF(AND(Email_TaskV2[[#This Row],[Status]]="ON PROGRESS"),TODAY()-Email_TaskV2[[#This Row],[Tanggal nodin RFS/RFI]],0)</f>
        <v>0</v>
      </c>
      <c r="AQ874" s="26">
        <f ca="1">IF(AND(Email_TaskV2[[#This Row],[Status]]="ON PROGRESS",Email_TaskV2[[#This Row],[Type]]="RFI"),TODAY()-Email_TaskV2[[#This Row],[Tanggal nodin RFS/RFI]],0)</f>
        <v>0</v>
      </c>
      <c r="AR874" s="26" t="str">
        <f ca="1">IF(Email_TaskV2[[#This Row],[Aging]]&gt;7,"Warning","")</f>
        <v/>
      </c>
      <c r="AV874" s="16" t="str">
        <f>IF(AND(Email_TaskV2[[#This Row],[Status]]="ON PROGRESS",Email_TaskV2[[#This Row],[Type]]="RFS"),"YES","")</f>
        <v/>
      </c>
      <c r="AW874" s="16" t="str">
        <f>IF(AND(Email_TaskV2[[#This Row],[Status]]="ON PROGRESS",Email_TaskV2[[#This Row],[Type]]="RFI"),"YES","")</f>
        <v/>
      </c>
      <c r="AX874" s="16">
        <f>IF(Email_TaskV2[[#This Row],[Nomor Nodin RFS/RFI]]="","",DAY(Email_TaskV2[[#This Row],[Tanggal nodin RFS/RFI]]))</f>
        <v>18</v>
      </c>
      <c r="AY874" s="28" t="str">
        <f>IF(Email_TaskV2[[#This Row],[Nomor Nodin RFS/RFI]]="","",TEXT(Email_TaskV2[[#This Row],[Tanggal nodin RFS/RFI]],"mmm"))</f>
        <v>Jul</v>
      </c>
      <c r="AZ874" s="28" t="str">
        <f>IF(Email_TaskV2[[#This Row],[Nodin BO]]="","No","Yes")</f>
        <v>Yes</v>
      </c>
      <c r="BA874" s="36">
        <f>IF(Email_TaskV2[[#This Row],[Month]]="",13,MONTH(Email_TaskV2[[#This Row],[Tanggal nodin RFS/RFI]]))</f>
        <v>7</v>
      </c>
    </row>
    <row r="875" spans="1:53" ht="15" hidden="1" customHeight="1" x14ac:dyDescent="0.3">
      <c r="A875" s="17">
        <v>874</v>
      </c>
      <c r="B875" s="31" t="s">
        <v>3727</v>
      </c>
      <c r="C875" s="40">
        <v>44760</v>
      </c>
      <c r="D875" s="34" t="s">
        <v>3728</v>
      </c>
      <c r="E875" s="31" t="s">
        <v>55</v>
      </c>
      <c r="F875" s="41" t="s">
        <v>112</v>
      </c>
      <c r="G875" s="42">
        <v>44762</v>
      </c>
      <c r="H875" s="42">
        <v>44763</v>
      </c>
      <c r="I875" s="31" t="s">
        <v>3729</v>
      </c>
      <c r="J875" s="42">
        <v>44763</v>
      </c>
      <c r="K875" s="42"/>
      <c r="L875" s="31">
        <f t="shared" si="97"/>
        <v>3</v>
      </c>
      <c r="M875" s="31">
        <f t="shared" si="98"/>
        <v>1</v>
      </c>
      <c r="N875" s="34" t="s">
        <v>104</v>
      </c>
      <c r="O875" s="34" t="s">
        <v>105</v>
      </c>
      <c r="P875" s="34" t="str">
        <f>VLOOKUP(Email_TaskV2[[#This Row],[PIC Dev]],[1]Organization!C:D,2,FALSE)</f>
        <v>Digital and VAS</v>
      </c>
      <c r="Q875" s="34"/>
      <c r="R875" s="31">
        <v>85</v>
      </c>
      <c r="S875" s="31" t="s">
        <v>106</v>
      </c>
      <c r="T875" s="31"/>
      <c r="U875" s="31"/>
      <c r="V875" s="31"/>
      <c r="W875" s="31"/>
      <c r="X875" s="31"/>
      <c r="Y875" s="31"/>
      <c r="Z875" s="31" t="s">
        <v>63</v>
      </c>
      <c r="AA875" s="31" t="s">
        <v>64</v>
      </c>
      <c r="AB875" s="31" t="s">
        <v>108</v>
      </c>
      <c r="AC875" s="31" t="s">
        <v>98</v>
      </c>
      <c r="AD875" s="33" t="s">
        <v>2792</v>
      </c>
      <c r="AE875" s="33"/>
      <c r="AF875" s="33"/>
      <c r="AG875" s="31"/>
      <c r="AH875" s="75"/>
      <c r="AI875" s="31" t="s">
        <v>75</v>
      </c>
      <c r="AJ875" s="31"/>
      <c r="AK875" s="25"/>
      <c r="AL875" s="25"/>
      <c r="AM875" s="25"/>
      <c r="AN875" s="25"/>
      <c r="AO875" s="25"/>
      <c r="AP875" s="26">
        <f ca="1">IF(AND(Email_TaskV2[[#This Row],[Status]]="ON PROGRESS"),TODAY()-Email_TaskV2[[#This Row],[Tanggal nodin RFS/RFI]],0)</f>
        <v>0</v>
      </c>
      <c r="AQ875" s="26">
        <f ca="1">IF(AND(Email_TaskV2[[#This Row],[Status]]="ON PROGRESS",Email_TaskV2[[#This Row],[Type]]="RFI"),TODAY()-Email_TaskV2[[#This Row],[Tanggal nodin RFS/RFI]],0)</f>
        <v>0</v>
      </c>
      <c r="AR875" s="26" t="str">
        <f ca="1">IF(Email_TaskV2[[#This Row],[Aging]]&gt;7,"Warning","")</f>
        <v/>
      </c>
      <c r="AV875" s="16" t="str">
        <f>IF(AND(Email_TaskV2[[#This Row],[Status]]="ON PROGRESS",Email_TaskV2[[#This Row],[Type]]="RFS"),"YES","")</f>
        <v/>
      </c>
      <c r="AW875" s="16" t="str">
        <f>IF(AND(Email_TaskV2[[#This Row],[Status]]="ON PROGRESS",Email_TaskV2[[#This Row],[Type]]="RFI"),"YES","")</f>
        <v/>
      </c>
      <c r="AX875" s="16">
        <f>IF(Email_TaskV2[[#This Row],[Nomor Nodin RFS/RFI]]="","",DAY(Email_TaskV2[[#This Row],[Tanggal nodin RFS/RFI]]))</f>
        <v>18</v>
      </c>
      <c r="AY875" s="28" t="str">
        <f>IF(Email_TaskV2[[#This Row],[Nomor Nodin RFS/RFI]]="","",TEXT(Email_TaskV2[[#This Row],[Tanggal nodin RFS/RFI]],"mmm"))</f>
        <v>Jul</v>
      </c>
      <c r="AZ875" s="28" t="str">
        <f>IF(Email_TaskV2[[#This Row],[Nodin BO]]="","No","Yes")</f>
        <v>No</v>
      </c>
      <c r="BA875" s="36">
        <f>IF(Email_TaskV2[[#This Row],[Month]]="",13,MONTH(Email_TaskV2[[#This Row],[Tanggal nodin RFS/RFI]]))</f>
        <v>7</v>
      </c>
    </row>
    <row r="876" spans="1:53" ht="15" hidden="1" customHeight="1" x14ac:dyDescent="0.3">
      <c r="A876" s="17">
        <v>875</v>
      </c>
      <c r="B876" s="31" t="s">
        <v>3730</v>
      </c>
      <c r="C876" s="40">
        <v>44760</v>
      </c>
      <c r="D876" s="34" t="s">
        <v>3731</v>
      </c>
      <c r="E876" s="48" t="s">
        <v>118</v>
      </c>
      <c r="F876" s="48" t="s">
        <v>119</v>
      </c>
      <c r="G876" s="31"/>
      <c r="H876" s="42">
        <v>44777</v>
      </c>
      <c r="I876" s="31"/>
      <c r="J876" s="31"/>
      <c r="K876" s="31"/>
      <c r="L876" s="33"/>
      <c r="M876" s="34"/>
      <c r="N876" s="34" t="s">
        <v>341</v>
      </c>
      <c r="O876" s="34" t="s">
        <v>342</v>
      </c>
      <c r="P876" s="34" t="str">
        <f>VLOOKUP(Email_TaskV2[[#This Row],[PIC Dev]],[1]Organization!C:D,2,FALSE)</f>
        <v>Digital and VAS</v>
      </c>
      <c r="Q876" s="74" t="s">
        <v>3732</v>
      </c>
      <c r="R876" s="31"/>
      <c r="S876" s="31" t="s">
        <v>61</v>
      </c>
      <c r="T876" s="31" t="s">
        <v>1265</v>
      </c>
      <c r="U876" s="31"/>
      <c r="V876" s="31"/>
      <c r="W876" s="31"/>
      <c r="X876" s="31"/>
      <c r="Y876" s="31"/>
      <c r="Z876" s="31" t="s">
        <v>63</v>
      </c>
      <c r="AA876" s="31" t="s">
        <v>64</v>
      </c>
      <c r="AB876" s="31" t="s">
        <v>344</v>
      </c>
      <c r="AC876" s="31" t="s">
        <v>124</v>
      </c>
      <c r="AD876" s="33" t="s">
        <v>126</v>
      </c>
      <c r="AE876" s="33"/>
      <c r="AF876" s="33"/>
      <c r="AG876" s="31"/>
      <c r="AH876" s="75"/>
      <c r="AI876" s="113" t="s">
        <v>75</v>
      </c>
      <c r="AJ876" s="114" t="s">
        <v>2427</v>
      </c>
      <c r="AK876" s="25"/>
      <c r="AL876" s="25"/>
      <c r="AM876" s="25"/>
      <c r="AN876" s="25"/>
      <c r="AO876" s="25"/>
      <c r="AP876" s="26">
        <f ca="1">IF(AND(Email_TaskV2[[#This Row],[Status]]="ON PROGRESS"),TODAY()-Email_TaskV2[[#This Row],[Tanggal nodin RFS/RFI]],0)</f>
        <v>0</v>
      </c>
      <c r="AQ876" s="26">
        <f ca="1">IF(AND(Email_TaskV2[[#This Row],[Status]]="ON PROGRESS",Email_TaskV2[[#This Row],[Type]]="RFI"),TODAY()-Email_TaskV2[[#This Row],[Tanggal nodin RFS/RFI]],0)</f>
        <v>0</v>
      </c>
      <c r="AR876" s="26" t="str">
        <f ca="1">IF(Email_TaskV2[[#This Row],[Aging]]&gt;7,"Warning","")</f>
        <v/>
      </c>
      <c r="AV876" s="16" t="str">
        <f>IF(AND(Email_TaskV2[[#This Row],[Status]]="ON PROGRESS",Email_TaskV2[[#This Row],[Type]]="RFS"),"YES","")</f>
        <v/>
      </c>
      <c r="AW876" s="16" t="str">
        <f>IF(AND(Email_TaskV2[[#This Row],[Status]]="ON PROGRESS",Email_TaskV2[[#This Row],[Type]]="RFI"),"YES","")</f>
        <v/>
      </c>
      <c r="AX876" s="16">
        <f>IF(Email_TaskV2[[#This Row],[Nomor Nodin RFS/RFI]]="","",DAY(Email_TaskV2[[#This Row],[Tanggal nodin RFS/RFI]]))</f>
        <v>18</v>
      </c>
      <c r="AY876" s="28" t="str">
        <f>IF(Email_TaskV2[[#This Row],[Nomor Nodin RFS/RFI]]="","",TEXT(Email_TaskV2[[#This Row],[Tanggal nodin RFS/RFI]],"mmm"))</f>
        <v>Jul</v>
      </c>
      <c r="AZ876" s="28" t="str">
        <f>IF(Email_TaskV2[[#This Row],[Nodin BO]]="","No","Yes")</f>
        <v>Yes</v>
      </c>
      <c r="BA876" s="36">
        <f>IF(Email_TaskV2[[#This Row],[Month]]="",13,MONTH(Email_TaskV2[[#This Row],[Tanggal nodin RFS/RFI]]))</f>
        <v>7</v>
      </c>
    </row>
    <row r="877" spans="1:53" ht="15" hidden="1" customHeight="1" x14ac:dyDescent="0.3">
      <c r="A877" s="17">
        <v>876</v>
      </c>
      <c r="B877" s="31" t="s">
        <v>3733</v>
      </c>
      <c r="C877" s="40">
        <v>44760</v>
      </c>
      <c r="D877" s="34" t="s">
        <v>3734</v>
      </c>
      <c r="E877" s="48" t="s">
        <v>118</v>
      </c>
      <c r="F877" s="48" t="s">
        <v>119</v>
      </c>
      <c r="G877" s="31"/>
      <c r="H877" s="42">
        <v>44777</v>
      </c>
      <c r="I877" s="31"/>
      <c r="J877" s="31"/>
      <c r="K877" s="31"/>
      <c r="L877" s="33"/>
      <c r="M877" s="34"/>
      <c r="N877" s="34" t="s">
        <v>341</v>
      </c>
      <c r="O877" s="34" t="s">
        <v>342</v>
      </c>
      <c r="P877" s="34" t="str">
        <f>VLOOKUP(Email_TaskV2[[#This Row],[PIC Dev]],[1]Organization!C:D,2,FALSE)</f>
        <v>Digital and VAS</v>
      </c>
      <c r="Q877" s="74" t="s">
        <v>3735</v>
      </c>
      <c r="R877" s="31"/>
      <c r="S877" s="31" t="s">
        <v>61</v>
      </c>
      <c r="T877" s="31" t="s">
        <v>1265</v>
      </c>
      <c r="U877" s="31"/>
      <c r="V877" s="31"/>
      <c r="W877" s="31"/>
      <c r="X877" s="31"/>
      <c r="Y877" s="31"/>
      <c r="Z877" s="31" t="s">
        <v>63</v>
      </c>
      <c r="AA877" s="31" t="s">
        <v>64</v>
      </c>
      <c r="AB877" s="31" t="s">
        <v>344</v>
      </c>
      <c r="AC877" s="31" t="s">
        <v>66</v>
      </c>
      <c r="AD877" s="33" t="s">
        <v>255</v>
      </c>
      <c r="AE877" s="33"/>
      <c r="AF877" s="33"/>
      <c r="AG877" s="31"/>
      <c r="AH877" s="75"/>
      <c r="AI877" s="113" t="s">
        <v>75</v>
      </c>
      <c r="AJ877" s="114" t="s">
        <v>2427</v>
      </c>
      <c r="AK877" s="25"/>
      <c r="AL877" s="25"/>
      <c r="AM877" s="25"/>
      <c r="AN877" s="25"/>
      <c r="AO877" s="25"/>
      <c r="AP877" s="26">
        <f ca="1">IF(AND(Email_TaskV2[[#This Row],[Status]]="ON PROGRESS"),TODAY()-Email_TaskV2[[#This Row],[Tanggal nodin RFS/RFI]],0)</f>
        <v>0</v>
      </c>
      <c r="AQ877" s="26">
        <f ca="1">IF(AND(Email_TaskV2[[#This Row],[Status]]="ON PROGRESS",Email_TaskV2[[#This Row],[Type]]="RFI"),TODAY()-Email_TaskV2[[#This Row],[Tanggal nodin RFS/RFI]],0)</f>
        <v>0</v>
      </c>
      <c r="AR877" s="26" t="str">
        <f ca="1">IF(Email_TaskV2[[#This Row],[Aging]]&gt;7,"Warning","")</f>
        <v/>
      </c>
      <c r="AV877" s="16" t="str">
        <f>IF(AND(Email_TaskV2[[#This Row],[Status]]="ON PROGRESS",Email_TaskV2[[#This Row],[Type]]="RFS"),"YES","")</f>
        <v/>
      </c>
      <c r="AW877" s="16" t="str">
        <f>IF(AND(Email_TaskV2[[#This Row],[Status]]="ON PROGRESS",Email_TaskV2[[#This Row],[Type]]="RFI"),"YES","")</f>
        <v/>
      </c>
      <c r="AX877" s="16">
        <f>IF(Email_TaskV2[[#This Row],[Nomor Nodin RFS/RFI]]="","",DAY(Email_TaskV2[[#This Row],[Tanggal nodin RFS/RFI]]))</f>
        <v>18</v>
      </c>
      <c r="AY877" s="28" t="str">
        <f>IF(Email_TaskV2[[#This Row],[Nomor Nodin RFS/RFI]]="","",TEXT(Email_TaskV2[[#This Row],[Tanggal nodin RFS/RFI]],"mmm"))</f>
        <v>Jul</v>
      </c>
      <c r="AZ877" s="28" t="str">
        <f>IF(Email_TaskV2[[#This Row],[Nodin BO]]="","No","Yes")</f>
        <v>Yes</v>
      </c>
      <c r="BA877" s="36">
        <f>IF(Email_TaskV2[[#This Row],[Month]]="",13,MONTH(Email_TaskV2[[#This Row],[Tanggal nodin RFS/RFI]]))</f>
        <v>7</v>
      </c>
    </row>
    <row r="878" spans="1:53" ht="15" hidden="1" customHeight="1" x14ac:dyDescent="0.3">
      <c r="A878" s="17">
        <v>877</v>
      </c>
      <c r="B878" s="31" t="s">
        <v>3736</v>
      </c>
      <c r="C878" s="40">
        <v>44761</v>
      </c>
      <c r="D878" s="34" t="s">
        <v>3737</v>
      </c>
      <c r="E878" s="48" t="s">
        <v>118</v>
      </c>
      <c r="F878" s="48" t="s">
        <v>2054</v>
      </c>
      <c r="G878" s="31"/>
      <c r="H878" s="42">
        <v>44769</v>
      </c>
      <c r="I878" s="31"/>
      <c r="J878" s="31"/>
      <c r="K878" s="31"/>
      <c r="L878" s="33"/>
      <c r="M878" s="34"/>
      <c r="N878" s="20" t="s">
        <v>130</v>
      </c>
      <c r="O878" s="20" t="s">
        <v>131</v>
      </c>
      <c r="P878" s="34" t="str">
        <f>VLOOKUP(Email_TaskV2[[#This Row],[PIC Dev]],[1]Organization!C:D,2,FALSE)</f>
        <v>BSM Prepaid</v>
      </c>
      <c r="Q878" s="74" t="s">
        <v>3738</v>
      </c>
      <c r="R878" s="31"/>
      <c r="S878" s="31" t="s">
        <v>106</v>
      </c>
      <c r="T878" s="31" t="s">
        <v>3739</v>
      </c>
      <c r="U878" s="31"/>
      <c r="V878" s="31"/>
      <c r="W878" s="31"/>
      <c r="X878" s="31"/>
      <c r="Y878" s="31"/>
      <c r="Z878" s="31" t="s">
        <v>63</v>
      </c>
      <c r="AA878" s="31" t="s">
        <v>64</v>
      </c>
      <c r="AB878" s="31" t="s">
        <v>65</v>
      </c>
      <c r="AC878" s="31" t="s">
        <v>66</v>
      </c>
      <c r="AD878" s="33" t="s">
        <v>133</v>
      </c>
      <c r="AE878" s="33"/>
      <c r="AF878" s="33"/>
      <c r="AG878" s="31"/>
      <c r="AH878" s="75"/>
      <c r="AI878" s="48" t="s">
        <v>75</v>
      </c>
      <c r="AJ878" s="48"/>
      <c r="AK878" s="25"/>
      <c r="AL878" s="25"/>
      <c r="AM878" s="25"/>
      <c r="AN878" s="25"/>
      <c r="AO878" s="25"/>
      <c r="AP878" s="26">
        <f ca="1">IF(AND(Email_TaskV2[[#This Row],[Status]]="ON PROGRESS"),TODAY()-Email_TaskV2[[#This Row],[Tanggal nodin RFS/RFI]],0)</f>
        <v>0</v>
      </c>
      <c r="AQ878" s="26">
        <f ca="1">IF(AND(Email_TaskV2[[#This Row],[Status]]="ON PROGRESS",Email_TaskV2[[#This Row],[Type]]="RFI"),TODAY()-Email_TaskV2[[#This Row],[Tanggal nodin RFS/RFI]],0)</f>
        <v>0</v>
      </c>
      <c r="AR878" s="26" t="str">
        <f ca="1">IF(Email_TaskV2[[#This Row],[Aging]]&gt;7,"Warning","")</f>
        <v/>
      </c>
      <c r="AV878" s="16" t="str">
        <f>IF(AND(Email_TaskV2[[#This Row],[Status]]="ON PROGRESS",Email_TaskV2[[#This Row],[Type]]="RFS"),"YES","")</f>
        <v/>
      </c>
      <c r="AW878" s="16" t="str">
        <f>IF(AND(Email_TaskV2[[#This Row],[Status]]="ON PROGRESS",Email_TaskV2[[#This Row],[Type]]="RFI"),"YES","")</f>
        <v/>
      </c>
      <c r="AX878" s="16">
        <f>IF(Email_TaskV2[[#This Row],[Nomor Nodin RFS/RFI]]="","",DAY(Email_TaskV2[[#This Row],[Tanggal nodin RFS/RFI]]))</f>
        <v>19</v>
      </c>
      <c r="AY878" s="28" t="str">
        <f>IF(Email_TaskV2[[#This Row],[Nomor Nodin RFS/RFI]]="","",TEXT(Email_TaskV2[[#This Row],[Tanggal nodin RFS/RFI]],"mmm"))</f>
        <v>Jul</v>
      </c>
      <c r="AZ878" s="28" t="str">
        <f>IF(Email_TaskV2[[#This Row],[Nodin BO]]="","No","Yes")</f>
        <v>Yes</v>
      </c>
      <c r="BA878" s="36">
        <f>IF(Email_TaskV2[[#This Row],[Month]]="",13,MONTH(Email_TaskV2[[#This Row],[Tanggal nodin RFS/RFI]]))</f>
        <v>7</v>
      </c>
    </row>
    <row r="879" spans="1:53" ht="15" hidden="1" customHeight="1" x14ac:dyDescent="0.3">
      <c r="A879" s="17">
        <v>878</v>
      </c>
      <c r="B879" s="31" t="s">
        <v>3740</v>
      </c>
      <c r="C879" s="40">
        <v>44761</v>
      </c>
      <c r="D879" s="34" t="s">
        <v>3741</v>
      </c>
      <c r="E879" s="31" t="s">
        <v>55</v>
      </c>
      <c r="F879" s="41" t="s">
        <v>136</v>
      </c>
      <c r="G879" s="42">
        <v>44763</v>
      </c>
      <c r="H879" s="42">
        <v>44764</v>
      </c>
      <c r="I879" s="31" t="s">
        <v>3742</v>
      </c>
      <c r="J879" s="42">
        <v>44764</v>
      </c>
      <c r="K879" s="42"/>
      <c r="L879" s="31">
        <f t="shared" ref="L879:L887" si="99">H879-C879</f>
        <v>3</v>
      </c>
      <c r="M879" s="31">
        <f t="shared" ref="M879:M887" si="100">J879-G879</f>
        <v>1</v>
      </c>
      <c r="N879" s="34" t="s">
        <v>3607</v>
      </c>
      <c r="O879" s="34" t="s">
        <v>3608</v>
      </c>
      <c r="P879" s="34" t="str">
        <f>VLOOKUP(Email_TaskV2[[#This Row],[PIC Dev]],[1]Organization!C:D,2,FALSE)</f>
        <v>Business Architecture</v>
      </c>
      <c r="Q879" s="34"/>
      <c r="R879" s="31">
        <v>192</v>
      </c>
      <c r="S879" s="31" t="s">
        <v>106</v>
      </c>
      <c r="T879" s="31" t="s">
        <v>3610</v>
      </c>
      <c r="U879" s="31"/>
      <c r="V879" s="31"/>
      <c r="W879" s="31"/>
      <c r="X879" s="31"/>
      <c r="Y879" s="31"/>
      <c r="Z879" s="31" t="s">
        <v>63</v>
      </c>
      <c r="AA879" s="31" t="s">
        <v>64</v>
      </c>
      <c r="AB879" s="31" t="s">
        <v>534</v>
      </c>
      <c r="AC879" s="31" t="s">
        <v>98</v>
      </c>
      <c r="AD879" s="33" t="s">
        <v>1719</v>
      </c>
      <c r="AE879" s="33"/>
      <c r="AF879" s="33"/>
      <c r="AG879" s="31"/>
      <c r="AH879" s="75"/>
      <c r="AI879" s="31" t="s">
        <v>276</v>
      </c>
      <c r="AJ879" s="31" t="s">
        <v>277</v>
      </c>
      <c r="AK879" s="25"/>
      <c r="AL879" s="25"/>
      <c r="AM879" s="25"/>
      <c r="AN879" s="25"/>
      <c r="AO879" s="25"/>
      <c r="AP879" s="26">
        <f ca="1">IF(AND(Email_TaskV2[[#This Row],[Status]]="ON PROGRESS"),TODAY()-Email_TaskV2[[#This Row],[Tanggal nodin RFS/RFI]],0)</f>
        <v>0</v>
      </c>
      <c r="AQ879" s="26">
        <f ca="1">IF(AND(Email_TaskV2[[#This Row],[Status]]="ON PROGRESS",Email_TaskV2[[#This Row],[Type]]="RFI"),TODAY()-Email_TaskV2[[#This Row],[Tanggal nodin RFS/RFI]],0)</f>
        <v>0</v>
      </c>
      <c r="AR879" s="26" t="str">
        <f ca="1">IF(Email_TaskV2[[#This Row],[Aging]]&gt;7,"Warning","")</f>
        <v/>
      </c>
      <c r="AV879" s="16" t="str">
        <f>IF(AND(Email_TaskV2[[#This Row],[Status]]="ON PROGRESS",Email_TaskV2[[#This Row],[Type]]="RFS"),"YES","")</f>
        <v/>
      </c>
      <c r="AW879" s="16" t="str">
        <f>IF(AND(Email_TaskV2[[#This Row],[Status]]="ON PROGRESS",Email_TaskV2[[#This Row],[Type]]="RFI"),"YES","")</f>
        <v/>
      </c>
      <c r="AX879" s="16">
        <f>IF(Email_TaskV2[[#This Row],[Nomor Nodin RFS/RFI]]="","",DAY(Email_TaskV2[[#This Row],[Tanggal nodin RFS/RFI]]))</f>
        <v>19</v>
      </c>
      <c r="AY879" s="28" t="str">
        <f>IF(Email_TaskV2[[#This Row],[Nomor Nodin RFS/RFI]]="","",TEXT(Email_TaskV2[[#This Row],[Tanggal nodin RFS/RFI]],"mmm"))</f>
        <v>Jul</v>
      </c>
      <c r="AZ879" s="28" t="str">
        <f>IF(Email_TaskV2[[#This Row],[Nodin BO]]="","No","Yes")</f>
        <v>Yes</v>
      </c>
      <c r="BA879" s="36">
        <f>IF(Email_TaskV2[[#This Row],[Month]]="",13,MONTH(Email_TaskV2[[#This Row],[Tanggal nodin RFS/RFI]]))</f>
        <v>7</v>
      </c>
    </row>
    <row r="880" spans="1:53" ht="15" hidden="1" customHeight="1" x14ac:dyDescent="0.3">
      <c r="A880" s="17">
        <v>879</v>
      </c>
      <c r="B880" s="31" t="s">
        <v>3743</v>
      </c>
      <c r="C880" s="40">
        <v>44761</v>
      </c>
      <c r="D880" s="34" t="s">
        <v>3744</v>
      </c>
      <c r="E880" s="31" t="s">
        <v>55</v>
      </c>
      <c r="F880" s="41" t="s">
        <v>112</v>
      </c>
      <c r="G880" s="42">
        <v>44764</v>
      </c>
      <c r="H880" s="42">
        <v>44768</v>
      </c>
      <c r="I880" s="31" t="s">
        <v>3745</v>
      </c>
      <c r="J880" s="42">
        <v>44768</v>
      </c>
      <c r="K880" s="42"/>
      <c r="L880" s="31">
        <f t="shared" si="99"/>
        <v>7</v>
      </c>
      <c r="M880" s="31">
        <f t="shared" si="100"/>
        <v>4</v>
      </c>
      <c r="N880" s="23" t="s">
        <v>93</v>
      </c>
      <c r="O880" s="20" t="s">
        <v>94</v>
      </c>
      <c r="P880" s="34" t="str">
        <f>VLOOKUP(Email_TaskV2[[#This Row],[PIC Dev]],[1]Organization!C:D,2,FALSE)</f>
        <v>Digital and VAS</v>
      </c>
      <c r="Q880" s="34"/>
      <c r="R880" s="31">
        <v>15</v>
      </c>
      <c r="S880" s="31" t="s">
        <v>106</v>
      </c>
      <c r="T880" s="31" t="s">
        <v>3746</v>
      </c>
      <c r="U880" s="31"/>
      <c r="V880" s="31"/>
      <c r="W880" s="31"/>
      <c r="X880" s="31"/>
      <c r="Y880" s="31"/>
      <c r="Z880" s="31" t="s">
        <v>63</v>
      </c>
      <c r="AA880" s="31" t="s">
        <v>64</v>
      </c>
      <c r="AB880" s="31" t="s">
        <v>201</v>
      </c>
      <c r="AC880" s="31" t="s">
        <v>98</v>
      </c>
      <c r="AD880" s="33" t="s">
        <v>186</v>
      </c>
      <c r="AE880" s="33"/>
      <c r="AF880" s="33"/>
      <c r="AG880" s="31"/>
      <c r="AH880" s="75"/>
      <c r="AI880" s="31" t="s">
        <v>75</v>
      </c>
      <c r="AJ880" s="31"/>
      <c r="AK880" s="25"/>
      <c r="AL880" s="25"/>
      <c r="AM880" s="25"/>
      <c r="AN880" s="25"/>
      <c r="AO880" s="25"/>
      <c r="AP880" s="26">
        <f ca="1">IF(AND(Email_TaskV2[[#This Row],[Status]]="ON PROGRESS"),TODAY()-Email_TaskV2[[#This Row],[Tanggal nodin RFS/RFI]],0)</f>
        <v>0</v>
      </c>
      <c r="AQ880" s="26">
        <f ca="1">IF(AND(Email_TaskV2[[#This Row],[Status]]="ON PROGRESS",Email_TaskV2[[#This Row],[Type]]="RFI"),TODAY()-Email_TaskV2[[#This Row],[Tanggal nodin RFS/RFI]],0)</f>
        <v>0</v>
      </c>
      <c r="AR880" s="26" t="str">
        <f ca="1">IF(Email_TaskV2[[#This Row],[Aging]]&gt;7,"Warning","")</f>
        <v/>
      </c>
      <c r="AV880" s="16" t="str">
        <f>IF(AND(Email_TaskV2[[#This Row],[Status]]="ON PROGRESS",Email_TaskV2[[#This Row],[Type]]="RFS"),"YES","")</f>
        <v/>
      </c>
      <c r="AW880" s="16" t="str">
        <f>IF(AND(Email_TaskV2[[#This Row],[Status]]="ON PROGRESS",Email_TaskV2[[#This Row],[Type]]="RFI"),"YES","")</f>
        <v/>
      </c>
      <c r="AX880" s="16">
        <f>IF(Email_TaskV2[[#This Row],[Nomor Nodin RFS/RFI]]="","",DAY(Email_TaskV2[[#This Row],[Tanggal nodin RFS/RFI]]))</f>
        <v>19</v>
      </c>
      <c r="AY880" s="28" t="str">
        <f>IF(Email_TaskV2[[#This Row],[Nomor Nodin RFS/RFI]]="","",TEXT(Email_TaskV2[[#This Row],[Tanggal nodin RFS/RFI]],"mmm"))</f>
        <v>Jul</v>
      </c>
      <c r="AZ880" s="28" t="str">
        <f>IF(Email_TaskV2[[#This Row],[Nodin BO]]="","No","Yes")</f>
        <v>Yes</v>
      </c>
      <c r="BA880" s="36">
        <f>IF(Email_TaskV2[[#This Row],[Month]]="",13,MONTH(Email_TaskV2[[#This Row],[Tanggal nodin RFS/RFI]]))</f>
        <v>7</v>
      </c>
    </row>
    <row r="881" spans="1:53" ht="15" hidden="1" customHeight="1" x14ac:dyDescent="0.3">
      <c r="A881" s="17">
        <v>880</v>
      </c>
      <c r="B881" s="31" t="s">
        <v>3747</v>
      </c>
      <c r="C881" s="40">
        <v>44761</v>
      </c>
      <c r="D881" s="34" t="s">
        <v>3748</v>
      </c>
      <c r="E881" s="31" t="s">
        <v>55</v>
      </c>
      <c r="F881" s="41" t="s">
        <v>136</v>
      </c>
      <c r="G881" s="42">
        <v>44764</v>
      </c>
      <c r="H881" s="42">
        <v>44768</v>
      </c>
      <c r="I881" s="31" t="s">
        <v>3749</v>
      </c>
      <c r="J881" s="42">
        <v>44768</v>
      </c>
      <c r="K881" s="42"/>
      <c r="L881" s="31">
        <f t="shared" si="99"/>
        <v>7</v>
      </c>
      <c r="M881" s="31">
        <f t="shared" si="100"/>
        <v>4</v>
      </c>
      <c r="N881" s="74" t="s">
        <v>3068</v>
      </c>
      <c r="O881" s="34" t="s">
        <v>3069</v>
      </c>
      <c r="P881" s="34" t="str">
        <f>VLOOKUP(Email_TaskV2[[#This Row],[PIC Dev]],[1]Organization!C:D,2,FALSE)</f>
        <v>BSM Prepaid</v>
      </c>
      <c r="Q881" s="74" t="s">
        <v>3750</v>
      </c>
      <c r="R881" s="31">
        <v>15</v>
      </c>
      <c r="S881" s="31" t="s">
        <v>106</v>
      </c>
      <c r="T881" s="31" t="s">
        <v>3751</v>
      </c>
      <c r="U881" s="31"/>
      <c r="V881" s="31"/>
      <c r="W881" s="31"/>
      <c r="X881" s="31"/>
      <c r="Y881" s="31"/>
      <c r="Z881" s="31" t="s">
        <v>63</v>
      </c>
      <c r="AA881" s="31" t="s">
        <v>64</v>
      </c>
      <c r="AB881" s="31" t="s">
        <v>588</v>
      </c>
      <c r="AC881" s="31" t="s">
        <v>66</v>
      </c>
      <c r="AD881" s="33" t="s">
        <v>816</v>
      </c>
      <c r="AE881" s="33"/>
      <c r="AF881" s="33"/>
      <c r="AG881" s="31"/>
      <c r="AH881" s="75"/>
      <c r="AI881" s="31" t="s">
        <v>75</v>
      </c>
      <c r="AJ881" s="31"/>
      <c r="AK881" s="25"/>
      <c r="AL881" s="25"/>
      <c r="AM881" s="25"/>
      <c r="AN881" s="25"/>
      <c r="AO881" s="25"/>
      <c r="AP881" s="26">
        <f ca="1">IF(AND(Email_TaskV2[[#This Row],[Status]]="ON PROGRESS"),TODAY()-Email_TaskV2[[#This Row],[Tanggal nodin RFS/RFI]],0)</f>
        <v>0</v>
      </c>
      <c r="AQ881" s="26">
        <f ca="1">IF(AND(Email_TaskV2[[#This Row],[Status]]="ON PROGRESS",Email_TaskV2[[#This Row],[Type]]="RFI"),TODAY()-Email_TaskV2[[#This Row],[Tanggal nodin RFS/RFI]],0)</f>
        <v>0</v>
      </c>
      <c r="AR881" s="26" t="str">
        <f ca="1">IF(Email_TaskV2[[#This Row],[Aging]]&gt;7,"Warning","")</f>
        <v/>
      </c>
      <c r="AV881" s="16" t="str">
        <f>IF(AND(Email_TaskV2[[#This Row],[Status]]="ON PROGRESS",Email_TaskV2[[#This Row],[Type]]="RFS"),"YES","")</f>
        <v/>
      </c>
      <c r="AW881" s="16" t="str">
        <f>IF(AND(Email_TaskV2[[#This Row],[Status]]="ON PROGRESS",Email_TaskV2[[#This Row],[Type]]="RFI"),"YES","")</f>
        <v/>
      </c>
      <c r="AX881" s="16">
        <f>IF(Email_TaskV2[[#This Row],[Nomor Nodin RFS/RFI]]="","",DAY(Email_TaskV2[[#This Row],[Tanggal nodin RFS/RFI]]))</f>
        <v>19</v>
      </c>
      <c r="AY881" s="28" t="str">
        <f>IF(Email_TaskV2[[#This Row],[Nomor Nodin RFS/RFI]]="","",TEXT(Email_TaskV2[[#This Row],[Tanggal nodin RFS/RFI]],"mmm"))</f>
        <v>Jul</v>
      </c>
      <c r="AZ881" s="28" t="str">
        <f>IF(Email_TaskV2[[#This Row],[Nodin BO]]="","No","Yes")</f>
        <v>Yes</v>
      </c>
      <c r="BA881" s="36">
        <f>IF(Email_TaskV2[[#This Row],[Month]]="",13,MONTH(Email_TaskV2[[#This Row],[Tanggal nodin RFS/RFI]]))</f>
        <v>7</v>
      </c>
    </row>
    <row r="882" spans="1:53" ht="15" hidden="1" customHeight="1" x14ac:dyDescent="0.3">
      <c r="A882" s="17">
        <v>881</v>
      </c>
      <c r="B882" s="31" t="s">
        <v>3752</v>
      </c>
      <c r="C882" s="40">
        <v>44762</v>
      </c>
      <c r="D882" s="34" t="s">
        <v>3753</v>
      </c>
      <c r="E882" s="31" t="s">
        <v>55</v>
      </c>
      <c r="F882" s="112" t="s">
        <v>136</v>
      </c>
      <c r="G882" s="42">
        <v>44762</v>
      </c>
      <c r="H882" s="42">
        <v>44762</v>
      </c>
      <c r="I882" s="31" t="s">
        <v>3754</v>
      </c>
      <c r="J882" s="42">
        <v>44762</v>
      </c>
      <c r="K882" s="42"/>
      <c r="L882" s="31">
        <f t="shared" si="99"/>
        <v>0</v>
      </c>
      <c r="M882" s="31">
        <f t="shared" si="100"/>
        <v>0</v>
      </c>
      <c r="N882" s="20" t="s">
        <v>130</v>
      </c>
      <c r="O882" s="20" t="s">
        <v>131</v>
      </c>
      <c r="P882" s="34" t="str">
        <f>VLOOKUP(Email_TaskV2[[#This Row],[PIC Dev]],[1]Organization!C:D,2,FALSE)</f>
        <v>BSM Prepaid</v>
      </c>
      <c r="Q882" s="34" t="s">
        <v>3755</v>
      </c>
      <c r="R882" s="31">
        <v>14</v>
      </c>
      <c r="S882" s="31" t="s">
        <v>61</v>
      </c>
      <c r="T882" s="31" t="s">
        <v>3756</v>
      </c>
      <c r="U882" s="31"/>
      <c r="V882" s="31"/>
      <c r="W882" s="31"/>
      <c r="X882" s="31"/>
      <c r="Y882" s="31"/>
      <c r="Z882" s="31" t="s">
        <v>63</v>
      </c>
      <c r="AA882" s="31" t="s">
        <v>64</v>
      </c>
      <c r="AB882" s="31" t="s">
        <v>65</v>
      </c>
      <c r="AC882" s="31" t="s">
        <v>66</v>
      </c>
      <c r="AD882" s="33" t="s">
        <v>266</v>
      </c>
      <c r="AE882" s="33"/>
      <c r="AF882" s="33"/>
      <c r="AG882" s="31"/>
      <c r="AH882" s="75"/>
      <c r="AI882" s="31" t="s">
        <v>75</v>
      </c>
      <c r="AJ882" s="31"/>
      <c r="AK882" s="25"/>
      <c r="AL882" s="25"/>
      <c r="AM882" s="25"/>
      <c r="AN882" s="25"/>
      <c r="AO882" s="25"/>
      <c r="AP882" s="26">
        <f ca="1">IF(AND(Email_TaskV2[[#This Row],[Status]]="ON PROGRESS"),TODAY()-Email_TaskV2[[#This Row],[Tanggal nodin RFS/RFI]],0)</f>
        <v>0</v>
      </c>
      <c r="AQ882" s="26">
        <f ca="1">IF(AND(Email_TaskV2[[#This Row],[Status]]="ON PROGRESS",Email_TaskV2[[#This Row],[Type]]="RFI"),TODAY()-Email_TaskV2[[#This Row],[Tanggal nodin RFS/RFI]],0)</f>
        <v>0</v>
      </c>
      <c r="AR882" s="26" t="str">
        <f ca="1">IF(Email_TaskV2[[#This Row],[Aging]]&gt;7,"Warning","")</f>
        <v/>
      </c>
      <c r="AV882" s="16" t="str">
        <f>IF(AND(Email_TaskV2[[#This Row],[Status]]="ON PROGRESS",Email_TaskV2[[#This Row],[Type]]="RFS"),"YES","")</f>
        <v/>
      </c>
      <c r="AW882" s="16" t="str">
        <f>IF(AND(Email_TaskV2[[#This Row],[Status]]="ON PROGRESS",Email_TaskV2[[#This Row],[Type]]="RFI"),"YES","")</f>
        <v/>
      </c>
      <c r="AX882" s="16">
        <f>IF(Email_TaskV2[[#This Row],[Nomor Nodin RFS/RFI]]="","",DAY(Email_TaskV2[[#This Row],[Tanggal nodin RFS/RFI]]))</f>
        <v>20</v>
      </c>
      <c r="AY882" s="28" t="str">
        <f>IF(Email_TaskV2[[#This Row],[Nomor Nodin RFS/RFI]]="","",TEXT(Email_TaskV2[[#This Row],[Tanggal nodin RFS/RFI]],"mmm"))</f>
        <v>Jul</v>
      </c>
      <c r="AZ882" s="28" t="str">
        <f>IF(Email_TaskV2[[#This Row],[Nodin BO]]="","No","Yes")</f>
        <v>Yes</v>
      </c>
      <c r="BA882" s="36">
        <f>IF(Email_TaskV2[[#This Row],[Month]]="",13,MONTH(Email_TaskV2[[#This Row],[Tanggal nodin RFS/RFI]]))</f>
        <v>7</v>
      </c>
    </row>
    <row r="883" spans="1:53" ht="15" hidden="1" customHeight="1" x14ac:dyDescent="0.3">
      <c r="A883" s="17">
        <v>882</v>
      </c>
      <c r="B883" s="31" t="s">
        <v>3757</v>
      </c>
      <c r="C883" s="40">
        <v>44762</v>
      </c>
      <c r="D883" s="34" t="s">
        <v>3758</v>
      </c>
      <c r="E883" s="31" t="s">
        <v>55</v>
      </c>
      <c r="F883" s="112" t="s">
        <v>136</v>
      </c>
      <c r="G883" s="42">
        <v>44763</v>
      </c>
      <c r="H883" s="42">
        <v>44769</v>
      </c>
      <c r="I883" s="31" t="s">
        <v>3759</v>
      </c>
      <c r="J883" s="42">
        <v>44769</v>
      </c>
      <c r="K883" s="42"/>
      <c r="L883" s="31">
        <f t="shared" si="99"/>
        <v>7</v>
      </c>
      <c r="M883" s="31">
        <f t="shared" si="100"/>
        <v>6</v>
      </c>
      <c r="N883" s="74" t="s">
        <v>3068</v>
      </c>
      <c r="O883" s="34" t="s">
        <v>3069</v>
      </c>
      <c r="P883" s="34" t="str">
        <f>VLOOKUP(Email_TaskV2[[#This Row],[PIC Dev]],[1]Organization!C:D,2,FALSE)</f>
        <v>BSM Prepaid</v>
      </c>
      <c r="Q883" s="74" t="s">
        <v>3760</v>
      </c>
      <c r="R883" s="31">
        <v>88</v>
      </c>
      <c r="S883" s="31" t="s">
        <v>61</v>
      </c>
      <c r="T883" s="31" t="s">
        <v>3600</v>
      </c>
      <c r="U883" s="31"/>
      <c r="V883" s="31"/>
      <c r="W883" s="31"/>
      <c r="X883" s="31"/>
      <c r="Y883" s="31"/>
      <c r="Z883" s="31" t="s">
        <v>63</v>
      </c>
      <c r="AA883" s="31" t="s">
        <v>64</v>
      </c>
      <c r="AB883" s="31" t="s">
        <v>3761</v>
      </c>
      <c r="AC883" s="31" t="s">
        <v>66</v>
      </c>
      <c r="AD883" s="33" t="s">
        <v>125</v>
      </c>
      <c r="AE883" s="33" t="s">
        <v>99</v>
      </c>
      <c r="AF883" s="33"/>
      <c r="AG883" s="31"/>
      <c r="AH883" s="75"/>
      <c r="AI883" s="31" t="s">
        <v>68</v>
      </c>
      <c r="AJ883" s="31" t="s">
        <v>83</v>
      </c>
      <c r="AK883" s="25"/>
      <c r="AL883" s="25"/>
      <c r="AM883" s="25"/>
      <c r="AN883" s="25"/>
      <c r="AO883" s="25"/>
      <c r="AP883" s="26">
        <f ca="1">IF(AND(Email_TaskV2[[#This Row],[Status]]="ON PROGRESS"),TODAY()-Email_TaskV2[[#This Row],[Tanggal nodin RFS/RFI]],0)</f>
        <v>0</v>
      </c>
      <c r="AQ883" s="26">
        <f ca="1">IF(AND(Email_TaskV2[[#This Row],[Status]]="ON PROGRESS",Email_TaskV2[[#This Row],[Type]]="RFI"),TODAY()-Email_TaskV2[[#This Row],[Tanggal nodin RFS/RFI]],0)</f>
        <v>0</v>
      </c>
      <c r="AR883" s="26" t="str">
        <f ca="1">IF(Email_TaskV2[[#This Row],[Aging]]&gt;7,"Warning","")</f>
        <v/>
      </c>
      <c r="AV883" s="16" t="str">
        <f>IF(AND(Email_TaskV2[[#This Row],[Status]]="ON PROGRESS",Email_TaskV2[[#This Row],[Type]]="RFS"),"YES","")</f>
        <v/>
      </c>
      <c r="AW883" s="16" t="str">
        <f>IF(AND(Email_TaskV2[[#This Row],[Status]]="ON PROGRESS",Email_TaskV2[[#This Row],[Type]]="RFI"),"YES","")</f>
        <v/>
      </c>
      <c r="AX883" s="16">
        <f>IF(Email_TaskV2[[#This Row],[Nomor Nodin RFS/RFI]]="","",DAY(Email_TaskV2[[#This Row],[Tanggal nodin RFS/RFI]]))</f>
        <v>20</v>
      </c>
      <c r="AY883" s="28" t="str">
        <f>IF(Email_TaskV2[[#This Row],[Nomor Nodin RFS/RFI]]="","",TEXT(Email_TaskV2[[#This Row],[Tanggal nodin RFS/RFI]],"mmm"))</f>
        <v>Jul</v>
      </c>
      <c r="AZ883" s="28" t="str">
        <f>IF(Email_TaskV2[[#This Row],[Nodin BO]]="","No","Yes")</f>
        <v>Yes</v>
      </c>
      <c r="BA883" s="36">
        <f>IF(Email_TaskV2[[#This Row],[Month]]="",13,MONTH(Email_TaskV2[[#This Row],[Tanggal nodin RFS/RFI]]))</f>
        <v>7</v>
      </c>
    </row>
    <row r="884" spans="1:53" ht="15" hidden="1" customHeight="1" x14ac:dyDescent="0.3">
      <c r="A884" s="17">
        <v>883</v>
      </c>
      <c r="B884" s="31" t="s">
        <v>3762</v>
      </c>
      <c r="C884" s="40">
        <v>44762</v>
      </c>
      <c r="D884" s="34" t="s">
        <v>3763</v>
      </c>
      <c r="E884" s="31" t="s">
        <v>55</v>
      </c>
      <c r="F884" s="41" t="s">
        <v>136</v>
      </c>
      <c r="G884" s="42">
        <v>44763</v>
      </c>
      <c r="H884" s="42">
        <v>44768</v>
      </c>
      <c r="I884" s="31" t="s">
        <v>3764</v>
      </c>
      <c r="J884" s="42">
        <v>44768</v>
      </c>
      <c r="K884" s="42"/>
      <c r="L884" s="31">
        <f t="shared" si="99"/>
        <v>6</v>
      </c>
      <c r="M884" s="31">
        <f t="shared" si="100"/>
        <v>5</v>
      </c>
      <c r="N884" s="34" t="s">
        <v>3765</v>
      </c>
      <c r="O884" s="34" t="s">
        <v>3766</v>
      </c>
      <c r="P884" s="34" t="str">
        <f>VLOOKUP(Email_TaskV2[[#This Row],[PIC Dev]],[1]Organization!C:D,2,FALSE)</f>
        <v>Postpaid, Roaming, and Interconnect</v>
      </c>
      <c r="Q884" s="74" t="s">
        <v>3767</v>
      </c>
      <c r="R884" s="31">
        <v>120</v>
      </c>
      <c r="S884" s="31" t="s">
        <v>61</v>
      </c>
      <c r="T884" s="31" t="s">
        <v>2908</v>
      </c>
      <c r="U884" s="31"/>
      <c r="V884" s="31"/>
      <c r="W884" s="31"/>
      <c r="X884" s="31"/>
      <c r="Y884" s="31"/>
      <c r="Z884" s="31" t="s">
        <v>63</v>
      </c>
      <c r="AA884" s="31" t="s">
        <v>64</v>
      </c>
      <c r="AB884" s="31" t="s">
        <v>81</v>
      </c>
      <c r="AC884" s="31" t="s">
        <v>66</v>
      </c>
      <c r="AD884" s="33" t="s">
        <v>125</v>
      </c>
      <c r="AE884" s="33" t="s">
        <v>99</v>
      </c>
      <c r="AF884" s="33"/>
      <c r="AG884" s="31"/>
      <c r="AH884" s="75"/>
      <c r="AI884" s="31" t="s">
        <v>68</v>
      </c>
      <c r="AJ884" s="31" t="s">
        <v>83</v>
      </c>
      <c r="AK884" s="25"/>
      <c r="AL884" s="25"/>
      <c r="AM884" s="25"/>
      <c r="AN884" s="25"/>
      <c r="AO884" s="25"/>
      <c r="AP884" s="26">
        <f ca="1">IF(AND(Email_TaskV2[[#This Row],[Status]]="ON PROGRESS"),TODAY()-Email_TaskV2[[#This Row],[Tanggal nodin RFS/RFI]],0)</f>
        <v>0</v>
      </c>
      <c r="AQ884" s="26">
        <f ca="1">IF(AND(Email_TaskV2[[#This Row],[Status]]="ON PROGRESS",Email_TaskV2[[#This Row],[Type]]="RFI"),TODAY()-Email_TaskV2[[#This Row],[Tanggal nodin RFS/RFI]],0)</f>
        <v>0</v>
      </c>
      <c r="AR884" s="26" t="str">
        <f ca="1">IF(Email_TaskV2[[#This Row],[Aging]]&gt;7,"Warning","")</f>
        <v/>
      </c>
      <c r="AV884" s="16" t="str">
        <f>IF(AND(Email_TaskV2[[#This Row],[Status]]="ON PROGRESS",Email_TaskV2[[#This Row],[Type]]="RFS"),"YES","")</f>
        <v/>
      </c>
      <c r="AW884" s="16" t="str">
        <f>IF(AND(Email_TaskV2[[#This Row],[Status]]="ON PROGRESS",Email_TaskV2[[#This Row],[Type]]="RFI"),"YES","")</f>
        <v/>
      </c>
      <c r="AX884" s="16">
        <f>IF(Email_TaskV2[[#This Row],[Nomor Nodin RFS/RFI]]="","",DAY(Email_TaskV2[[#This Row],[Tanggal nodin RFS/RFI]]))</f>
        <v>20</v>
      </c>
      <c r="AY884" s="28" t="str">
        <f>IF(Email_TaskV2[[#This Row],[Nomor Nodin RFS/RFI]]="","",TEXT(Email_TaskV2[[#This Row],[Tanggal nodin RFS/RFI]],"mmm"))</f>
        <v>Jul</v>
      </c>
      <c r="AZ884" s="28" t="str">
        <f>IF(Email_TaskV2[[#This Row],[Nodin BO]]="","No","Yes")</f>
        <v>Yes</v>
      </c>
      <c r="BA884" s="36">
        <f>IF(Email_TaskV2[[#This Row],[Month]]="",13,MONTH(Email_TaskV2[[#This Row],[Tanggal nodin RFS/RFI]]))</f>
        <v>7</v>
      </c>
    </row>
    <row r="885" spans="1:53" ht="15" hidden="1" customHeight="1" x14ac:dyDescent="0.3">
      <c r="A885" s="17">
        <v>884</v>
      </c>
      <c r="B885" s="31" t="s">
        <v>3768</v>
      </c>
      <c r="C885" s="40">
        <v>44762</v>
      </c>
      <c r="D885" s="34" t="s">
        <v>3769</v>
      </c>
      <c r="E885" s="31" t="s">
        <v>55</v>
      </c>
      <c r="F885" s="31" t="s">
        <v>112</v>
      </c>
      <c r="G885" s="42">
        <v>44763</v>
      </c>
      <c r="H885" s="42">
        <v>44764</v>
      </c>
      <c r="I885" s="31" t="s">
        <v>3770</v>
      </c>
      <c r="J885" s="42">
        <v>44764</v>
      </c>
      <c r="K885" s="42"/>
      <c r="L885" s="31">
        <f t="shared" si="99"/>
        <v>2</v>
      </c>
      <c r="M885" s="31">
        <f t="shared" si="100"/>
        <v>1</v>
      </c>
      <c r="N885" s="34" t="s">
        <v>3607</v>
      </c>
      <c r="O885" s="34" t="s">
        <v>3608</v>
      </c>
      <c r="P885" s="34" t="str">
        <f>VLOOKUP(Email_TaskV2[[#This Row],[PIC Dev]],[1]Organization!C:D,2,FALSE)</f>
        <v>Business Architecture</v>
      </c>
      <c r="Q885" s="34"/>
      <c r="R885" s="31">
        <v>67</v>
      </c>
      <c r="S885" s="31" t="s">
        <v>106</v>
      </c>
      <c r="T885" s="31" t="s">
        <v>3771</v>
      </c>
      <c r="U885" s="31"/>
      <c r="V885" s="31"/>
      <c r="W885" s="31"/>
      <c r="X885" s="31"/>
      <c r="Y885" s="31"/>
      <c r="Z885" s="31" t="s">
        <v>63</v>
      </c>
      <c r="AA885" s="31" t="s">
        <v>64</v>
      </c>
      <c r="AB885" s="31" t="s">
        <v>534</v>
      </c>
      <c r="AC885" s="31" t="s">
        <v>98</v>
      </c>
      <c r="AD885" s="33" t="s">
        <v>1719</v>
      </c>
      <c r="AE885" s="33"/>
      <c r="AF885" s="33"/>
      <c r="AG885" s="31"/>
      <c r="AH885" s="75"/>
      <c r="AI885" s="31" t="s">
        <v>75</v>
      </c>
      <c r="AJ885" s="31"/>
      <c r="AK885" s="25"/>
      <c r="AL885" s="25"/>
      <c r="AM885" s="25"/>
      <c r="AN885" s="25"/>
      <c r="AO885" s="25"/>
      <c r="AP885" s="26">
        <f ca="1">IF(AND(Email_TaskV2[[#This Row],[Status]]="ON PROGRESS"),TODAY()-Email_TaskV2[[#This Row],[Tanggal nodin RFS/RFI]],0)</f>
        <v>0</v>
      </c>
      <c r="AQ885" s="26">
        <f ca="1">IF(AND(Email_TaskV2[[#This Row],[Status]]="ON PROGRESS",Email_TaskV2[[#This Row],[Type]]="RFI"),TODAY()-Email_TaskV2[[#This Row],[Tanggal nodin RFS/RFI]],0)</f>
        <v>0</v>
      </c>
      <c r="AR885" s="26" t="str">
        <f ca="1">IF(Email_TaskV2[[#This Row],[Aging]]&gt;7,"Warning","")</f>
        <v/>
      </c>
      <c r="AV885" s="16" t="str">
        <f>IF(AND(Email_TaskV2[[#This Row],[Status]]="ON PROGRESS",Email_TaskV2[[#This Row],[Type]]="RFS"),"YES","")</f>
        <v/>
      </c>
      <c r="AW885" s="16" t="str">
        <f>IF(AND(Email_TaskV2[[#This Row],[Status]]="ON PROGRESS",Email_TaskV2[[#This Row],[Type]]="RFI"),"YES","")</f>
        <v/>
      </c>
      <c r="AX885" s="16">
        <f>IF(Email_TaskV2[[#This Row],[Nomor Nodin RFS/RFI]]="","",DAY(Email_TaskV2[[#This Row],[Tanggal nodin RFS/RFI]]))</f>
        <v>20</v>
      </c>
      <c r="AY885" s="28" t="str">
        <f>IF(Email_TaskV2[[#This Row],[Nomor Nodin RFS/RFI]]="","",TEXT(Email_TaskV2[[#This Row],[Tanggal nodin RFS/RFI]],"mmm"))</f>
        <v>Jul</v>
      </c>
      <c r="AZ885" s="28" t="str">
        <f>IF(Email_TaskV2[[#This Row],[Nodin BO]]="","No","Yes")</f>
        <v>Yes</v>
      </c>
      <c r="BA885" s="36">
        <f>IF(Email_TaskV2[[#This Row],[Month]]="",13,MONTH(Email_TaskV2[[#This Row],[Tanggal nodin RFS/RFI]]))</f>
        <v>7</v>
      </c>
    </row>
    <row r="886" spans="1:53" ht="15" hidden="1" customHeight="1" x14ac:dyDescent="0.3">
      <c r="A886" s="17">
        <v>885</v>
      </c>
      <c r="B886" s="31" t="s">
        <v>3772</v>
      </c>
      <c r="C886" s="40">
        <v>44762</v>
      </c>
      <c r="D886" s="34" t="s">
        <v>3773</v>
      </c>
      <c r="E886" s="31" t="s">
        <v>55</v>
      </c>
      <c r="F886" s="41" t="s">
        <v>147</v>
      </c>
      <c r="G886" s="42">
        <v>44764</v>
      </c>
      <c r="H886" s="42">
        <v>44774</v>
      </c>
      <c r="I886" s="31" t="s">
        <v>3774</v>
      </c>
      <c r="J886" s="42">
        <v>44775</v>
      </c>
      <c r="K886" s="42"/>
      <c r="L886" s="31">
        <f t="shared" si="99"/>
        <v>12</v>
      </c>
      <c r="M886" s="31">
        <f t="shared" si="100"/>
        <v>11</v>
      </c>
      <c r="N886" s="34" t="s">
        <v>3765</v>
      </c>
      <c r="O886" s="34" t="s">
        <v>3766</v>
      </c>
      <c r="P886" s="34" t="str">
        <f>VLOOKUP(Email_TaskV2[[#This Row],[PIC Dev]],[1]Organization!C:D,2,FALSE)</f>
        <v>Postpaid, Roaming, and Interconnect</v>
      </c>
      <c r="Q886" s="34"/>
      <c r="R886" s="31">
        <v>44</v>
      </c>
      <c r="S886" s="31" t="s">
        <v>106</v>
      </c>
      <c r="T886" s="83" t="s">
        <v>3775</v>
      </c>
      <c r="U886" s="83"/>
      <c r="V886" s="83"/>
      <c r="W886" s="83"/>
      <c r="X886" s="83"/>
      <c r="Y886" s="83"/>
      <c r="Z886" s="31" t="s">
        <v>63</v>
      </c>
      <c r="AA886" s="31" t="s">
        <v>64</v>
      </c>
      <c r="AB886" s="31" t="s">
        <v>65</v>
      </c>
      <c r="AC886" s="31" t="s">
        <v>124</v>
      </c>
      <c r="AD886" s="33" t="s">
        <v>490</v>
      </c>
      <c r="AE886" s="33"/>
      <c r="AF886" s="33"/>
      <c r="AG886" s="31"/>
      <c r="AH886" s="75"/>
      <c r="AI886" s="31" t="s">
        <v>276</v>
      </c>
      <c r="AJ886" s="31" t="s">
        <v>152</v>
      </c>
      <c r="AK886" s="25"/>
      <c r="AL886" s="25"/>
      <c r="AM886" s="25"/>
      <c r="AN886" s="25"/>
      <c r="AO886" s="25"/>
      <c r="AP886" s="26">
        <f ca="1">IF(AND(Email_TaskV2[[#This Row],[Status]]="ON PROGRESS"),TODAY()-Email_TaskV2[[#This Row],[Tanggal nodin RFS/RFI]],0)</f>
        <v>0</v>
      </c>
      <c r="AQ886" s="26">
        <f ca="1">IF(AND(Email_TaskV2[[#This Row],[Status]]="ON PROGRESS",Email_TaskV2[[#This Row],[Type]]="RFI"),TODAY()-Email_TaskV2[[#This Row],[Tanggal nodin RFS/RFI]],0)</f>
        <v>0</v>
      </c>
      <c r="AR886" s="26" t="str">
        <f ca="1">IF(Email_TaskV2[[#This Row],[Aging]]&gt;7,"Warning","")</f>
        <v/>
      </c>
      <c r="AV886" s="16" t="str">
        <f>IF(AND(Email_TaskV2[[#This Row],[Status]]="ON PROGRESS",Email_TaskV2[[#This Row],[Type]]="RFS"),"YES","")</f>
        <v/>
      </c>
      <c r="AW886" s="16" t="str">
        <f>IF(AND(Email_TaskV2[[#This Row],[Status]]="ON PROGRESS",Email_TaskV2[[#This Row],[Type]]="RFI"),"YES","")</f>
        <v/>
      </c>
      <c r="AX886" s="16">
        <f>IF(Email_TaskV2[[#This Row],[Nomor Nodin RFS/RFI]]="","",DAY(Email_TaskV2[[#This Row],[Tanggal nodin RFS/RFI]]))</f>
        <v>20</v>
      </c>
      <c r="AY886" s="28" t="str">
        <f>IF(Email_TaskV2[[#This Row],[Nomor Nodin RFS/RFI]]="","",TEXT(Email_TaskV2[[#This Row],[Tanggal nodin RFS/RFI]],"mmm"))</f>
        <v>Jul</v>
      </c>
      <c r="AZ886" s="28" t="str">
        <f>IF(Email_TaskV2[[#This Row],[Nodin BO]]="","No","Yes")</f>
        <v>Yes</v>
      </c>
      <c r="BA886" s="36">
        <f>IF(Email_TaskV2[[#This Row],[Month]]="",13,MONTH(Email_TaskV2[[#This Row],[Tanggal nodin RFS/RFI]]))</f>
        <v>7</v>
      </c>
    </row>
    <row r="887" spans="1:53" ht="15" hidden="1" customHeight="1" x14ac:dyDescent="0.3">
      <c r="A887" s="17">
        <v>886</v>
      </c>
      <c r="B887" s="31" t="s">
        <v>3776</v>
      </c>
      <c r="C887" s="40">
        <v>44762</v>
      </c>
      <c r="D887" s="34" t="s">
        <v>3777</v>
      </c>
      <c r="E887" s="31" t="s">
        <v>55</v>
      </c>
      <c r="F887" s="41" t="s">
        <v>136</v>
      </c>
      <c r="G887" s="42">
        <v>44767</v>
      </c>
      <c r="H887" s="42">
        <v>44776</v>
      </c>
      <c r="I887" s="31" t="s">
        <v>3778</v>
      </c>
      <c r="J887" s="42">
        <v>44776</v>
      </c>
      <c r="K887" s="42"/>
      <c r="L887" s="31">
        <f t="shared" si="99"/>
        <v>14</v>
      </c>
      <c r="M887" s="31">
        <f t="shared" si="100"/>
        <v>9</v>
      </c>
      <c r="N887" s="33" t="s">
        <v>93</v>
      </c>
      <c r="O887" s="34" t="s">
        <v>94</v>
      </c>
      <c r="P887" s="34" t="str">
        <f>VLOOKUP(Email_TaskV2[[#This Row],[PIC Dev]],[1]Organization!C:D,2,FALSE)</f>
        <v>Digital and VAS</v>
      </c>
      <c r="Q887" s="74" t="s">
        <v>3779</v>
      </c>
      <c r="R887" s="31">
        <v>40</v>
      </c>
      <c r="S887" s="31" t="s">
        <v>61</v>
      </c>
      <c r="T887" s="31" t="s">
        <v>3780</v>
      </c>
      <c r="U887" s="31"/>
      <c r="V887" s="31"/>
      <c r="W887" s="31"/>
      <c r="X887" s="31"/>
      <c r="Y887" s="31"/>
      <c r="Z887" s="31" t="s">
        <v>63</v>
      </c>
      <c r="AA887" s="31" t="s">
        <v>64</v>
      </c>
      <c r="AB887" s="31" t="s">
        <v>201</v>
      </c>
      <c r="AC887" s="31" t="s">
        <v>98</v>
      </c>
      <c r="AD887" s="33" t="s">
        <v>99</v>
      </c>
      <c r="AE887" s="33"/>
      <c r="AF887" s="33"/>
      <c r="AG887" s="31"/>
      <c r="AH887" s="75"/>
      <c r="AI887" s="31" t="s">
        <v>75</v>
      </c>
      <c r="AJ887" s="80" t="s">
        <v>2427</v>
      </c>
      <c r="AK887" s="25"/>
      <c r="AL887" s="25"/>
      <c r="AM887" s="25"/>
      <c r="AN887" s="25"/>
      <c r="AO887" s="25"/>
      <c r="AP887" s="26">
        <f ca="1">IF(AND(Email_TaskV2[[#This Row],[Status]]="ON PROGRESS"),TODAY()-Email_TaskV2[[#This Row],[Tanggal nodin RFS/RFI]],0)</f>
        <v>0</v>
      </c>
      <c r="AQ887" s="26">
        <f ca="1">IF(AND(Email_TaskV2[[#This Row],[Status]]="ON PROGRESS",Email_TaskV2[[#This Row],[Type]]="RFI"),TODAY()-Email_TaskV2[[#This Row],[Tanggal nodin RFS/RFI]],0)</f>
        <v>0</v>
      </c>
      <c r="AR887" s="26" t="str">
        <f ca="1">IF(Email_TaskV2[[#This Row],[Aging]]&gt;7,"Warning","")</f>
        <v/>
      </c>
      <c r="AV887" s="16" t="str">
        <f>IF(AND(Email_TaskV2[[#This Row],[Status]]="ON PROGRESS",Email_TaskV2[[#This Row],[Type]]="RFS"),"YES","")</f>
        <v/>
      </c>
      <c r="AW887" s="16" t="str">
        <f>IF(AND(Email_TaskV2[[#This Row],[Status]]="ON PROGRESS",Email_TaskV2[[#This Row],[Type]]="RFI"),"YES","")</f>
        <v/>
      </c>
      <c r="AX887" s="16">
        <f>IF(Email_TaskV2[[#This Row],[Nomor Nodin RFS/RFI]]="","",DAY(Email_TaskV2[[#This Row],[Tanggal nodin RFS/RFI]]))</f>
        <v>20</v>
      </c>
      <c r="AY887" s="28" t="str">
        <f>IF(Email_TaskV2[[#This Row],[Nomor Nodin RFS/RFI]]="","",TEXT(Email_TaskV2[[#This Row],[Tanggal nodin RFS/RFI]],"mmm"))</f>
        <v>Jul</v>
      </c>
      <c r="AZ887" s="28" t="str">
        <f>IF(Email_TaskV2[[#This Row],[Nodin BO]]="","No","Yes")</f>
        <v>Yes</v>
      </c>
      <c r="BA887" s="36">
        <f>IF(Email_TaskV2[[#This Row],[Month]]="",13,MONTH(Email_TaskV2[[#This Row],[Tanggal nodin RFS/RFI]]))</f>
        <v>7</v>
      </c>
    </row>
    <row r="888" spans="1:53" ht="15" hidden="1" customHeight="1" x14ac:dyDescent="0.3">
      <c r="A888" s="17">
        <v>887</v>
      </c>
      <c r="B888" s="31" t="s">
        <v>3781</v>
      </c>
      <c r="C888" s="40">
        <v>44763</v>
      </c>
      <c r="D888" s="34" t="s">
        <v>3782</v>
      </c>
      <c r="E888" s="48" t="s">
        <v>118</v>
      </c>
      <c r="F888" s="48" t="s">
        <v>3783</v>
      </c>
      <c r="G888" s="31"/>
      <c r="H888" s="42">
        <v>44769</v>
      </c>
      <c r="I888" s="31"/>
      <c r="J888" s="31"/>
      <c r="K888" s="31"/>
      <c r="L888" s="33"/>
      <c r="M888" s="34"/>
      <c r="N888" s="34" t="s">
        <v>130</v>
      </c>
      <c r="O888" s="34" t="s">
        <v>131</v>
      </c>
      <c r="P888" s="34" t="str">
        <f>VLOOKUP(Email_TaskV2[[#This Row],[PIC Dev]],[1]Organization!C:D,2,FALSE)</f>
        <v>BSM Prepaid</v>
      </c>
      <c r="Q888" s="74" t="s">
        <v>3738</v>
      </c>
      <c r="R888" s="31"/>
      <c r="S888" s="31" t="s">
        <v>106</v>
      </c>
      <c r="T888" s="31" t="s">
        <v>3784</v>
      </c>
      <c r="U888" s="31"/>
      <c r="V888" s="31"/>
      <c r="W888" s="31"/>
      <c r="X888" s="31"/>
      <c r="Y888" s="31"/>
      <c r="Z888" s="31" t="s">
        <v>63</v>
      </c>
      <c r="AA888" s="31" t="s">
        <v>64</v>
      </c>
      <c r="AB888" s="31" t="s">
        <v>65</v>
      </c>
      <c r="AC888" s="31" t="s">
        <v>66</v>
      </c>
      <c r="AD888" s="33" t="s">
        <v>133</v>
      </c>
      <c r="AE888" s="33"/>
      <c r="AF888" s="33"/>
      <c r="AG888" s="31"/>
      <c r="AH888" s="75"/>
      <c r="AI888" s="48" t="s">
        <v>75</v>
      </c>
      <c r="AJ888" s="48"/>
      <c r="AK888" s="25"/>
      <c r="AL888" s="25"/>
      <c r="AM888" s="25"/>
      <c r="AN888" s="25"/>
      <c r="AO888" s="25"/>
      <c r="AP888" s="26">
        <f ca="1">IF(AND(Email_TaskV2[[#This Row],[Status]]="ON PROGRESS"),TODAY()-Email_TaskV2[[#This Row],[Tanggal nodin RFS/RFI]],0)</f>
        <v>0</v>
      </c>
      <c r="AQ888" s="26">
        <f ca="1">IF(AND(Email_TaskV2[[#This Row],[Status]]="ON PROGRESS",Email_TaskV2[[#This Row],[Type]]="RFI"),TODAY()-Email_TaskV2[[#This Row],[Tanggal nodin RFS/RFI]],0)</f>
        <v>0</v>
      </c>
      <c r="AR888" s="26" t="str">
        <f ca="1">IF(Email_TaskV2[[#This Row],[Aging]]&gt;7,"Warning","")</f>
        <v/>
      </c>
      <c r="AV888" s="16" t="str">
        <f>IF(AND(Email_TaskV2[[#This Row],[Status]]="ON PROGRESS",Email_TaskV2[[#This Row],[Type]]="RFS"),"YES","")</f>
        <v/>
      </c>
      <c r="AW888" s="16" t="str">
        <f>IF(AND(Email_TaskV2[[#This Row],[Status]]="ON PROGRESS",Email_TaskV2[[#This Row],[Type]]="RFI"),"YES","")</f>
        <v/>
      </c>
      <c r="AX888" s="16">
        <f>IF(Email_TaskV2[[#This Row],[Nomor Nodin RFS/RFI]]="","",DAY(Email_TaskV2[[#This Row],[Tanggal nodin RFS/RFI]]))</f>
        <v>21</v>
      </c>
      <c r="AY888" s="28" t="str">
        <f>IF(Email_TaskV2[[#This Row],[Nomor Nodin RFS/RFI]]="","",TEXT(Email_TaskV2[[#This Row],[Tanggal nodin RFS/RFI]],"mmm"))</f>
        <v>Jul</v>
      </c>
      <c r="AZ888" s="28" t="str">
        <f>IF(Email_TaskV2[[#This Row],[Nodin BO]]="","No","Yes")</f>
        <v>Yes</v>
      </c>
      <c r="BA888" s="36">
        <f>IF(Email_TaskV2[[#This Row],[Month]]="",13,MONTH(Email_TaskV2[[#This Row],[Tanggal nodin RFS/RFI]]))</f>
        <v>7</v>
      </c>
    </row>
    <row r="889" spans="1:53" ht="15" hidden="1" customHeight="1" x14ac:dyDescent="0.3">
      <c r="A889" s="17">
        <v>888</v>
      </c>
      <c r="B889" s="31" t="s">
        <v>3785</v>
      </c>
      <c r="C889" s="40">
        <v>44763</v>
      </c>
      <c r="D889" s="34" t="s">
        <v>3786</v>
      </c>
      <c r="E889" s="31" t="s">
        <v>55</v>
      </c>
      <c r="F889" s="41" t="s">
        <v>112</v>
      </c>
      <c r="G889" s="42">
        <v>44764</v>
      </c>
      <c r="H889" s="42">
        <v>44764</v>
      </c>
      <c r="I889" s="31" t="s">
        <v>3787</v>
      </c>
      <c r="J889" s="42">
        <v>44770</v>
      </c>
      <c r="K889" s="42"/>
      <c r="L889" s="31">
        <f t="shared" ref="L889:L895" si="101">H889-C889</f>
        <v>1</v>
      </c>
      <c r="M889" s="31">
        <f t="shared" ref="M889:M895" si="102">J889-G889</f>
        <v>6</v>
      </c>
      <c r="N889" s="34" t="s">
        <v>104</v>
      </c>
      <c r="O889" s="34" t="s">
        <v>105</v>
      </c>
      <c r="P889" s="34" t="str">
        <f>VLOOKUP(Email_TaskV2[[#This Row],[PIC Dev]],[1]Organization!C:D,2,FALSE)</f>
        <v>Digital and VAS</v>
      </c>
      <c r="Q889" s="34"/>
      <c r="R889" s="31">
        <v>41</v>
      </c>
      <c r="S889" s="31" t="s">
        <v>106</v>
      </c>
      <c r="T889" s="31" t="s">
        <v>3788</v>
      </c>
      <c r="U889" s="31"/>
      <c r="V889" s="31"/>
      <c r="W889" s="31"/>
      <c r="X889" s="31"/>
      <c r="Y889" s="31"/>
      <c r="Z889" s="31" t="s">
        <v>63</v>
      </c>
      <c r="AA889" s="31" t="s">
        <v>64</v>
      </c>
      <c r="AB889" s="31" t="s">
        <v>108</v>
      </c>
      <c r="AC889" s="31" t="s">
        <v>98</v>
      </c>
      <c r="AD889" s="33" t="s">
        <v>816</v>
      </c>
      <c r="AE889" s="33"/>
      <c r="AF889" s="33"/>
      <c r="AG889" s="31"/>
      <c r="AH889" s="75"/>
      <c r="AI889" s="31" t="s">
        <v>75</v>
      </c>
      <c r="AJ889" s="31"/>
      <c r="AK889" s="25"/>
      <c r="AL889" s="25"/>
      <c r="AM889" s="25"/>
      <c r="AN889" s="25"/>
      <c r="AO889" s="25"/>
      <c r="AP889" s="26">
        <f ca="1">IF(AND(Email_TaskV2[[#This Row],[Status]]="ON PROGRESS"),TODAY()-Email_TaskV2[[#This Row],[Tanggal nodin RFS/RFI]],0)</f>
        <v>0</v>
      </c>
      <c r="AQ889" s="26">
        <f ca="1">IF(AND(Email_TaskV2[[#This Row],[Status]]="ON PROGRESS",Email_TaskV2[[#This Row],[Type]]="RFI"),TODAY()-Email_TaskV2[[#This Row],[Tanggal nodin RFS/RFI]],0)</f>
        <v>0</v>
      </c>
      <c r="AR889" s="26" t="str">
        <f ca="1">IF(Email_TaskV2[[#This Row],[Aging]]&gt;7,"Warning","")</f>
        <v/>
      </c>
      <c r="AV889" s="16" t="str">
        <f>IF(AND(Email_TaskV2[[#This Row],[Status]]="ON PROGRESS",Email_TaskV2[[#This Row],[Type]]="RFS"),"YES","")</f>
        <v/>
      </c>
      <c r="AW889" s="16" t="str">
        <f>IF(AND(Email_TaskV2[[#This Row],[Status]]="ON PROGRESS",Email_TaskV2[[#This Row],[Type]]="RFI"),"YES","")</f>
        <v/>
      </c>
      <c r="AX889" s="16">
        <f>IF(Email_TaskV2[[#This Row],[Nomor Nodin RFS/RFI]]="","",DAY(Email_TaskV2[[#This Row],[Tanggal nodin RFS/RFI]]))</f>
        <v>21</v>
      </c>
      <c r="AY889" s="28" t="str">
        <f>IF(Email_TaskV2[[#This Row],[Nomor Nodin RFS/RFI]]="","",TEXT(Email_TaskV2[[#This Row],[Tanggal nodin RFS/RFI]],"mmm"))</f>
        <v>Jul</v>
      </c>
      <c r="AZ889" s="28" t="str">
        <f>IF(Email_TaskV2[[#This Row],[Nodin BO]]="","No","Yes")</f>
        <v>Yes</v>
      </c>
      <c r="BA889" s="36">
        <f>IF(Email_TaskV2[[#This Row],[Month]]="",13,MONTH(Email_TaskV2[[#This Row],[Tanggal nodin RFS/RFI]]))</f>
        <v>7</v>
      </c>
    </row>
    <row r="890" spans="1:53" ht="15" hidden="1" customHeight="1" x14ac:dyDescent="0.3">
      <c r="A890" s="17">
        <v>889</v>
      </c>
      <c r="B890" s="31" t="s">
        <v>3789</v>
      </c>
      <c r="C890" s="40">
        <v>44763</v>
      </c>
      <c r="D890" s="34" t="s">
        <v>3790</v>
      </c>
      <c r="E890" s="31" t="s">
        <v>55</v>
      </c>
      <c r="F890" s="41" t="s">
        <v>136</v>
      </c>
      <c r="G890" s="42">
        <v>44763</v>
      </c>
      <c r="H890" s="42">
        <v>44770</v>
      </c>
      <c r="I890" s="31" t="s">
        <v>3791</v>
      </c>
      <c r="J890" s="42">
        <v>44771</v>
      </c>
      <c r="K890" s="42"/>
      <c r="L890" s="31">
        <f t="shared" si="101"/>
        <v>7</v>
      </c>
      <c r="M890" s="31">
        <f t="shared" si="102"/>
        <v>8</v>
      </c>
      <c r="N890" s="33" t="s">
        <v>93</v>
      </c>
      <c r="O890" s="34" t="s">
        <v>94</v>
      </c>
      <c r="P890" s="34" t="str">
        <f>VLOOKUP(Email_TaskV2[[#This Row],[PIC Dev]],[1]Organization!C:D,2,FALSE)</f>
        <v>Digital and VAS</v>
      </c>
      <c r="Q890" s="74" t="s">
        <v>3792</v>
      </c>
      <c r="R890" s="31">
        <v>46</v>
      </c>
      <c r="S890" s="31" t="s">
        <v>61</v>
      </c>
      <c r="T890" s="31" t="s">
        <v>2672</v>
      </c>
      <c r="U890" s="31"/>
      <c r="V890" s="31"/>
      <c r="W890" s="31"/>
      <c r="X890" s="31"/>
      <c r="Y890" s="31"/>
      <c r="Z890" s="31" t="s">
        <v>63</v>
      </c>
      <c r="AA890" s="31" t="s">
        <v>64</v>
      </c>
      <c r="AB890" s="31" t="s">
        <v>201</v>
      </c>
      <c r="AC890" s="31" t="s">
        <v>124</v>
      </c>
      <c r="AD890" s="33" t="s">
        <v>160</v>
      </c>
      <c r="AE890" s="33"/>
      <c r="AF890" s="33"/>
      <c r="AG890" s="31"/>
      <c r="AH890" s="75"/>
      <c r="AI890" s="31" t="s">
        <v>75</v>
      </c>
      <c r="AJ890" s="31"/>
      <c r="AK890" s="25"/>
      <c r="AL890" s="25"/>
      <c r="AM890" s="25"/>
      <c r="AN890" s="25"/>
      <c r="AO890" s="25"/>
      <c r="AP890" s="26">
        <f ca="1">IF(AND(Email_TaskV2[[#This Row],[Status]]="ON PROGRESS"),TODAY()-Email_TaskV2[[#This Row],[Tanggal nodin RFS/RFI]],0)</f>
        <v>0</v>
      </c>
      <c r="AQ890" s="26">
        <f ca="1">IF(AND(Email_TaskV2[[#This Row],[Status]]="ON PROGRESS",Email_TaskV2[[#This Row],[Type]]="RFI"),TODAY()-Email_TaskV2[[#This Row],[Tanggal nodin RFS/RFI]],0)</f>
        <v>0</v>
      </c>
      <c r="AR890" s="26" t="str">
        <f ca="1">IF(Email_TaskV2[[#This Row],[Aging]]&gt;7,"Warning","")</f>
        <v/>
      </c>
      <c r="AV890" s="16" t="str">
        <f>IF(AND(Email_TaskV2[[#This Row],[Status]]="ON PROGRESS",Email_TaskV2[[#This Row],[Type]]="RFS"),"YES","")</f>
        <v/>
      </c>
      <c r="AW890" s="16" t="str">
        <f>IF(AND(Email_TaskV2[[#This Row],[Status]]="ON PROGRESS",Email_TaskV2[[#This Row],[Type]]="RFI"),"YES","")</f>
        <v/>
      </c>
      <c r="AX890" s="16">
        <f>IF(Email_TaskV2[[#This Row],[Nomor Nodin RFS/RFI]]="","",DAY(Email_TaskV2[[#This Row],[Tanggal nodin RFS/RFI]]))</f>
        <v>21</v>
      </c>
      <c r="AY890" s="28" t="str">
        <f>IF(Email_TaskV2[[#This Row],[Nomor Nodin RFS/RFI]]="","",TEXT(Email_TaskV2[[#This Row],[Tanggal nodin RFS/RFI]],"mmm"))</f>
        <v>Jul</v>
      </c>
      <c r="AZ890" s="28" t="str">
        <f>IF(Email_TaskV2[[#This Row],[Nodin BO]]="","No","Yes")</f>
        <v>Yes</v>
      </c>
      <c r="BA890" s="36">
        <f>IF(Email_TaskV2[[#This Row],[Month]]="",13,MONTH(Email_TaskV2[[#This Row],[Tanggal nodin RFS/RFI]]))</f>
        <v>7</v>
      </c>
    </row>
    <row r="891" spans="1:53" ht="15" hidden="1" customHeight="1" x14ac:dyDescent="0.3">
      <c r="A891" s="17">
        <v>890</v>
      </c>
      <c r="B891" s="31" t="s">
        <v>3793</v>
      </c>
      <c r="C891" s="40">
        <v>44763</v>
      </c>
      <c r="D891" s="34" t="s">
        <v>3794</v>
      </c>
      <c r="E891" s="31" t="s">
        <v>55</v>
      </c>
      <c r="F891" s="41" t="s">
        <v>136</v>
      </c>
      <c r="G891" s="42">
        <v>44763</v>
      </c>
      <c r="H891" s="42">
        <v>44769</v>
      </c>
      <c r="I891" s="31" t="s">
        <v>3795</v>
      </c>
      <c r="J891" s="42">
        <v>44769</v>
      </c>
      <c r="K891" s="42"/>
      <c r="L891" s="31">
        <f t="shared" si="101"/>
        <v>6</v>
      </c>
      <c r="M891" s="31">
        <f t="shared" si="102"/>
        <v>6</v>
      </c>
      <c r="N891" s="23" t="s">
        <v>93</v>
      </c>
      <c r="O891" s="20" t="s">
        <v>94</v>
      </c>
      <c r="P891" s="34" t="str">
        <f>VLOOKUP(Email_TaskV2[[#This Row],[PIC Dev]],[1]Organization!C:D,2,FALSE)</f>
        <v>Digital and VAS</v>
      </c>
      <c r="Q891" s="74" t="s">
        <v>3796</v>
      </c>
      <c r="R891" s="31">
        <v>50</v>
      </c>
      <c r="S891" s="31" t="s">
        <v>61</v>
      </c>
      <c r="T891" s="31" t="s">
        <v>2672</v>
      </c>
      <c r="U891" s="31"/>
      <c r="V891" s="31"/>
      <c r="W891" s="31"/>
      <c r="X891" s="31"/>
      <c r="Y891" s="31"/>
      <c r="Z891" s="31" t="s">
        <v>63</v>
      </c>
      <c r="AA891" s="31" t="s">
        <v>64</v>
      </c>
      <c r="AB891" s="31" t="s">
        <v>201</v>
      </c>
      <c r="AC891" s="31" t="s">
        <v>124</v>
      </c>
      <c r="AD891" s="33" t="s">
        <v>160</v>
      </c>
      <c r="AE891" s="33"/>
      <c r="AF891" s="33"/>
      <c r="AG891" s="31"/>
      <c r="AH891" s="75"/>
      <c r="AI891" s="31" t="s">
        <v>75</v>
      </c>
      <c r="AJ891" s="18"/>
      <c r="AK891" s="25"/>
      <c r="AL891" s="25"/>
      <c r="AM891" s="25"/>
      <c r="AN891" s="25"/>
      <c r="AO891" s="25"/>
      <c r="AP891" s="26">
        <f ca="1">IF(AND(Email_TaskV2[[#This Row],[Status]]="ON PROGRESS"),TODAY()-Email_TaskV2[[#This Row],[Tanggal nodin RFS/RFI]],0)</f>
        <v>0</v>
      </c>
      <c r="AQ891" s="26">
        <f ca="1">IF(AND(Email_TaskV2[[#This Row],[Status]]="ON PROGRESS",Email_TaskV2[[#This Row],[Type]]="RFI"),TODAY()-Email_TaskV2[[#This Row],[Tanggal nodin RFS/RFI]],0)</f>
        <v>0</v>
      </c>
      <c r="AR891" s="26" t="str">
        <f ca="1">IF(Email_TaskV2[[#This Row],[Aging]]&gt;7,"Warning","")</f>
        <v/>
      </c>
      <c r="AV891" s="16" t="str">
        <f>IF(AND(Email_TaskV2[[#This Row],[Status]]="ON PROGRESS",Email_TaskV2[[#This Row],[Type]]="RFS"),"YES","")</f>
        <v/>
      </c>
      <c r="AW891" s="16" t="str">
        <f>IF(AND(Email_TaskV2[[#This Row],[Status]]="ON PROGRESS",Email_TaskV2[[#This Row],[Type]]="RFI"),"YES","")</f>
        <v/>
      </c>
      <c r="AX891" s="16">
        <f>IF(Email_TaskV2[[#This Row],[Nomor Nodin RFS/RFI]]="","",DAY(Email_TaskV2[[#This Row],[Tanggal nodin RFS/RFI]]))</f>
        <v>21</v>
      </c>
      <c r="AY891" s="28" t="str">
        <f>IF(Email_TaskV2[[#This Row],[Nomor Nodin RFS/RFI]]="","",TEXT(Email_TaskV2[[#This Row],[Tanggal nodin RFS/RFI]],"mmm"))</f>
        <v>Jul</v>
      </c>
      <c r="AZ891" s="28" t="str">
        <f>IF(Email_TaskV2[[#This Row],[Nodin BO]]="","No","Yes")</f>
        <v>Yes</v>
      </c>
      <c r="BA891" s="36">
        <f>IF(Email_TaskV2[[#This Row],[Month]]="",13,MONTH(Email_TaskV2[[#This Row],[Tanggal nodin RFS/RFI]]))</f>
        <v>7</v>
      </c>
    </row>
    <row r="892" spans="1:53" ht="15" hidden="1" customHeight="1" x14ac:dyDescent="0.3">
      <c r="A892" s="17">
        <v>891</v>
      </c>
      <c r="B892" s="31" t="s">
        <v>3797</v>
      </c>
      <c r="C892" s="40">
        <v>44763</v>
      </c>
      <c r="D892" s="34" t="s">
        <v>3798</v>
      </c>
      <c r="E892" s="31" t="s">
        <v>55</v>
      </c>
      <c r="F892" s="41" t="s">
        <v>136</v>
      </c>
      <c r="G892" s="42">
        <v>44764</v>
      </c>
      <c r="H892" s="42">
        <v>44769</v>
      </c>
      <c r="I892" s="31" t="s">
        <v>3799</v>
      </c>
      <c r="J892" s="42">
        <v>44769</v>
      </c>
      <c r="K892" s="42"/>
      <c r="L892" s="31">
        <f t="shared" si="101"/>
        <v>6</v>
      </c>
      <c r="M892" s="31">
        <f t="shared" si="102"/>
        <v>5</v>
      </c>
      <c r="N892" s="20" t="s">
        <v>58</v>
      </c>
      <c r="O892" s="20" t="s">
        <v>59</v>
      </c>
      <c r="P892" s="34" t="str">
        <f>VLOOKUP(Email_TaskV2[[#This Row],[PIC Dev]],[1]Organization!C:D,2,FALSE)</f>
        <v>BSM Prepaid</v>
      </c>
      <c r="Q892" s="74" t="s">
        <v>2787</v>
      </c>
      <c r="R892" s="31">
        <v>170</v>
      </c>
      <c r="S892" s="31" t="s">
        <v>61</v>
      </c>
      <c r="T892" s="31" t="s">
        <v>3800</v>
      </c>
      <c r="U892" s="31"/>
      <c r="V892" s="31"/>
      <c r="W892" s="31"/>
      <c r="X892" s="31"/>
      <c r="Y892" s="31"/>
      <c r="Z892" s="31" t="s">
        <v>63</v>
      </c>
      <c r="AA892" s="31" t="s">
        <v>64</v>
      </c>
      <c r="AB892" s="31" t="s">
        <v>65</v>
      </c>
      <c r="AC892" s="31" t="s">
        <v>66</v>
      </c>
      <c r="AD892" s="33" t="s">
        <v>82</v>
      </c>
      <c r="AE892" s="33" t="s">
        <v>3718</v>
      </c>
      <c r="AF892" s="33" t="s">
        <v>89</v>
      </c>
      <c r="AG892" s="31" t="s">
        <v>266</v>
      </c>
      <c r="AH892" s="75"/>
      <c r="AI892" s="31" t="s">
        <v>75</v>
      </c>
      <c r="AJ892" s="31"/>
      <c r="AK892" s="25"/>
      <c r="AL892" s="25"/>
      <c r="AM892" s="25"/>
      <c r="AN892" s="25"/>
      <c r="AO892" s="25"/>
      <c r="AP892" s="26">
        <f ca="1">IF(AND(Email_TaskV2[[#This Row],[Status]]="ON PROGRESS"),TODAY()-Email_TaskV2[[#This Row],[Tanggal nodin RFS/RFI]],0)</f>
        <v>0</v>
      </c>
      <c r="AQ892" s="26">
        <f ca="1">IF(AND(Email_TaskV2[[#This Row],[Status]]="ON PROGRESS",Email_TaskV2[[#This Row],[Type]]="RFI"),TODAY()-Email_TaskV2[[#This Row],[Tanggal nodin RFS/RFI]],0)</f>
        <v>0</v>
      </c>
      <c r="AR892" s="26" t="str">
        <f ca="1">IF(Email_TaskV2[[#This Row],[Aging]]&gt;7,"Warning","")</f>
        <v/>
      </c>
      <c r="AV892" s="16" t="str">
        <f>IF(AND(Email_TaskV2[[#This Row],[Status]]="ON PROGRESS",Email_TaskV2[[#This Row],[Type]]="RFS"),"YES","")</f>
        <v/>
      </c>
      <c r="AW892" s="16" t="str">
        <f>IF(AND(Email_TaskV2[[#This Row],[Status]]="ON PROGRESS",Email_TaskV2[[#This Row],[Type]]="RFI"),"YES","")</f>
        <v/>
      </c>
      <c r="AX892" s="16">
        <f>IF(Email_TaskV2[[#This Row],[Nomor Nodin RFS/RFI]]="","",DAY(Email_TaskV2[[#This Row],[Tanggal nodin RFS/RFI]]))</f>
        <v>21</v>
      </c>
      <c r="AY892" s="28" t="str">
        <f>IF(Email_TaskV2[[#This Row],[Nomor Nodin RFS/RFI]]="","",TEXT(Email_TaskV2[[#This Row],[Tanggal nodin RFS/RFI]],"mmm"))</f>
        <v>Jul</v>
      </c>
      <c r="AZ892" s="28" t="str">
        <f>IF(Email_TaskV2[[#This Row],[Nodin BO]]="","No","Yes")</f>
        <v>Yes</v>
      </c>
      <c r="BA892" s="36">
        <f>IF(Email_TaskV2[[#This Row],[Month]]="",13,MONTH(Email_TaskV2[[#This Row],[Tanggal nodin RFS/RFI]]))</f>
        <v>7</v>
      </c>
    </row>
    <row r="893" spans="1:53" ht="15" hidden="1" customHeight="1" x14ac:dyDescent="0.3">
      <c r="A893" s="17">
        <v>892</v>
      </c>
      <c r="B893" s="31" t="s">
        <v>3801</v>
      </c>
      <c r="C893" s="40">
        <v>44763</v>
      </c>
      <c r="D893" s="34" t="s">
        <v>3802</v>
      </c>
      <c r="E893" s="31" t="s">
        <v>55</v>
      </c>
      <c r="F893" s="41" t="s">
        <v>112</v>
      </c>
      <c r="G893" s="42">
        <v>44767</v>
      </c>
      <c r="H893" s="42">
        <v>44777</v>
      </c>
      <c r="I893" s="31" t="s">
        <v>3803</v>
      </c>
      <c r="J893" s="42">
        <v>44776</v>
      </c>
      <c r="K893" s="42"/>
      <c r="L893" s="31">
        <f t="shared" si="101"/>
        <v>14</v>
      </c>
      <c r="M893" s="31">
        <f t="shared" si="102"/>
        <v>9</v>
      </c>
      <c r="N893" s="74" t="s">
        <v>3068</v>
      </c>
      <c r="O893" s="34" t="s">
        <v>3069</v>
      </c>
      <c r="P893" s="34" t="str">
        <f>VLOOKUP(Email_TaskV2[[#This Row],[PIC Dev]],[1]Organization!C:D,2,FALSE)</f>
        <v>BSM Prepaid</v>
      </c>
      <c r="Q893" s="34"/>
      <c r="R893" s="31">
        <v>100</v>
      </c>
      <c r="S893" s="31" t="s">
        <v>106</v>
      </c>
      <c r="T893" s="31" t="s">
        <v>3801</v>
      </c>
      <c r="U893" s="31"/>
      <c r="V893" s="31"/>
      <c r="W893" s="31"/>
      <c r="X893" s="31"/>
      <c r="Y893" s="31"/>
      <c r="Z893" s="31" t="s">
        <v>63</v>
      </c>
      <c r="AA893" s="31" t="s">
        <v>64</v>
      </c>
      <c r="AB893" s="31" t="s">
        <v>588</v>
      </c>
      <c r="AC893" s="31" t="s">
        <v>66</v>
      </c>
      <c r="AD893" s="33" t="s">
        <v>109</v>
      </c>
      <c r="AE893" s="33"/>
      <c r="AF893" s="33"/>
      <c r="AG893" s="31"/>
      <c r="AH893" s="75"/>
      <c r="AI893" s="31" t="s">
        <v>75</v>
      </c>
      <c r="AJ893" s="80" t="s">
        <v>2427</v>
      </c>
      <c r="AK893" s="25"/>
      <c r="AL893" s="25"/>
      <c r="AM893" s="25"/>
      <c r="AN893" s="25"/>
      <c r="AO893" s="25"/>
      <c r="AP893" s="26">
        <f ca="1">IF(AND(Email_TaskV2[[#This Row],[Status]]="ON PROGRESS"),TODAY()-Email_TaskV2[[#This Row],[Tanggal nodin RFS/RFI]],0)</f>
        <v>0</v>
      </c>
      <c r="AQ893" s="26">
        <f ca="1">IF(AND(Email_TaskV2[[#This Row],[Status]]="ON PROGRESS",Email_TaskV2[[#This Row],[Type]]="RFI"),TODAY()-Email_TaskV2[[#This Row],[Tanggal nodin RFS/RFI]],0)</f>
        <v>0</v>
      </c>
      <c r="AR893" s="26" t="str">
        <f ca="1">IF(Email_TaskV2[[#This Row],[Aging]]&gt;7,"Warning","")</f>
        <v/>
      </c>
      <c r="AV893" s="16" t="str">
        <f>IF(AND(Email_TaskV2[[#This Row],[Status]]="ON PROGRESS",Email_TaskV2[[#This Row],[Type]]="RFS"),"YES","")</f>
        <v/>
      </c>
      <c r="AW893" s="16" t="str">
        <f>IF(AND(Email_TaskV2[[#This Row],[Status]]="ON PROGRESS",Email_TaskV2[[#This Row],[Type]]="RFI"),"YES","")</f>
        <v/>
      </c>
      <c r="AX893" s="16">
        <f>IF(Email_TaskV2[[#This Row],[Nomor Nodin RFS/RFI]]="","",DAY(Email_TaskV2[[#This Row],[Tanggal nodin RFS/RFI]]))</f>
        <v>21</v>
      </c>
      <c r="AY893" s="28" t="str">
        <f>IF(Email_TaskV2[[#This Row],[Nomor Nodin RFS/RFI]]="","",TEXT(Email_TaskV2[[#This Row],[Tanggal nodin RFS/RFI]],"mmm"))</f>
        <v>Jul</v>
      </c>
      <c r="AZ893" s="28" t="str">
        <f>IF(Email_TaskV2[[#This Row],[Nodin BO]]="","No","Yes")</f>
        <v>Yes</v>
      </c>
      <c r="BA893" s="36">
        <f>IF(Email_TaskV2[[#This Row],[Month]]="",13,MONTH(Email_TaskV2[[#This Row],[Tanggal nodin RFS/RFI]]))</f>
        <v>7</v>
      </c>
    </row>
    <row r="894" spans="1:53" ht="15" hidden="1" customHeight="1" x14ac:dyDescent="0.3">
      <c r="A894" s="17">
        <v>893</v>
      </c>
      <c r="B894" s="31" t="s">
        <v>3804</v>
      </c>
      <c r="C894" s="40">
        <v>44763</v>
      </c>
      <c r="D894" s="34" t="s">
        <v>3805</v>
      </c>
      <c r="E894" s="31" t="s">
        <v>55</v>
      </c>
      <c r="F894" s="41" t="s">
        <v>112</v>
      </c>
      <c r="G894" s="42">
        <v>44765</v>
      </c>
      <c r="H894" s="42">
        <v>44774</v>
      </c>
      <c r="I894" s="31" t="s">
        <v>3806</v>
      </c>
      <c r="J894" s="42">
        <v>44776</v>
      </c>
      <c r="K894" s="42"/>
      <c r="L894" s="31">
        <f t="shared" si="101"/>
        <v>11</v>
      </c>
      <c r="M894" s="31">
        <f t="shared" si="102"/>
        <v>11</v>
      </c>
      <c r="N894" s="34" t="s">
        <v>130</v>
      </c>
      <c r="O894" s="34" t="s">
        <v>131</v>
      </c>
      <c r="P894" s="34" t="str">
        <f>VLOOKUP(Email_TaskV2[[#This Row],[PIC Dev]],[1]Organization!C:D,2,FALSE)</f>
        <v>BSM Prepaid</v>
      </c>
      <c r="Q894" s="34"/>
      <c r="R894" s="31">
        <v>154</v>
      </c>
      <c r="S894" s="31" t="s">
        <v>106</v>
      </c>
      <c r="T894" s="31" t="s">
        <v>3807</v>
      </c>
      <c r="U894" s="31"/>
      <c r="V894" s="31"/>
      <c r="W894" s="31"/>
      <c r="X894" s="31"/>
      <c r="Y894" s="31"/>
      <c r="Z894" s="31" t="s">
        <v>63</v>
      </c>
      <c r="AA894" s="31" t="s">
        <v>64</v>
      </c>
      <c r="AB894" s="31" t="s">
        <v>3808</v>
      </c>
      <c r="AC894" s="31" t="s">
        <v>66</v>
      </c>
      <c r="AD894" s="33" t="s">
        <v>211</v>
      </c>
      <c r="AE894" s="33"/>
      <c r="AF894" s="33"/>
      <c r="AG894" s="31"/>
      <c r="AH894" s="75"/>
      <c r="AI894" s="31" t="s">
        <v>75</v>
      </c>
      <c r="AJ894" s="80" t="s">
        <v>2427</v>
      </c>
      <c r="AK894" s="25"/>
      <c r="AL894" s="25"/>
      <c r="AM894" s="25"/>
      <c r="AN894" s="25"/>
      <c r="AO894" s="25"/>
      <c r="AP894" s="26">
        <f ca="1">IF(AND(Email_TaskV2[[#This Row],[Status]]="ON PROGRESS"),TODAY()-Email_TaskV2[[#This Row],[Tanggal nodin RFS/RFI]],0)</f>
        <v>0</v>
      </c>
      <c r="AQ894" s="26">
        <f ca="1">IF(AND(Email_TaskV2[[#This Row],[Status]]="ON PROGRESS",Email_TaskV2[[#This Row],[Type]]="RFI"),TODAY()-Email_TaskV2[[#This Row],[Tanggal nodin RFS/RFI]],0)</f>
        <v>0</v>
      </c>
      <c r="AR894" s="26" t="str">
        <f ca="1">IF(Email_TaskV2[[#This Row],[Aging]]&gt;7,"Warning","")</f>
        <v/>
      </c>
      <c r="AV894" s="16" t="str">
        <f>IF(AND(Email_TaskV2[[#This Row],[Status]]="ON PROGRESS",Email_TaskV2[[#This Row],[Type]]="RFS"),"YES","")</f>
        <v/>
      </c>
      <c r="AW894" s="16" t="str">
        <f>IF(AND(Email_TaskV2[[#This Row],[Status]]="ON PROGRESS",Email_TaskV2[[#This Row],[Type]]="RFI"),"YES","")</f>
        <v/>
      </c>
      <c r="AX894" s="16">
        <f>IF(Email_TaskV2[[#This Row],[Nomor Nodin RFS/RFI]]="","",DAY(Email_TaskV2[[#This Row],[Tanggal nodin RFS/RFI]]))</f>
        <v>21</v>
      </c>
      <c r="AY894" s="28" t="str">
        <f>IF(Email_TaskV2[[#This Row],[Nomor Nodin RFS/RFI]]="","",TEXT(Email_TaskV2[[#This Row],[Tanggal nodin RFS/RFI]],"mmm"))</f>
        <v>Jul</v>
      </c>
      <c r="AZ894" s="28" t="str">
        <f>IF(Email_TaskV2[[#This Row],[Nodin BO]]="","No","Yes")</f>
        <v>Yes</v>
      </c>
      <c r="BA894" s="36">
        <f>IF(Email_TaskV2[[#This Row],[Month]]="",13,MONTH(Email_TaskV2[[#This Row],[Tanggal nodin RFS/RFI]]))</f>
        <v>7</v>
      </c>
    </row>
    <row r="895" spans="1:53" ht="15" hidden="1" customHeight="1" x14ac:dyDescent="0.3">
      <c r="A895" s="17">
        <v>894</v>
      </c>
      <c r="B895" s="31" t="s">
        <v>3809</v>
      </c>
      <c r="C895" s="40">
        <v>44763</v>
      </c>
      <c r="D895" s="34" t="s">
        <v>3810</v>
      </c>
      <c r="E895" s="31" t="s">
        <v>55</v>
      </c>
      <c r="F895" s="41" t="s">
        <v>112</v>
      </c>
      <c r="G895" s="42">
        <v>44768</v>
      </c>
      <c r="H895" s="42">
        <v>44776</v>
      </c>
      <c r="I895" s="31" t="s">
        <v>3811</v>
      </c>
      <c r="J895" s="42">
        <v>44777</v>
      </c>
      <c r="K895" s="42"/>
      <c r="L895" s="31">
        <f t="shared" si="101"/>
        <v>13</v>
      </c>
      <c r="M895" s="31">
        <f t="shared" si="102"/>
        <v>9</v>
      </c>
      <c r="N895" s="20" t="s">
        <v>58</v>
      </c>
      <c r="O895" s="20" t="s">
        <v>59</v>
      </c>
      <c r="P895" s="34" t="str">
        <f>VLOOKUP(Email_TaskV2[[#This Row],[PIC Dev]],[1]Organization!C:D,2,FALSE)</f>
        <v>BSM Prepaid</v>
      </c>
      <c r="Q895" s="34"/>
      <c r="R895" s="31">
        <v>90</v>
      </c>
      <c r="S895" s="31" t="s">
        <v>106</v>
      </c>
      <c r="T895" s="31" t="s">
        <v>3812</v>
      </c>
      <c r="U895" s="31"/>
      <c r="V895" s="31"/>
      <c r="W895" s="31"/>
      <c r="X895" s="31"/>
      <c r="Y895" s="31"/>
      <c r="Z895" s="31" t="s">
        <v>63</v>
      </c>
      <c r="AA895" s="31" t="s">
        <v>64</v>
      </c>
      <c r="AB895" s="31" t="s">
        <v>65</v>
      </c>
      <c r="AC895" s="31" t="s">
        <v>66</v>
      </c>
      <c r="AD895" s="23" t="s">
        <v>186</v>
      </c>
      <c r="AE895" s="33"/>
      <c r="AF895" s="33"/>
      <c r="AG895" s="31"/>
      <c r="AH895" s="75"/>
      <c r="AI895" s="31" t="s">
        <v>75</v>
      </c>
      <c r="AJ895" s="80" t="s">
        <v>2427</v>
      </c>
      <c r="AK895" s="25"/>
      <c r="AL895" s="25"/>
      <c r="AM895" s="25"/>
      <c r="AN895" s="25"/>
      <c r="AO895" s="25"/>
      <c r="AP895" s="26">
        <f ca="1">IF(AND(Email_TaskV2[[#This Row],[Status]]="ON PROGRESS"),TODAY()-Email_TaskV2[[#This Row],[Tanggal nodin RFS/RFI]],0)</f>
        <v>0</v>
      </c>
      <c r="AQ895" s="26">
        <f ca="1">IF(AND(Email_TaskV2[[#This Row],[Status]]="ON PROGRESS",Email_TaskV2[[#This Row],[Type]]="RFI"),TODAY()-Email_TaskV2[[#This Row],[Tanggal nodin RFS/RFI]],0)</f>
        <v>0</v>
      </c>
      <c r="AR895" s="26" t="str">
        <f ca="1">IF(Email_TaskV2[[#This Row],[Aging]]&gt;7,"Warning","")</f>
        <v/>
      </c>
      <c r="AV895" s="16" t="str">
        <f>IF(AND(Email_TaskV2[[#This Row],[Status]]="ON PROGRESS",Email_TaskV2[[#This Row],[Type]]="RFS"),"YES","")</f>
        <v/>
      </c>
      <c r="AW895" s="16" t="str">
        <f>IF(AND(Email_TaskV2[[#This Row],[Status]]="ON PROGRESS",Email_TaskV2[[#This Row],[Type]]="RFI"),"YES","")</f>
        <v/>
      </c>
      <c r="AX895" s="16">
        <f>IF(Email_TaskV2[[#This Row],[Nomor Nodin RFS/RFI]]="","",DAY(Email_TaskV2[[#This Row],[Tanggal nodin RFS/RFI]]))</f>
        <v>21</v>
      </c>
      <c r="AY895" s="28" t="str">
        <f>IF(Email_TaskV2[[#This Row],[Nomor Nodin RFS/RFI]]="","",TEXT(Email_TaskV2[[#This Row],[Tanggal nodin RFS/RFI]],"mmm"))</f>
        <v>Jul</v>
      </c>
      <c r="AZ895" s="28" t="str">
        <f>IF(Email_TaskV2[[#This Row],[Nodin BO]]="","No","Yes")</f>
        <v>Yes</v>
      </c>
      <c r="BA895" s="36">
        <f>IF(Email_TaskV2[[#This Row],[Month]]="",13,MONTH(Email_TaskV2[[#This Row],[Tanggal nodin RFS/RFI]]))</f>
        <v>7</v>
      </c>
    </row>
    <row r="896" spans="1:53" ht="15" hidden="1" customHeight="1" x14ac:dyDescent="0.3">
      <c r="A896" s="17">
        <v>895</v>
      </c>
      <c r="B896" s="31" t="s">
        <v>3813</v>
      </c>
      <c r="C896" s="40">
        <v>44763</v>
      </c>
      <c r="D896" s="34" t="s">
        <v>3814</v>
      </c>
      <c r="E896" s="48" t="s">
        <v>118</v>
      </c>
      <c r="F896" s="48" t="s">
        <v>119</v>
      </c>
      <c r="G896" s="31"/>
      <c r="H896" s="42">
        <v>44782</v>
      </c>
      <c r="I896" s="31"/>
      <c r="J896" s="31"/>
      <c r="K896" s="31"/>
      <c r="L896" s="33"/>
      <c r="M896" s="34"/>
      <c r="N896" s="34" t="s">
        <v>104</v>
      </c>
      <c r="O896" s="34" t="s">
        <v>105</v>
      </c>
      <c r="P896" s="34" t="str">
        <f>VLOOKUP(Email_TaskV2[[#This Row],[PIC Dev]],[1]Organization!C:D,2,FALSE)</f>
        <v>Digital and VAS</v>
      </c>
      <c r="Q896" s="74" t="s">
        <v>3815</v>
      </c>
      <c r="R896" s="31"/>
      <c r="S896" s="31" t="s">
        <v>61</v>
      </c>
      <c r="T896" s="31" t="s">
        <v>3816</v>
      </c>
      <c r="U896" s="31"/>
      <c r="V896" s="31"/>
      <c r="W896" s="31"/>
      <c r="X896" s="31"/>
      <c r="Y896" s="31"/>
      <c r="Z896" s="31" t="s">
        <v>63</v>
      </c>
      <c r="AA896" s="31" t="s">
        <v>64</v>
      </c>
      <c r="AB896" s="31" t="s">
        <v>108</v>
      </c>
      <c r="AC896" s="31" t="s">
        <v>98</v>
      </c>
      <c r="AD896" s="33" t="s">
        <v>160</v>
      </c>
      <c r="AE896" s="33"/>
      <c r="AF896" s="33"/>
      <c r="AG896" s="31"/>
      <c r="AH896" s="75"/>
      <c r="AI896" s="113" t="s">
        <v>75</v>
      </c>
      <c r="AJ896" s="114" t="s">
        <v>2427</v>
      </c>
      <c r="AK896" s="25"/>
      <c r="AL896" s="25"/>
      <c r="AM896" s="25"/>
      <c r="AN896" s="25"/>
      <c r="AO896" s="25"/>
      <c r="AP896" s="26">
        <f ca="1">IF(AND(Email_TaskV2[[#This Row],[Status]]="ON PROGRESS"),TODAY()-Email_TaskV2[[#This Row],[Tanggal nodin RFS/RFI]],0)</f>
        <v>0</v>
      </c>
      <c r="AQ896" s="26">
        <f ca="1">IF(AND(Email_TaskV2[[#This Row],[Status]]="ON PROGRESS",Email_TaskV2[[#This Row],[Type]]="RFI"),TODAY()-Email_TaskV2[[#This Row],[Tanggal nodin RFS/RFI]],0)</f>
        <v>0</v>
      </c>
      <c r="AR896" s="26" t="str">
        <f ca="1">IF(Email_TaskV2[[#This Row],[Aging]]&gt;7,"Warning","")</f>
        <v/>
      </c>
      <c r="AV896" s="16" t="str">
        <f>IF(AND(Email_TaskV2[[#This Row],[Status]]="ON PROGRESS",Email_TaskV2[[#This Row],[Type]]="RFS"),"YES","")</f>
        <v/>
      </c>
      <c r="AW896" s="16" t="str">
        <f>IF(AND(Email_TaskV2[[#This Row],[Status]]="ON PROGRESS",Email_TaskV2[[#This Row],[Type]]="RFI"),"YES","")</f>
        <v/>
      </c>
      <c r="AX896" s="16">
        <f>IF(Email_TaskV2[[#This Row],[Nomor Nodin RFS/RFI]]="","",DAY(Email_TaskV2[[#This Row],[Tanggal nodin RFS/RFI]]))</f>
        <v>21</v>
      </c>
      <c r="AY896" s="28" t="str">
        <f>IF(Email_TaskV2[[#This Row],[Nomor Nodin RFS/RFI]]="","",TEXT(Email_TaskV2[[#This Row],[Tanggal nodin RFS/RFI]],"mmm"))</f>
        <v>Jul</v>
      </c>
      <c r="AZ896" s="28" t="str">
        <f>IF(Email_TaskV2[[#This Row],[Nodin BO]]="","No","Yes")</f>
        <v>Yes</v>
      </c>
      <c r="BA896" s="36">
        <f>IF(Email_TaskV2[[#This Row],[Month]]="",13,MONTH(Email_TaskV2[[#This Row],[Tanggal nodin RFS/RFI]]))</f>
        <v>7</v>
      </c>
    </row>
    <row r="897" spans="1:53" ht="15" hidden="1" customHeight="1" x14ac:dyDescent="0.3">
      <c r="A897" s="17">
        <v>896</v>
      </c>
      <c r="B897" s="31" t="s">
        <v>3817</v>
      </c>
      <c r="C897" s="40">
        <v>44763</v>
      </c>
      <c r="D897" s="34" t="s">
        <v>3818</v>
      </c>
      <c r="E897" s="31" t="s">
        <v>55</v>
      </c>
      <c r="F897" s="41" t="s">
        <v>136</v>
      </c>
      <c r="G897" s="42">
        <v>44764</v>
      </c>
      <c r="H897" s="42">
        <v>44775</v>
      </c>
      <c r="I897" s="31" t="s">
        <v>3819</v>
      </c>
      <c r="J897" s="42">
        <v>44775</v>
      </c>
      <c r="K897" s="42"/>
      <c r="L897" s="31">
        <f>H897-C897</f>
        <v>12</v>
      </c>
      <c r="M897" s="31">
        <f>J897-G897</f>
        <v>11</v>
      </c>
      <c r="N897" s="34" t="s">
        <v>104</v>
      </c>
      <c r="O897" s="34" t="s">
        <v>105</v>
      </c>
      <c r="P897" s="34" t="str">
        <f>VLOOKUP(Email_TaskV2[[#This Row],[PIC Dev]],[1]Organization!C:D,2,FALSE)</f>
        <v>Digital and VAS</v>
      </c>
      <c r="Q897" s="34"/>
      <c r="R897" s="31">
        <v>60</v>
      </c>
      <c r="S897" s="31" t="s">
        <v>61</v>
      </c>
      <c r="T897" s="31" t="s">
        <v>3820</v>
      </c>
      <c r="U897" s="31"/>
      <c r="V897" s="31"/>
      <c r="W897" s="31"/>
      <c r="X897" s="31"/>
      <c r="Y897" s="31"/>
      <c r="Z897" s="31" t="s">
        <v>63</v>
      </c>
      <c r="AA897" s="31" t="s">
        <v>64</v>
      </c>
      <c r="AB897" s="31" t="s">
        <v>108</v>
      </c>
      <c r="AC897" s="31" t="s">
        <v>98</v>
      </c>
      <c r="AD897" s="33" t="s">
        <v>160</v>
      </c>
      <c r="AE897" s="33"/>
      <c r="AF897" s="33"/>
      <c r="AG897" s="31"/>
      <c r="AH897" s="75"/>
      <c r="AI897" s="31" t="s">
        <v>75</v>
      </c>
      <c r="AJ897" s="80" t="s">
        <v>2427</v>
      </c>
      <c r="AK897" s="25"/>
      <c r="AL897" s="25"/>
      <c r="AM897" s="25"/>
      <c r="AN897" s="25"/>
      <c r="AO897" s="25"/>
      <c r="AP897" s="26">
        <f ca="1">IF(AND(Email_TaskV2[[#This Row],[Status]]="ON PROGRESS"),TODAY()-Email_TaskV2[[#This Row],[Tanggal nodin RFS/RFI]],0)</f>
        <v>0</v>
      </c>
      <c r="AQ897" s="26">
        <f ca="1">IF(AND(Email_TaskV2[[#This Row],[Status]]="ON PROGRESS",Email_TaskV2[[#This Row],[Type]]="RFI"),TODAY()-Email_TaskV2[[#This Row],[Tanggal nodin RFS/RFI]],0)</f>
        <v>0</v>
      </c>
      <c r="AR897" s="26" t="str">
        <f ca="1">IF(Email_TaskV2[[#This Row],[Aging]]&gt;7,"Warning","")</f>
        <v/>
      </c>
      <c r="AV897" s="16" t="str">
        <f>IF(AND(Email_TaskV2[[#This Row],[Status]]="ON PROGRESS",Email_TaskV2[[#This Row],[Type]]="RFS"),"YES","")</f>
        <v/>
      </c>
      <c r="AW897" s="16" t="str">
        <f>IF(AND(Email_TaskV2[[#This Row],[Status]]="ON PROGRESS",Email_TaskV2[[#This Row],[Type]]="RFI"),"YES","")</f>
        <v/>
      </c>
      <c r="AX897" s="16">
        <f>IF(Email_TaskV2[[#This Row],[Nomor Nodin RFS/RFI]]="","",DAY(Email_TaskV2[[#This Row],[Tanggal nodin RFS/RFI]]))</f>
        <v>21</v>
      </c>
      <c r="AY897" s="28" t="str">
        <f>IF(Email_TaskV2[[#This Row],[Nomor Nodin RFS/RFI]]="","",TEXT(Email_TaskV2[[#This Row],[Tanggal nodin RFS/RFI]],"mmm"))</f>
        <v>Jul</v>
      </c>
      <c r="AZ897" s="28" t="str">
        <f>IF(Email_TaskV2[[#This Row],[Nodin BO]]="","No","Yes")</f>
        <v>Yes</v>
      </c>
      <c r="BA897" s="36">
        <f>IF(Email_TaskV2[[#This Row],[Month]]="",13,MONTH(Email_TaskV2[[#This Row],[Tanggal nodin RFS/RFI]]))</f>
        <v>7</v>
      </c>
    </row>
    <row r="898" spans="1:53" ht="15" hidden="1" customHeight="1" x14ac:dyDescent="0.3">
      <c r="A898" s="17">
        <v>897</v>
      </c>
      <c r="B898" s="31" t="s">
        <v>3821</v>
      </c>
      <c r="C898" s="40">
        <v>44764</v>
      </c>
      <c r="D898" s="34" t="s">
        <v>3822</v>
      </c>
      <c r="E898" s="31" t="s">
        <v>55</v>
      </c>
      <c r="F898" s="41" t="s">
        <v>136</v>
      </c>
      <c r="G898" s="42">
        <v>44768</v>
      </c>
      <c r="H898" s="42">
        <v>44769</v>
      </c>
      <c r="I898" s="31" t="s">
        <v>3823</v>
      </c>
      <c r="J898" s="42">
        <v>44770</v>
      </c>
      <c r="K898" s="42"/>
      <c r="L898" s="31">
        <f>H898-C898</f>
        <v>5</v>
      </c>
      <c r="M898" s="31">
        <f>J898-G898</f>
        <v>2</v>
      </c>
      <c r="N898" s="34" t="s">
        <v>58</v>
      </c>
      <c r="O898" s="34" t="s">
        <v>59</v>
      </c>
      <c r="P898" s="34" t="str">
        <f>VLOOKUP(Email_TaskV2[[#This Row],[PIC Dev]],[1]Organization!C:D,2,FALSE)</f>
        <v>BSM Prepaid</v>
      </c>
      <c r="Q898" s="74" t="s">
        <v>3824</v>
      </c>
      <c r="R898" s="31">
        <v>198</v>
      </c>
      <c r="S898" s="31" t="s">
        <v>61</v>
      </c>
      <c r="T898" s="31" t="s">
        <v>3825</v>
      </c>
      <c r="U898" s="31"/>
      <c r="V898" s="31"/>
      <c r="W898" s="31"/>
      <c r="X898" s="31"/>
      <c r="Y898" s="31"/>
      <c r="Z898" s="31" t="s">
        <v>63</v>
      </c>
      <c r="AA898" s="31" t="s">
        <v>64</v>
      </c>
      <c r="AB898" s="31" t="s">
        <v>65</v>
      </c>
      <c r="AC898" s="31" t="s">
        <v>66</v>
      </c>
      <c r="AD898" s="33" t="s">
        <v>139</v>
      </c>
      <c r="AE898" s="33" t="s">
        <v>74</v>
      </c>
      <c r="AF898" s="33"/>
      <c r="AG898" s="31"/>
      <c r="AH898" s="75"/>
      <c r="AI898" s="31" t="s">
        <v>75</v>
      </c>
      <c r="AJ898" s="18"/>
      <c r="AK898" s="25"/>
      <c r="AL898" s="25"/>
      <c r="AM898" s="25"/>
      <c r="AN898" s="25"/>
      <c r="AO898" s="25"/>
      <c r="AP898" s="26">
        <f ca="1">IF(AND(Email_TaskV2[[#This Row],[Status]]="ON PROGRESS"),TODAY()-Email_TaskV2[[#This Row],[Tanggal nodin RFS/RFI]],0)</f>
        <v>0</v>
      </c>
      <c r="AQ898" s="26">
        <f ca="1">IF(AND(Email_TaskV2[[#This Row],[Status]]="ON PROGRESS",Email_TaskV2[[#This Row],[Type]]="RFI"),TODAY()-Email_TaskV2[[#This Row],[Tanggal nodin RFS/RFI]],0)</f>
        <v>0</v>
      </c>
      <c r="AR898" s="26" t="str">
        <f ca="1">IF(Email_TaskV2[[#This Row],[Aging]]&gt;7,"Warning","")</f>
        <v/>
      </c>
      <c r="AV898" s="16" t="str">
        <f>IF(AND(Email_TaskV2[[#This Row],[Status]]="ON PROGRESS",Email_TaskV2[[#This Row],[Type]]="RFS"),"YES","")</f>
        <v/>
      </c>
      <c r="AW898" s="16" t="str">
        <f>IF(AND(Email_TaskV2[[#This Row],[Status]]="ON PROGRESS",Email_TaskV2[[#This Row],[Type]]="RFI"),"YES","")</f>
        <v/>
      </c>
      <c r="AX898" s="16">
        <f>IF(Email_TaskV2[[#This Row],[Nomor Nodin RFS/RFI]]="","",DAY(Email_TaskV2[[#This Row],[Tanggal nodin RFS/RFI]]))</f>
        <v>22</v>
      </c>
      <c r="AY898" s="28" t="str">
        <f>IF(Email_TaskV2[[#This Row],[Nomor Nodin RFS/RFI]]="","",TEXT(Email_TaskV2[[#This Row],[Tanggal nodin RFS/RFI]],"mmm"))</f>
        <v>Jul</v>
      </c>
      <c r="AZ898" s="28" t="str">
        <f>IF(Email_TaskV2[[#This Row],[Nodin BO]]="","No","Yes")</f>
        <v>Yes</v>
      </c>
      <c r="BA898" s="36">
        <f>IF(Email_TaskV2[[#This Row],[Month]]="",13,MONTH(Email_TaskV2[[#This Row],[Tanggal nodin RFS/RFI]]))</f>
        <v>7</v>
      </c>
    </row>
    <row r="899" spans="1:53" ht="15" hidden="1" customHeight="1" x14ac:dyDescent="0.3">
      <c r="A899" s="17">
        <v>898</v>
      </c>
      <c r="B899" s="31" t="s">
        <v>3826</v>
      </c>
      <c r="C899" s="40">
        <v>44764</v>
      </c>
      <c r="D899" s="34" t="s">
        <v>3827</v>
      </c>
      <c r="E899" s="31" t="s">
        <v>55</v>
      </c>
      <c r="F899" s="41" t="s">
        <v>86</v>
      </c>
      <c r="G899" s="42">
        <v>44768</v>
      </c>
      <c r="H899" s="42">
        <v>44783</v>
      </c>
      <c r="I899" s="31" t="s">
        <v>3828</v>
      </c>
      <c r="J899" s="42">
        <v>44783</v>
      </c>
      <c r="K899" s="42"/>
      <c r="L899" s="31">
        <f>H899-C899</f>
        <v>19</v>
      </c>
      <c r="M899" s="31">
        <f>J899-G899</f>
        <v>15</v>
      </c>
      <c r="N899" s="74" t="s">
        <v>3068</v>
      </c>
      <c r="O899" s="20" t="s">
        <v>3069</v>
      </c>
      <c r="P899" s="34" t="str">
        <f>VLOOKUP(Email_TaskV2[[#This Row],[PIC Dev]],[1]Organization!C:D,2,FALSE)</f>
        <v>BSM Prepaid</v>
      </c>
      <c r="Q899" s="34" t="s">
        <v>3829</v>
      </c>
      <c r="R899" s="31">
        <v>37</v>
      </c>
      <c r="S899" s="31" t="s">
        <v>61</v>
      </c>
      <c r="T899" s="31" t="s">
        <v>3830</v>
      </c>
      <c r="U899" s="31"/>
      <c r="V899" s="31"/>
      <c r="W899" s="31"/>
      <c r="X899" s="31"/>
      <c r="Y899" s="31"/>
      <c r="Z899" s="31" t="s">
        <v>63</v>
      </c>
      <c r="AA899" s="31" t="s">
        <v>64</v>
      </c>
      <c r="AB899" s="31" t="s">
        <v>588</v>
      </c>
      <c r="AC899" s="31" t="s">
        <v>66</v>
      </c>
      <c r="AD899" s="33" t="s">
        <v>125</v>
      </c>
      <c r="AE899" s="33"/>
      <c r="AF899" s="33"/>
      <c r="AG899" s="31"/>
      <c r="AH899" s="75"/>
      <c r="AI899" s="31" t="s">
        <v>75</v>
      </c>
      <c r="AJ899" s="80" t="s">
        <v>2427</v>
      </c>
      <c r="AK899" s="25"/>
      <c r="AL899" s="25"/>
      <c r="AM899" s="25"/>
      <c r="AN899" s="25"/>
      <c r="AO899" s="25"/>
      <c r="AP899" s="26">
        <f ca="1">IF(AND(Email_TaskV2[[#This Row],[Status]]="ON PROGRESS"),TODAY()-Email_TaskV2[[#This Row],[Tanggal nodin RFS/RFI]],0)</f>
        <v>0</v>
      </c>
      <c r="AQ899" s="26">
        <f ca="1">IF(AND(Email_TaskV2[[#This Row],[Status]]="ON PROGRESS",Email_TaskV2[[#This Row],[Type]]="RFI"),TODAY()-Email_TaskV2[[#This Row],[Tanggal nodin RFS/RFI]],0)</f>
        <v>0</v>
      </c>
      <c r="AR899" s="26" t="str">
        <f ca="1">IF(Email_TaskV2[[#This Row],[Aging]]&gt;7,"Warning","")</f>
        <v/>
      </c>
      <c r="AV899" s="16" t="str">
        <f>IF(AND(Email_TaskV2[[#This Row],[Status]]="ON PROGRESS",Email_TaskV2[[#This Row],[Type]]="RFS"),"YES","")</f>
        <v/>
      </c>
      <c r="AW899" s="16" t="str">
        <f>IF(AND(Email_TaskV2[[#This Row],[Status]]="ON PROGRESS",Email_TaskV2[[#This Row],[Type]]="RFI"),"YES","")</f>
        <v/>
      </c>
      <c r="AX899" s="16">
        <f>IF(Email_TaskV2[[#This Row],[Nomor Nodin RFS/RFI]]="","",DAY(Email_TaskV2[[#This Row],[Tanggal nodin RFS/RFI]]))</f>
        <v>22</v>
      </c>
      <c r="AY899" s="28" t="str">
        <f>IF(Email_TaskV2[[#This Row],[Nomor Nodin RFS/RFI]]="","",TEXT(Email_TaskV2[[#This Row],[Tanggal nodin RFS/RFI]],"mmm"))</f>
        <v>Jul</v>
      </c>
      <c r="AZ899" s="28" t="str">
        <f>IF(Email_TaskV2[[#This Row],[Nodin BO]]="","No","Yes")</f>
        <v>Yes</v>
      </c>
      <c r="BA899" s="36">
        <f>IF(Email_TaskV2[[#This Row],[Month]]="",13,MONTH(Email_TaskV2[[#This Row],[Tanggal nodin RFS/RFI]]))</f>
        <v>7</v>
      </c>
    </row>
    <row r="900" spans="1:53" ht="15" hidden="1" customHeight="1" x14ac:dyDescent="0.3">
      <c r="A900" s="17">
        <v>899</v>
      </c>
      <c r="B900" s="31" t="s">
        <v>3831</v>
      </c>
      <c r="C900" s="40">
        <v>44764</v>
      </c>
      <c r="D900" s="34" t="s">
        <v>3832</v>
      </c>
      <c r="E900" s="31" t="s">
        <v>55</v>
      </c>
      <c r="F900" s="41" t="s">
        <v>112</v>
      </c>
      <c r="G900" s="42">
        <v>44767</v>
      </c>
      <c r="H900" s="42">
        <v>44775</v>
      </c>
      <c r="I900" s="31" t="s">
        <v>3833</v>
      </c>
      <c r="J900" s="42">
        <v>44775</v>
      </c>
      <c r="K900" s="42"/>
      <c r="L900" s="31">
        <f>H900-C900</f>
        <v>11</v>
      </c>
      <c r="M900" s="31">
        <f>J900-G900</f>
        <v>8</v>
      </c>
      <c r="N900" s="34" t="s">
        <v>58</v>
      </c>
      <c r="O900" s="34" t="s">
        <v>59</v>
      </c>
      <c r="P900" s="34" t="str">
        <f>VLOOKUP(Email_TaskV2[[#This Row],[PIC Dev]],[1]Organization!C:D,2,FALSE)</f>
        <v>BSM Prepaid</v>
      </c>
      <c r="Q900" s="34"/>
      <c r="R900" s="31">
        <v>50</v>
      </c>
      <c r="S900" s="31" t="s">
        <v>106</v>
      </c>
      <c r="T900" s="31" t="s">
        <v>3834</v>
      </c>
      <c r="U900" s="31"/>
      <c r="V900" s="31"/>
      <c r="W900" s="31"/>
      <c r="X900" s="31"/>
      <c r="Y900" s="31"/>
      <c r="Z900" s="31" t="s">
        <v>63</v>
      </c>
      <c r="AA900" s="31" t="s">
        <v>64</v>
      </c>
      <c r="AB900" s="31" t="s">
        <v>1731</v>
      </c>
      <c r="AC900" s="31" t="s">
        <v>66</v>
      </c>
      <c r="AD900" s="33" t="s">
        <v>109</v>
      </c>
      <c r="AE900" s="33"/>
      <c r="AF900" s="33"/>
      <c r="AG900" s="31"/>
      <c r="AH900" s="75"/>
      <c r="AI900" s="31" t="s">
        <v>75</v>
      </c>
      <c r="AJ900" s="31" t="str">
        <f>_xlfn.CONCAT(IF(AK900&lt;&gt;"",REPLACE(AK900,1,1,"(Sigos Automation)"),""),IF(AL900&lt;&gt;"",REPLACE(AL900,1,1,"(Prima Automation)"),""),IF(AM900&lt;&gt;"",REPLACE(AM900,1,1,"(FUT Simulator)"),""),IF(AN900&lt;&gt;"",REPLACE(AN900,1,1,"(Postman Simulator)"),""),IF(AO900&lt;&gt;"",REPLACE(AO900,1,1,"(Cetho Automation)"),""))</f>
        <v/>
      </c>
      <c r="AK900" s="25"/>
      <c r="AL900" s="25"/>
      <c r="AM900" s="25"/>
      <c r="AN900" s="25"/>
      <c r="AO900" s="25"/>
      <c r="AP900" s="26">
        <f ca="1">IF(AND(Email_TaskV2[[#This Row],[Status]]="ON PROGRESS"),TODAY()-Email_TaskV2[[#This Row],[Tanggal nodin RFS/RFI]],0)</f>
        <v>0</v>
      </c>
      <c r="AQ900" s="26">
        <f ca="1">IF(AND(Email_TaskV2[[#This Row],[Status]]="ON PROGRESS",Email_TaskV2[[#This Row],[Type]]="RFI"),TODAY()-Email_TaskV2[[#This Row],[Tanggal nodin RFS/RFI]],0)</f>
        <v>0</v>
      </c>
      <c r="AR900" s="26" t="str">
        <f ca="1">IF(Email_TaskV2[[#This Row],[Aging]]&gt;7,"Warning","")</f>
        <v/>
      </c>
      <c r="AV900" s="16" t="str">
        <f>IF(AND(Email_TaskV2[[#This Row],[Status]]="ON PROGRESS",Email_TaskV2[[#This Row],[Type]]="RFS"),"YES","")</f>
        <v/>
      </c>
      <c r="AW900" s="16" t="str">
        <f>IF(AND(Email_TaskV2[[#This Row],[Status]]="ON PROGRESS",Email_TaskV2[[#This Row],[Type]]="RFI"),"YES","")</f>
        <v/>
      </c>
      <c r="AX900" s="16">
        <f>IF(Email_TaskV2[[#This Row],[Nomor Nodin RFS/RFI]]="","",DAY(Email_TaskV2[[#This Row],[Tanggal nodin RFS/RFI]]))</f>
        <v>22</v>
      </c>
      <c r="AY900" s="28" t="str">
        <f>IF(Email_TaskV2[[#This Row],[Nomor Nodin RFS/RFI]]="","",TEXT(Email_TaskV2[[#This Row],[Tanggal nodin RFS/RFI]],"mmm"))</f>
        <v>Jul</v>
      </c>
      <c r="AZ900" s="28" t="str">
        <f>IF(Email_TaskV2[[#This Row],[Nodin BO]]="","No","Yes")</f>
        <v>Yes</v>
      </c>
      <c r="BA900" s="36">
        <f>IF(Email_TaskV2[[#This Row],[Month]]="",13,MONTH(Email_TaskV2[[#This Row],[Tanggal nodin RFS/RFI]]))</f>
        <v>7</v>
      </c>
    </row>
    <row r="901" spans="1:53" ht="15" hidden="1" customHeight="1" x14ac:dyDescent="0.3">
      <c r="A901" s="17">
        <v>900</v>
      </c>
      <c r="B901" s="115" t="s">
        <v>3835</v>
      </c>
      <c r="C901" s="116">
        <v>44766</v>
      </c>
      <c r="D901" s="117" t="s">
        <v>3836</v>
      </c>
      <c r="E901" s="48" t="s">
        <v>118</v>
      </c>
      <c r="F901" s="118" t="s">
        <v>119</v>
      </c>
      <c r="G901" s="115"/>
      <c r="H901" s="119">
        <v>44788</v>
      </c>
      <c r="I901" s="115"/>
      <c r="J901" s="115"/>
      <c r="K901" s="115"/>
      <c r="L901" s="120"/>
      <c r="M901" s="117"/>
      <c r="N901" s="117" t="s">
        <v>3837</v>
      </c>
      <c r="O901" s="117" t="s">
        <v>194</v>
      </c>
      <c r="P901" s="117" t="str">
        <f>VLOOKUP(Email_TaskV2[[#This Row],[PIC Dev]],[1]Organization!C:D,2,FALSE)</f>
        <v>Postpaid, Roaming, and Interconnect</v>
      </c>
      <c r="Q901" s="121" t="s">
        <v>3838</v>
      </c>
      <c r="R901" s="115"/>
      <c r="S901" s="115" t="s">
        <v>61</v>
      </c>
      <c r="T901" s="115" t="s">
        <v>1497</v>
      </c>
      <c r="U901" s="115"/>
      <c r="V901" s="115"/>
      <c r="W901" s="115"/>
      <c r="X901" s="115"/>
      <c r="Y901" s="115"/>
      <c r="Z901" s="115" t="s">
        <v>63</v>
      </c>
      <c r="AA901" s="115" t="s">
        <v>64</v>
      </c>
      <c r="AB901" s="115" t="s">
        <v>159</v>
      </c>
      <c r="AC901" s="115" t="s">
        <v>98</v>
      </c>
      <c r="AD901" s="122" t="s">
        <v>99</v>
      </c>
      <c r="AE901" s="120"/>
      <c r="AF901" s="120"/>
      <c r="AG901" s="115"/>
      <c r="AH901" s="123"/>
      <c r="AI901" s="113" t="s">
        <v>75</v>
      </c>
      <c r="AJ901" s="124" t="str">
        <f>_xlfn.CONCAT(IF(AK901&lt;&gt;"",REPLACE(AK901,1,1,"(Sigos Automation)"),""),IF(AL901&lt;&gt;"",REPLACE(AL901,1,1,"(Prima Automation)"),""),IF(AM901&lt;&gt;"",REPLACE(AM901,1,1,"(FUT Simulator)"),""),IF(AN901&lt;&gt;"",REPLACE(AN901,1,1,"(Postman Simulator)"),""),IF(AO901&lt;&gt;"",REPLACE(AO901,1,1,"(Cetho Automation)"),""))</f>
        <v/>
      </c>
      <c r="AK901" s="125"/>
      <c r="AL901" s="125"/>
      <c r="AM901" s="125"/>
      <c r="AN901" s="125"/>
      <c r="AO901" s="125"/>
      <c r="AP901" s="126">
        <f ca="1">IF(AND(Email_TaskV2[[#This Row],[Status]]="ON PROGRESS"),TODAY()-Email_TaskV2[[#This Row],[Tanggal nodin RFS/RFI]],0)</f>
        <v>0</v>
      </c>
      <c r="AQ901" s="126">
        <f ca="1">IF(AND(Email_TaskV2[[#This Row],[Status]]="ON PROGRESS",Email_TaskV2[[#This Row],[Type]]="RFI"),TODAY()-Email_TaskV2[[#This Row],[Tanggal nodin RFS/RFI]],0)</f>
        <v>0</v>
      </c>
      <c r="AR901" s="126" t="str">
        <f ca="1">IF(Email_TaskV2[[#This Row],[Aging]]&gt;7,"Warning","")</f>
        <v/>
      </c>
      <c r="AS901" s="127"/>
      <c r="AT901" s="127"/>
      <c r="AU901" s="127"/>
      <c r="AV901" s="127" t="str">
        <f>IF(AND(Email_TaskV2[[#This Row],[Status]]="ON PROGRESS",Email_TaskV2[[#This Row],[Type]]="RFS"),"YES","")</f>
        <v/>
      </c>
      <c r="AW901" s="127" t="str">
        <f>IF(AND(Email_TaskV2[[#This Row],[Status]]="ON PROGRESS",Email_TaskV2[[#This Row],[Type]]="RFI"),"YES","")</f>
        <v/>
      </c>
      <c r="AX901" s="127">
        <f>IF(Email_TaskV2[[#This Row],[Nomor Nodin RFS/RFI]]="","",DAY(Email_TaskV2[[#This Row],[Tanggal nodin RFS/RFI]]))</f>
        <v>24</v>
      </c>
      <c r="AY901" s="28" t="str">
        <f>IF(Email_TaskV2[[#This Row],[Nomor Nodin RFS/RFI]]="","",TEXT(Email_TaskV2[[#This Row],[Tanggal nodin RFS/RFI]],"mmm"))</f>
        <v>Jul</v>
      </c>
      <c r="AZ901" s="28" t="str">
        <f>IF(Email_TaskV2[[#This Row],[Nodin BO]]="","No","Yes")</f>
        <v>Yes</v>
      </c>
      <c r="BA901" s="128">
        <f>IF(Email_TaskV2[[#This Row],[Month]]="",13,MONTH(Email_TaskV2[[#This Row],[Tanggal nodin RFS/RFI]]))</f>
        <v>7</v>
      </c>
    </row>
    <row r="902" spans="1:53" ht="15" hidden="1" customHeight="1" x14ac:dyDescent="0.3">
      <c r="A902" s="17">
        <v>901</v>
      </c>
      <c r="B902" s="31" t="s">
        <v>3839</v>
      </c>
      <c r="C902" s="40">
        <v>44767</v>
      </c>
      <c r="D902" s="34" t="s">
        <v>3840</v>
      </c>
      <c r="E902" s="31" t="s">
        <v>55</v>
      </c>
      <c r="F902" s="41" t="s">
        <v>112</v>
      </c>
      <c r="G902" s="42">
        <v>44767</v>
      </c>
      <c r="H902" s="42">
        <v>44769</v>
      </c>
      <c r="I902" s="31" t="s">
        <v>3841</v>
      </c>
      <c r="J902" s="42">
        <v>44769</v>
      </c>
      <c r="K902" s="42"/>
      <c r="L902" s="31">
        <f t="shared" ref="L902:L910" si="103">H902-C902</f>
        <v>2</v>
      </c>
      <c r="M902" s="31">
        <f t="shared" ref="M902:M910" si="104">J902-G902</f>
        <v>2</v>
      </c>
      <c r="N902" s="34" t="s">
        <v>3842</v>
      </c>
      <c r="O902" s="34" t="s">
        <v>172</v>
      </c>
      <c r="P902" s="34" t="str">
        <f>VLOOKUP(Email_TaskV2[[#This Row],[PIC Dev]],[1]Organization!C:D,2,FALSE)</f>
        <v>Postpaid, Roaming, and Interconnect</v>
      </c>
      <c r="Q902" s="34"/>
      <c r="R902" s="31">
        <v>33</v>
      </c>
      <c r="S902" s="31" t="s">
        <v>61</v>
      </c>
      <c r="T902" s="31" t="s">
        <v>3839</v>
      </c>
      <c r="U902" s="31"/>
      <c r="V902" s="31"/>
      <c r="W902" s="31"/>
      <c r="X902" s="31"/>
      <c r="Y902" s="31"/>
      <c r="Z902" s="31" t="s">
        <v>63</v>
      </c>
      <c r="AA902" s="31" t="s">
        <v>64</v>
      </c>
      <c r="AB902" s="31" t="s">
        <v>65</v>
      </c>
      <c r="AC902" s="31" t="s">
        <v>124</v>
      </c>
      <c r="AD902" s="68" t="s">
        <v>99</v>
      </c>
      <c r="AE902" s="33"/>
      <c r="AF902" s="33"/>
      <c r="AG902" s="31"/>
      <c r="AH902" s="75"/>
      <c r="AI902" s="31" t="s">
        <v>75</v>
      </c>
      <c r="AJ902" s="31"/>
      <c r="AK902" s="25"/>
      <c r="AL902" s="25"/>
      <c r="AM902" s="25"/>
      <c r="AN902" s="25"/>
      <c r="AO902" s="25"/>
      <c r="AP902" s="26">
        <f ca="1">IF(AND(Email_TaskV2[[#This Row],[Status]]="ON PROGRESS"),TODAY()-Email_TaskV2[[#This Row],[Tanggal nodin RFS/RFI]],0)</f>
        <v>0</v>
      </c>
      <c r="AQ902" s="26">
        <f ca="1">IF(AND(Email_TaskV2[[#This Row],[Status]]="ON PROGRESS",Email_TaskV2[[#This Row],[Type]]="RFI"),TODAY()-Email_TaskV2[[#This Row],[Tanggal nodin RFS/RFI]],0)</f>
        <v>0</v>
      </c>
      <c r="AR902" s="26" t="str">
        <f ca="1">IF(Email_TaskV2[[#This Row],[Aging]]&gt;7,"Warning","")</f>
        <v/>
      </c>
      <c r="AV902" s="16" t="str">
        <f>IF(AND(Email_TaskV2[[#This Row],[Status]]="ON PROGRESS",Email_TaskV2[[#This Row],[Type]]="RFS"),"YES","")</f>
        <v/>
      </c>
      <c r="AW902" s="16" t="str">
        <f>IF(AND(Email_TaskV2[[#This Row],[Status]]="ON PROGRESS",Email_TaskV2[[#This Row],[Type]]="RFI"),"YES","")</f>
        <v/>
      </c>
      <c r="AX902" s="16">
        <f>IF(Email_TaskV2[[#This Row],[Nomor Nodin RFS/RFI]]="","",DAY(Email_TaskV2[[#This Row],[Tanggal nodin RFS/RFI]]))</f>
        <v>25</v>
      </c>
      <c r="AY902" s="28" t="str">
        <f>IF(Email_TaskV2[[#This Row],[Nomor Nodin RFS/RFI]]="","",TEXT(Email_TaskV2[[#This Row],[Tanggal nodin RFS/RFI]],"mmm"))</f>
        <v>Jul</v>
      </c>
      <c r="AZ902" s="28" t="str">
        <f>IF(Email_TaskV2[[#This Row],[Nodin BO]]="","No","Yes")</f>
        <v>Yes</v>
      </c>
      <c r="BA902" s="36">
        <f>IF(Email_TaskV2[[#This Row],[Month]]="",13,MONTH(Email_TaskV2[[#This Row],[Tanggal nodin RFS/RFI]]))</f>
        <v>7</v>
      </c>
    </row>
    <row r="903" spans="1:53" ht="15" hidden="1" customHeight="1" x14ac:dyDescent="0.3">
      <c r="A903" s="17">
        <v>902</v>
      </c>
      <c r="B903" s="31" t="s">
        <v>3843</v>
      </c>
      <c r="C903" s="40">
        <v>44767</v>
      </c>
      <c r="D903" s="34" t="s">
        <v>3844</v>
      </c>
      <c r="E903" s="31" t="s">
        <v>55</v>
      </c>
      <c r="F903" s="31" t="s">
        <v>112</v>
      </c>
      <c r="G903" s="42">
        <v>44768</v>
      </c>
      <c r="H903" s="42">
        <v>44768</v>
      </c>
      <c r="I903" s="31" t="s">
        <v>3845</v>
      </c>
      <c r="J903" s="42">
        <v>44768</v>
      </c>
      <c r="K903" s="42"/>
      <c r="L903" s="31">
        <f t="shared" si="103"/>
        <v>1</v>
      </c>
      <c r="M903" s="31">
        <f t="shared" si="104"/>
        <v>0</v>
      </c>
      <c r="N903" s="20" t="s">
        <v>353</v>
      </c>
      <c r="O903" s="34" t="s">
        <v>354</v>
      </c>
      <c r="P903" s="34" t="str">
        <f>VLOOKUP(Email_TaskV2[[#This Row],[PIC Dev]],[1]Organization!C:D,2,FALSE)</f>
        <v>BSM Prepaid</v>
      </c>
      <c r="Q903" s="34"/>
      <c r="R903" s="31">
        <v>100</v>
      </c>
      <c r="S903" s="31" t="s">
        <v>106</v>
      </c>
      <c r="T903" s="31" t="s">
        <v>3846</v>
      </c>
      <c r="U903" s="31"/>
      <c r="V903" s="31"/>
      <c r="W903" s="31"/>
      <c r="X903" s="31"/>
      <c r="Y903" s="31"/>
      <c r="Z903" s="31" t="s">
        <v>63</v>
      </c>
      <c r="AA903" s="31" t="s">
        <v>64</v>
      </c>
      <c r="AB903" s="31" t="s">
        <v>447</v>
      </c>
      <c r="AC903" s="31" t="s">
        <v>66</v>
      </c>
      <c r="AD903" s="33" t="s">
        <v>186</v>
      </c>
      <c r="AE903" s="33"/>
      <c r="AF903" s="33"/>
      <c r="AG903" s="31"/>
      <c r="AH903" s="75"/>
      <c r="AI903" s="31" t="s">
        <v>75</v>
      </c>
      <c r="AJ903" s="31"/>
      <c r="AK903" s="25"/>
      <c r="AL903" s="25"/>
      <c r="AM903" s="25"/>
      <c r="AN903" s="25"/>
      <c r="AO903" s="25"/>
      <c r="AP903" s="26">
        <f ca="1">IF(AND(Email_TaskV2[[#This Row],[Status]]="ON PROGRESS"),TODAY()-Email_TaskV2[[#This Row],[Tanggal nodin RFS/RFI]],0)</f>
        <v>0</v>
      </c>
      <c r="AQ903" s="26">
        <f ca="1">IF(AND(Email_TaskV2[[#This Row],[Status]]="ON PROGRESS",Email_TaskV2[[#This Row],[Type]]="RFI"),TODAY()-Email_TaskV2[[#This Row],[Tanggal nodin RFS/RFI]],0)</f>
        <v>0</v>
      </c>
      <c r="AR903" s="26" t="str">
        <f ca="1">IF(Email_TaskV2[[#This Row],[Aging]]&gt;7,"Warning","")</f>
        <v/>
      </c>
      <c r="AV903" s="16" t="str">
        <f>IF(AND(Email_TaskV2[[#This Row],[Status]]="ON PROGRESS",Email_TaskV2[[#This Row],[Type]]="RFS"),"YES","")</f>
        <v/>
      </c>
      <c r="AW903" s="16" t="str">
        <f>IF(AND(Email_TaskV2[[#This Row],[Status]]="ON PROGRESS",Email_TaskV2[[#This Row],[Type]]="RFI"),"YES","")</f>
        <v/>
      </c>
      <c r="AX903" s="16">
        <f>IF(Email_TaskV2[[#This Row],[Nomor Nodin RFS/RFI]]="","",DAY(Email_TaskV2[[#This Row],[Tanggal nodin RFS/RFI]]))</f>
        <v>25</v>
      </c>
      <c r="AY903" s="28" t="str">
        <f>IF(Email_TaskV2[[#This Row],[Nomor Nodin RFS/RFI]]="","",TEXT(Email_TaskV2[[#This Row],[Tanggal nodin RFS/RFI]],"mmm"))</f>
        <v>Jul</v>
      </c>
      <c r="AZ903" s="28" t="str">
        <f>IF(Email_TaskV2[[#This Row],[Nodin BO]]="","No","Yes")</f>
        <v>Yes</v>
      </c>
      <c r="BA903" s="36">
        <f>IF(Email_TaskV2[[#This Row],[Month]]="",13,MONTH(Email_TaskV2[[#This Row],[Tanggal nodin RFS/RFI]]))</f>
        <v>7</v>
      </c>
    </row>
    <row r="904" spans="1:53" ht="15" hidden="1" customHeight="1" x14ac:dyDescent="0.3">
      <c r="A904" s="17">
        <v>903</v>
      </c>
      <c r="B904" s="31" t="s">
        <v>3847</v>
      </c>
      <c r="C904" s="40">
        <v>44767</v>
      </c>
      <c r="D904" s="34" t="s">
        <v>3848</v>
      </c>
      <c r="E904" s="31" t="s">
        <v>55</v>
      </c>
      <c r="F904" s="41" t="s">
        <v>112</v>
      </c>
      <c r="G904" s="42">
        <v>44770</v>
      </c>
      <c r="H904" s="42">
        <v>44775</v>
      </c>
      <c r="I904" s="31" t="s">
        <v>3849</v>
      </c>
      <c r="J904" s="42">
        <v>44775</v>
      </c>
      <c r="K904" s="42"/>
      <c r="L904" s="31">
        <f t="shared" si="103"/>
        <v>8</v>
      </c>
      <c r="M904" s="31">
        <f t="shared" si="104"/>
        <v>5</v>
      </c>
      <c r="N904" s="74" t="s">
        <v>3068</v>
      </c>
      <c r="O904" s="34" t="s">
        <v>3069</v>
      </c>
      <c r="P904" s="34" t="str">
        <f>VLOOKUP(Email_TaskV2[[#This Row],[PIC Dev]],[1]Organization!C:D,2,FALSE)</f>
        <v>BSM Prepaid</v>
      </c>
      <c r="Q904" s="34"/>
      <c r="R904" s="31">
        <v>58</v>
      </c>
      <c r="S904" s="31" t="s">
        <v>61</v>
      </c>
      <c r="T904" s="31" t="s">
        <v>3850</v>
      </c>
      <c r="U904" s="31"/>
      <c r="V904" s="31"/>
      <c r="W904" s="31"/>
      <c r="X904" s="31"/>
      <c r="Y904" s="31"/>
      <c r="Z904" s="31" t="s">
        <v>63</v>
      </c>
      <c r="AA904" s="31" t="s">
        <v>64</v>
      </c>
      <c r="AB904" s="31" t="s">
        <v>65</v>
      </c>
      <c r="AC904" s="31" t="s">
        <v>98</v>
      </c>
      <c r="AD904" s="33" t="s">
        <v>125</v>
      </c>
      <c r="AE904" s="33"/>
      <c r="AF904" s="33"/>
      <c r="AG904" s="31"/>
      <c r="AH904" s="75"/>
      <c r="AI904" s="31" t="s">
        <v>75</v>
      </c>
      <c r="AJ904" s="31" t="str">
        <f>_xlfn.CONCAT(IF(AK904&lt;&gt;"",REPLACE(AK904,1,1,"(Sigos Automation)"),""),IF(AL904&lt;&gt;"",REPLACE(AL904,1,1,"(Prima Automation)"),""),IF(AM904&lt;&gt;"",REPLACE(AM904,1,1,"(FUT Simulator)"),""),IF(AN904&lt;&gt;"",REPLACE(AN904,1,1,"(Postman Simulator)"),""),IF(AO904&lt;&gt;"",REPLACE(AO904,1,1,"(Cetho Automation)"),""))</f>
        <v/>
      </c>
      <c r="AK904" s="25"/>
      <c r="AL904" s="25"/>
      <c r="AM904" s="25"/>
      <c r="AN904" s="25"/>
      <c r="AO904" s="25"/>
      <c r="AP904" s="26">
        <f ca="1">IF(AND(Email_TaskV2[[#This Row],[Status]]="ON PROGRESS"),TODAY()-Email_TaskV2[[#This Row],[Tanggal nodin RFS/RFI]],0)</f>
        <v>0</v>
      </c>
      <c r="AQ904" s="26">
        <f ca="1">IF(AND(Email_TaskV2[[#This Row],[Status]]="ON PROGRESS",Email_TaskV2[[#This Row],[Type]]="RFI"),TODAY()-Email_TaskV2[[#This Row],[Tanggal nodin RFS/RFI]],0)</f>
        <v>0</v>
      </c>
      <c r="AR904" s="26" t="str">
        <f ca="1">IF(Email_TaskV2[[#This Row],[Aging]]&gt;7,"Warning","")</f>
        <v/>
      </c>
      <c r="AV904" s="16" t="str">
        <f>IF(AND(Email_TaskV2[[#This Row],[Status]]="ON PROGRESS",Email_TaskV2[[#This Row],[Type]]="RFS"),"YES","")</f>
        <v/>
      </c>
      <c r="AW904" s="16" t="str">
        <f>IF(AND(Email_TaskV2[[#This Row],[Status]]="ON PROGRESS",Email_TaskV2[[#This Row],[Type]]="RFI"),"YES","")</f>
        <v/>
      </c>
      <c r="AX904" s="16">
        <f>IF(Email_TaskV2[[#This Row],[Nomor Nodin RFS/RFI]]="","",DAY(Email_TaskV2[[#This Row],[Tanggal nodin RFS/RFI]]))</f>
        <v>25</v>
      </c>
      <c r="AY904" s="28" t="str">
        <f>IF(Email_TaskV2[[#This Row],[Nomor Nodin RFS/RFI]]="","",TEXT(Email_TaskV2[[#This Row],[Tanggal nodin RFS/RFI]],"mmm"))</f>
        <v>Jul</v>
      </c>
      <c r="AZ904" s="28" t="str">
        <f>IF(Email_TaskV2[[#This Row],[Nodin BO]]="","No","Yes")</f>
        <v>Yes</v>
      </c>
      <c r="BA904" s="36">
        <f>IF(Email_TaskV2[[#This Row],[Month]]="",13,MONTH(Email_TaskV2[[#This Row],[Tanggal nodin RFS/RFI]]))</f>
        <v>7</v>
      </c>
    </row>
    <row r="905" spans="1:53" ht="15" hidden="1" customHeight="1" x14ac:dyDescent="0.3">
      <c r="A905" s="17">
        <v>904</v>
      </c>
      <c r="B905" s="31" t="s">
        <v>3851</v>
      </c>
      <c r="C905" s="40">
        <v>44767</v>
      </c>
      <c r="D905" s="34" t="s">
        <v>3852</v>
      </c>
      <c r="E905" s="31" t="s">
        <v>55</v>
      </c>
      <c r="F905" s="41" t="s">
        <v>112</v>
      </c>
      <c r="G905" s="42">
        <v>44770</v>
      </c>
      <c r="H905" s="42">
        <v>44775</v>
      </c>
      <c r="I905" s="31" t="s">
        <v>3853</v>
      </c>
      <c r="J905" s="42">
        <v>44775</v>
      </c>
      <c r="K905" s="42"/>
      <c r="L905" s="31">
        <f t="shared" si="103"/>
        <v>8</v>
      </c>
      <c r="M905" s="31">
        <f t="shared" si="104"/>
        <v>5</v>
      </c>
      <c r="N905" s="34" t="s">
        <v>130</v>
      </c>
      <c r="O905" s="34" t="s">
        <v>131</v>
      </c>
      <c r="P905" s="34" t="str">
        <f>VLOOKUP(Email_TaskV2[[#This Row],[PIC Dev]],[1]Organization!C:D,2,FALSE)</f>
        <v>BSM Prepaid</v>
      </c>
      <c r="Q905" s="34"/>
      <c r="R905" s="31">
        <v>84</v>
      </c>
      <c r="S905" s="31" t="s">
        <v>61</v>
      </c>
      <c r="T905" s="31" t="s">
        <v>826</v>
      </c>
      <c r="U905" s="31"/>
      <c r="V905" s="31"/>
      <c r="W905" s="31"/>
      <c r="X905" s="31"/>
      <c r="Y905" s="31"/>
      <c r="Z905" s="31" t="s">
        <v>63</v>
      </c>
      <c r="AA905" s="31" t="s">
        <v>64</v>
      </c>
      <c r="AB905" s="31" t="s">
        <v>447</v>
      </c>
      <c r="AC905" s="31" t="s">
        <v>66</v>
      </c>
      <c r="AD905" s="33" t="s">
        <v>82</v>
      </c>
      <c r="AE905" s="33" t="s">
        <v>266</v>
      </c>
      <c r="AF905" s="33"/>
      <c r="AG905" s="31"/>
      <c r="AH905" s="75"/>
      <c r="AI905" s="31" t="s">
        <v>75</v>
      </c>
      <c r="AJ905" s="31" t="str">
        <f>_xlfn.CONCAT(IF(AK905&lt;&gt;"",REPLACE(AK905,1,1,"(Sigos Automation)"),""),IF(AL905&lt;&gt;"",REPLACE(AL905,1,1,"(Prima Automation)"),""),IF(AM905&lt;&gt;"",REPLACE(AM905,1,1,"(FUT Simulator)"),""),IF(AN905&lt;&gt;"",REPLACE(AN905,1,1,"(Postman Simulator)"),""),IF(AO905&lt;&gt;"",REPLACE(AO905,1,1,"(Cetho Automation)"),""))</f>
        <v/>
      </c>
      <c r="AK905" s="25"/>
      <c r="AL905" s="25"/>
      <c r="AM905" s="25"/>
      <c r="AN905" s="25"/>
      <c r="AO905" s="25"/>
      <c r="AP905" s="26">
        <f ca="1">IF(AND(Email_TaskV2[[#This Row],[Status]]="ON PROGRESS"),TODAY()-Email_TaskV2[[#This Row],[Tanggal nodin RFS/RFI]],0)</f>
        <v>0</v>
      </c>
      <c r="AQ905" s="26">
        <f ca="1">IF(AND(Email_TaskV2[[#This Row],[Status]]="ON PROGRESS",Email_TaskV2[[#This Row],[Type]]="RFI"),TODAY()-Email_TaskV2[[#This Row],[Tanggal nodin RFS/RFI]],0)</f>
        <v>0</v>
      </c>
      <c r="AR905" s="26" t="str">
        <f ca="1">IF(Email_TaskV2[[#This Row],[Aging]]&gt;7,"Warning","")</f>
        <v/>
      </c>
      <c r="AV905" s="16" t="str">
        <f>IF(AND(Email_TaskV2[[#This Row],[Status]]="ON PROGRESS",Email_TaskV2[[#This Row],[Type]]="RFS"),"YES","")</f>
        <v/>
      </c>
      <c r="AW905" s="16" t="str">
        <f>IF(AND(Email_TaskV2[[#This Row],[Status]]="ON PROGRESS",Email_TaskV2[[#This Row],[Type]]="RFI"),"YES","")</f>
        <v/>
      </c>
      <c r="AX905" s="16">
        <f>IF(Email_TaskV2[[#This Row],[Nomor Nodin RFS/RFI]]="","",DAY(Email_TaskV2[[#This Row],[Tanggal nodin RFS/RFI]]))</f>
        <v>25</v>
      </c>
      <c r="AY905" s="28" t="str">
        <f>IF(Email_TaskV2[[#This Row],[Nomor Nodin RFS/RFI]]="","",TEXT(Email_TaskV2[[#This Row],[Tanggal nodin RFS/RFI]],"mmm"))</f>
        <v>Jul</v>
      </c>
      <c r="AZ905" s="28" t="str">
        <f>IF(Email_TaskV2[[#This Row],[Nodin BO]]="","No","Yes")</f>
        <v>Yes</v>
      </c>
      <c r="BA905" s="36">
        <f>IF(Email_TaskV2[[#This Row],[Month]]="",13,MONTH(Email_TaskV2[[#This Row],[Tanggal nodin RFS/RFI]]))</f>
        <v>7</v>
      </c>
    </row>
    <row r="906" spans="1:53" s="127" customFormat="1" ht="15" hidden="1" customHeight="1" x14ac:dyDescent="0.3">
      <c r="A906" s="17">
        <v>905</v>
      </c>
      <c r="B906" s="31" t="s">
        <v>3854</v>
      </c>
      <c r="C906" s="40">
        <v>44767</v>
      </c>
      <c r="D906" s="34" t="s">
        <v>3855</v>
      </c>
      <c r="E906" s="31" t="s">
        <v>55</v>
      </c>
      <c r="F906" s="41" t="s">
        <v>147</v>
      </c>
      <c r="G906" s="42">
        <v>44769</v>
      </c>
      <c r="H906" s="42">
        <v>44777</v>
      </c>
      <c r="I906" s="31" t="s">
        <v>3856</v>
      </c>
      <c r="J906" s="42">
        <v>44777</v>
      </c>
      <c r="K906" s="42"/>
      <c r="L906" s="31">
        <f t="shared" si="103"/>
        <v>10</v>
      </c>
      <c r="M906" s="31">
        <f t="shared" si="104"/>
        <v>8</v>
      </c>
      <c r="N906" s="34" t="s">
        <v>104</v>
      </c>
      <c r="O906" s="34" t="s">
        <v>105</v>
      </c>
      <c r="P906" s="34" t="str">
        <f>VLOOKUP(Email_TaskV2[[#This Row],[PIC Dev]],[1]Organization!C:D,2,FALSE)</f>
        <v>Digital and VAS</v>
      </c>
      <c r="Q906" s="34"/>
      <c r="R906" s="31">
        <v>180</v>
      </c>
      <c r="S906" s="31" t="s">
        <v>106</v>
      </c>
      <c r="T906" s="31"/>
      <c r="U906" s="31"/>
      <c r="V906" s="31"/>
      <c r="W906" s="31"/>
      <c r="X906" s="31"/>
      <c r="Y906" s="31"/>
      <c r="Z906" s="31" t="s">
        <v>63</v>
      </c>
      <c r="AA906" s="31" t="s">
        <v>64</v>
      </c>
      <c r="AB906" s="31" t="s">
        <v>108</v>
      </c>
      <c r="AC906" s="31" t="s">
        <v>98</v>
      </c>
      <c r="AD906" s="33" t="s">
        <v>490</v>
      </c>
      <c r="AE906" s="33"/>
      <c r="AF906" s="33"/>
      <c r="AG906" s="31"/>
      <c r="AH906" s="75"/>
      <c r="AI906" s="31" t="s">
        <v>276</v>
      </c>
      <c r="AJ906" s="43" t="str">
        <f>_xlfn.CONCAT(IF(AK906&lt;&gt;"",REPLACE(AK906,1,1,"(Sigos Automation)"),""),IF(AL906&lt;&gt;"",REPLACE(AL906,1,1,"(Prima Automation)"),""),IF(AM906&lt;&gt;"",REPLACE(AM906,1,1,"(FUT Simulator)"),""),IF(AN906&lt;&gt;"",REPLACE(AN906,1,1,"(Postman Simulator)"),""),IF(AO906&lt;&gt;"",REPLACE(AO906,1,1,"(Cetho Automation)"),""))</f>
        <v>(Sigos Automation)</v>
      </c>
      <c r="AK906" s="25">
        <v>1</v>
      </c>
      <c r="AL906" s="25"/>
      <c r="AM906" s="25"/>
      <c r="AN906" s="25"/>
      <c r="AO906" s="25"/>
      <c r="AP906" s="26">
        <f ca="1">IF(AND(Email_TaskV2[[#This Row],[Status]]="ON PROGRESS"),TODAY()-Email_TaskV2[[#This Row],[Tanggal nodin RFS/RFI]],0)</f>
        <v>0</v>
      </c>
      <c r="AQ906" s="26">
        <f ca="1">IF(AND(Email_TaskV2[[#This Row],[Status]]="ON PROGRESS",Email_TaskV2[[#This Row],[Type]]="RFI"),TODAY()-Email_TaskV2[[#This Row],[Tanggal nodin RFS/RFI]],0)</f>
        <v>0</v>
      </c>
      <c r="AR906" s="26" t="str">
        <f ca="1">IF(Email_TaskV2[[#This Row],[Aging]]&gt;7,"Warning","")</f>
        <v/>
      </c>
      <c r="AS906" s="16"/>
      <c r="AT906" s="16"/>
      <c r="AU906" s="16"/>
      <c r="AV906" s="16" t="str">
        <f>IF(AND(Email_TaskV2[[#This Row],[Status]]="ON PROGRESS",Email_TaskV2[[#This Row],[Type]]="RFS"),"YES","")</f>
        <v/>
      </c>
      <c r="AW906" s="16" t="str">
        <f>IF(AND(Email_TaskV2[[#This Row],[Status]]="ON PROGRESS",Email_TaskV2[[#This Row],[Type]]="RFI"),"YES","")</f>
        <v/>
      </c>
      <c r="AX906" s="16">
        <f>IF(Email_TaskV2[[#This Row],[Nomor Nodin RFS/RFI]]="","",DAY(Email_TaskV2[[#This Row],[Tanggal nodin RFS/RFI]]))</f>
        <v>25</v>
      </c>
      <c r="AY906" s="28" t="str">
        <f>IF(Email_TaskV2[[#This Row],[Nomor Nodin RFS/RFI]]="","",TEXT(Email_TaskV2[[#This Row],[Tanggal nodin RFS/RFI]],"mmm"))</f>
        <v>Jul</v>
      </c>
      <c r="AZ906" s="28" t="str">
        <f>IF(Email_TaskV2[[#This Row],[Nodin BO]]="","No","Yes")</f>
        <v>No</v>
      </c>
      <c r="BA906" s="36">
        <f>IF(Email_TaskV2[[#This Row],[Month]]="",13,MONTH(Email_TaskV2[[#This Row],[Tanggal nodin RFS/RFI]]))</f>
        <v>7</v>
      </c>
    </row>
    <row r="907" spans="1:53" ht="15" hidden="1" customHeight="1" x14ac:dyDescent="0.3">
      <c r="A907" s="17">
        <v>906</v>
      </c>
      <c r="B907" s="31" t="s">
        <v>3857</v>
      </c>
      <c r="C907" s="40">
        <v>44767</v>
      </c>
      <c r="D907" s="34" t="s">
        <v>3858</v>
      </c>
      <c r="E907" s="31" t="s">
        <v>55</v>
      </c>
      <c r="F907" s="41" t="s">
        <v>147</v>
      </c>
      <c r="G907" s="42">
        <v>44776</v>
      </c>
      <c r="H907" s="42">
        <v>44777</v>
      </c>
      <c r="I907" s="31" t="s">
        <v>3859</v>
      </c>
      <c r="J907" s="42">
        <v>44777</v>
      </c>
      <c r="K907" s="42"/>
      <c r="L907" s="31">
        <f t="shared" si="103"/>
        <v>10</v>
      </c>
      <c r="M907" s="31">
        <f t="shared" si="104"/>
        <v>1</v>
      </c>
      <c r="N907" s="34" t="s">
        <v>130</v>
      </c>
      <c r="O907" s="34" t="s">
        <v>131</v>
      </c>
      <c r="P907" s="34" t="str">
        <f>VLOOKUP(Email_TaskV2[[#This Row],[PIC Dev]],[1]Organization!C:D,2,FALSE)</f>
        <v>BSM Prepaid</v>
      </c>
      <c r="Q907" s="34"/>
      <c r="R907" s="31">
        <v>30</v>
      </c>
      <c r="S907" s="31" t="s">
        <v>106</v>
      </c>
      <c r="T907" s="31" t="s">
        <v>3860</v>
      </c>
      <c r="U907" s="31"/>
      <c r="V907" s="31"/>
      <c r="W907" s="31"/>
      <c r="X907" s="31"/>
      <c r="Y907" s="31"/>
      <c r="Z907" s="31" t="s">
        <v>63</v>
      </c>
      <c r="AA907" s="31" t="s">
        <v>64</v>
      </c>
      <c r="AB907" s="31" t="s">
        <v>65</v>
      </c>
      <c r="AC907" s="31" t="s">
        <v>66</v>
      </c>
      <c r="AD907" s="33" t="s">
        <v>490</v>
      </c>
      <c r="AE907" s="33"/>
      <c r="AF907" s="33"/>
      <c r="AG907" s="31"/>
      <c r="AH907" s="75"/>
      <c r="AI907" s="31" t="s">
        <v>276</v>
      </c>
      <c r="AJ907" s="43" t="str">
        <f>_xlfn.CONCAT(IF(AK907&lt;&gt;"",REPLACE(AK907,1,1,"(Sigos Automation)"),""),IF(AL907&lt;&gt;"",REPLACE(AL907,1,1,"(Prima Automation)"),""),IF(AM907&lt;&gt;"",REPLACE(AM907,1,1,"(FUT Simulator)"),""),IF(AN907&lt;&gt;"",REPLACE(AN907,1,1,"(Postman Simulator)"),""),IF(AO907&lt;&gt;"",REPLACE(AO907,1,1,"(Cetho Automation)"),""))</f>
        <v>(Sigos Automation)</v>
      </c>
      <c r="AK907" s="25">
        <v>1</v>
      </c>
      <c r="AL907" s="25"/>
      <c r="AM907" s="25"/>
      <c r="AN907" s="25"/>
      <c r="AO907" s="25"/>
      <c r="AP907" s="26">
        <f ca="1">IF(AND(Email_TaskV2[[#This Row],[Status]]="ON PROGRESS"),TODAY()-Email_TaskV2[[#This Row],[Tanggal nodin RFS/RFI]],0)</f>
        <v>0</v>
      </c>
      <c r="AQ907" s="26">
        <f ca="1">IF(AND(Email_TaskV2[[#This Row],[Status]]="ON PROGRESS",Email_TaskV2[[#This Row],[Type]]="RFI"),TODAY()-Email_TaskV2[[#This Row],[Tanggal nodin RFS/RFI]],0)</f>
        <v>0</v>
      </c>
      <c r="AR907" s="26" t="str">
        <f ca="1">IF(Email_TaskV2[[#This Row],[Aging]]&gt;7,"Warning","")</f>
        <v/>
      </c>
      <c r="AV907" s="16" t="str">
        <f>IF(AND(Email_TaskV2[[#This Row],[Status]]="ON PROGRESS",Email_TaskV2[[#This Row],[Type]]="RFS"),"YES","")</f>
        <v/>
      </c>
      <c r="AW907" s="16" t="str">
        <f>IF(AND(Email_TaskV2[[#This Row],[Status]]="ON PROGRESS",Email_TaskV2[[#This Row],[Type]]="RFI"),"YES","")</f>
        <v/>
      </c>
      <c r="AX907" s="16">
        <f>IF(Email_TaskV2[[#This Row],[Nomor Nodin RFS/RFI]]="","",DAY(Email_TaskV2[[#This Row],[Tanggal nodin RFS/RFI]]))</f>
        <v>25</v>
      </c>
      <c r="AY907" s="28" t="str">
        <f>IF(Email_TaskV2[[#This Row],[Nomor Nodin RFS/RFI]]="","",TEXT(Email_TaskV2[[#This Row],[Tanggal nodin RFS/RFI]],"mmm"))</f>
        <v>Jul</v>
      </c>
      <c r="AZ907" s="28" t="str">
        <f>IF(Email_TaskV2[[#This Row],[Nodin BO]]="","No","Yes")</f>
        <v>Yes</v>
      </c>
      <c r="BA907" s="36">
        <f>IF(Email_TaskV2[[#This Row],[Month]]="",13,MONTH(Email_TaskV2[[#This Row],[Tanggal nodin RFS/RFI]]))</f>
        <v>7</v>
      </c>
    </row>
    <row r="908" spans="1:53" ht="15" hidden="1" customHeight="1" x14ac:dyDescent="0.3">
      <c r="A908" s="17">
        <v>907</v>
      </c>
      <c r="B908" s="31" t="s">
        <v>3861</v>
      </c>
      <c r="C908" s="40">
        <v>44768</v>
      </c>
      <c r="D908" s="34" t="s">
        <v>3862</v>
      </c>
      <c r="E908" s="31" t="s">
        <v>55</v>
      </c>
      <c r="F908" s="41" t="s">
        <v>136</v>
      </c>
      <c r="G908" s="42">
        <v>44770</v>
      </c>
      <c r="H908" s="42">
        <v>44770</v>
      </c>
      <c r="I908" s="31" t="s">
        <v>3863</v>
      </c>
      <c r="J908" s="42">
        <v>44770</v>
      </c>
      <c r="K908" s="42"/>
      <c r="L908" s="31">
        <f t="shared" si="103"/>
        <v>2</v>
      </c>
      <c r="M908" s="31">
        <f t="shared" si="104"/>
        <v>0</v>
      </c>
      <c r="N908" s="34" t="s">
        <v>3607</v>
      </c>
      <c r="O908" s="34" t="s">
        <v>3608</v>
      </c>
      <c r="P908" s="34" t="str">
        <f>VLOOKUP(Email_TaskV2[[#This Row],[PIC Dev]],[1]Organization!C:D,2,FALSE)</f>
        <v>Business Architecture</v>
      </c>
      <c r="Q908" s="74" t="s">
        <v>3864</v>
      </c>
      <c r="R908" s="31">
        <v>192</v>
      </c>
      <c r="S908" s="31" t="s">
        <v>106</v>
      </c>
      <c r="T908" s="31" t="s">
        <v>3610</v>
      </c>
      <c r="U908" s="31"/>
      <c r="V908" s="31"/>
      <c r="W908" s="31"/>
      <c r="X908" s="31"/>
      <c r="Y908" s="31"/>
      <c r="Z908" s="31" t="s">
        <v>63</v>
      </c>
      <c r="AA908" s="31" t="s">
        <v>64</v>
      </c>
      <c r="AB908" s="31" t="s">
        <v>534</v>
      </c>
      <c r="AC908" s="31" t="s">
        <v>98</v>
      </c>
      <c r="AD908" s="33" t="s">
        <v>1719</v>
      </c>
      <c r="AE908" s="33"/>
      <c r="AF908" s="33"/>
      <c r="AG908" s="31"/>
      <c r="AH908" s="75"/>
      <c r="AI908" s="31" t="s">
        <v>276</v>
      </c>
      <c r="AJ908" s="43" t="s">
        <v>277</v>
      </c>
      <c r="AK908" s="25"/>
      <c r="AL908" s="25"/>
      <c r="AM908" s="25"/>
      <c r="AN908" s="25"/>
      <c r="AO908" s="25"/>
      <c r="AP908" s="26">
        <f ca="1">IF(AND(Email_TaskV2[[#This Row],[Status]]="ON PROGRESS"),TODAY()-Email_TaskV2[[#This Row],[Tanggal nodin RFS/RFI]],0)</f>
        <v>0</v>
      </c>
      <c r="AQ908" s="26">
        <f ca="1">IF(AND(Email_TaskV2[[#This Row],[Status]]="ON PROGRESS",Email_TaskV2[[#This Row],[Type]]="RFI"),TODAY()-Email_TaskV2[[#This Row],[Tanggal nodin RFS/RFI]],0)</f>
        <v>0</v>
      </c>
      <c r="AR908" s="26" t="str">
        <f ca="1">IF(Email_TaskV2[[#This Row],[Aging]]&gt;7,"Warning","")</f>
        <v/>
      </c>
      <c r="AV908" s="16" t="str">
        <f>IF(AND(Email_TaskV2[[#This Row],[Status]]="ON PROGRESS",Email_TaskV2[[#This Row],[Type]]="RFS"),"YES","")</f>
        <v/>
      </c>
      <c r="AW908" s="16" t="str">
        <f>IF(AND(Email_TaskV2[[#This Row],[Status]]="ON PROGRESS",Email_TaskV2[[#This Row],[Type]]="RFI"),"YES","")</f>
        <v/>
      </c>
      <c r="AX908" s="16">
        <f>IF(Email_TaskV2[[#This Row],[Nomor Nodin RFS/RFI]]="","",DAY(Email_TaskV2[[#This Row],[Tanggal nodin RFS/RFI]]))</f>
        <v>26</v>
      </c>
      <c r="AY908" s="28" t="str">
        <f>IF(Email_TaskV2[[#This Row],[Nomor Nodin RFS/RFI]]="","",TEXT(Email_TaskV2[[#This Row],[Tanggal nodin RFS/RFI]],"mmm"))</f>
        <v>Jul</v>
      </c>
      <c r="AZ908" s="28" t="str">
        <f>IF(Email_TaskV2[[#This Row],[Nodin BO]]="","No","Yes")</f>
        <v>Yes</v>
      </c>
      <c r="BA908" s="36">
        <f>IF(Email_TaskV2[[#This Row],[Month]]="",13,MONTH(Email_TaskV2[[#This Row],[Tanggal nodin RFS/RFI]]))</f>
        <v>7</v>
      </c>
    </row>
    <row r="909" spans="1:53" ht="15" hidden="1" customHeight="1" x14ac:dyDescent="0.3">
      <c r="A909" s="17">
        <v>908</v>
      </c>
      <c r="B909" s="31" t="s">
        <v>3865</v>
      </c>
      <c r="C909" s="40">
        <v>44768</v>
      </c>
      <c r="D909" s="34" t="s">
        <v>3866</v>
      </c>
      <c r="E909" s="31" t="s">
        <v>55</v>
      </c>
      <c r="F909" s="41" t="s">
        <v>112</v>
      </c>
      <c r="G909" s="42">
        <v>44770</v>
      </c>
      <c r="H909" s="42">
        <v>44770</v>
      </c>
      <c r="I909" s="31" t="s">
        <v>3867</v>
      </c>
      <c r="J909" s="42">
        <v>44770</v>
      </c>
      <c r="K909" s="42"/>
      <c r="L909" s="31">
        <f t="shared" si="103"/>
        <v>2</v>
      </c>
      <c r="M909" s="31">
        <f t="shared" si="104"/>
        <v>0</v>
      </c>
      <c r="N909" s="33" t="s">
        <v>93</v>
      </c>
      <c r="O909" s="34" t="s">
        <v>94</v>
      </c>
      <c r="P909" s="34" t="str">
        <f>VLOOKUP(Email_TaskV2[[#This Row],[PIC Dev]],[1]Organization!C:D,2,FALSE)</f>
        <v>Digital and VAS</v>
      </c>
      <c r="Q909" s="34"/>
      <c r="R909" s="31">
        <v>15</v>
      </c>
      <c r="S909" s="31" t="s">
        <v>106</v>
      </c>
      <c r="T909" s="31" t="s">
        <v>3868</v>
      </c>
      <c r="U909" s="31"/>
      <c r="V909" s="31"/>
      <c r="W909" s="31"/>
      <c r="X909" s="31"/>
      <c r="Y909" s="31"/>
      <c r="Z909" s="31" t="s">
        <v>63</v>
      </c>
      <c r="AA909" s="31" t="s">
        <v>64</v>
      </c>
      <c r="AB909" s="31" t="s">
        <v>201</v>
      </c>
      <c r="AC909" s="31" t="s">
        <v>66</v>
      </c>
      <c r="AD909" s="33" t="s">
        <v>186</v>
      </c>
      <c r="AE909" s="33"/>
      <c r="AF909" s="33"/>
      <c r="AG909" s="31"/>
      <c r="AH909" s="75"/>
      <c r="AI909" s="31" t="s">
        <v>75</v>
      </c>
      <c r="AJ909" s="43"/>
      <c r="AK909" s="25"/>
      <c r="AL909" s="25"/>
      <c r="AM909" s="25"/>
      <c r="AN909" s="25"/>
      <c r="AO909" s="25"/>
      <c r="AP909" s="26">
        <f ca="1">IF(AND(Email_TaskV2[[#This Row],[Status]]="ON PROGRESS"),TODAY()-Email_TaskV2[[#This Row],[Tanggal nodin RFS/RFI]],0)</f>
        <v>0</v>
      </c>
      <c r="AQ909" s="26">
        <f ca="1">IF(AND(Email_TaskV2[[#This Row],[Status]]="ON PROGRESS",Email_TaskV2[[#This Row],[Type]]="RFI"),TODAY()-Email_TaskV2[[#This Row],[Tanggal nodin RFS/RFI]],0)</f>
        <v>0</v>
      </c>
      <c r="AR909" s="26" t="str">
        <f ca="1">IF(Email_TaskV2[[#This Row],[Aging]]&gt;7,"Warning","")</f>
        <v/>
      </c>
      <c r="AV909" s="16" t="str">
        <f>IF(AND(Email_TaskV2[[#This Row],[Status]]="ON PROGRESS",Email_TaskV2[[#This Row],[Type]]="RFS"),"YES","")</f>
        <v/>
      </c>
      <c r="AW909" s="16" t="str">
        <f>IF(AND(Email_TaskV2[[#This Row],[Status]]="ON PROGRESS",Email_TaskV2[[#This Row],[Type]]="RFI"),"YES","")</f>
        <v/>
      </c>
      <c r="AX909" s="16">
        <f>IF(Email_TaskV2[[#This Row],[Nomor Nodin RFS/RFI]]="","",DAY(Email_TaskV2[[#This Row],[Tanggal nodin RFS/RFI]]))</f>
        <v>26</v>
      </c>
      <c r="AY909" s="28" t="str">
        <f>IF(Email_TaskV2[[#This Row],[Nomor Nodin RFS/RFI]]="","",TEXT(Email_TaskV2[[#This Row],[Tanggal nodin RFS/RFI]],"mmm"))</f>
        <v>Jul</v>
      </c>
      <c r="AZ909" s="28" t="str">
        <f>IF(Email_TaskV2[[#This Row],[Nodin BO]]="","No","Yes")</f>
        <v>Yes</v>
      </c>
      <c r="BA909" s="36">
        <f>IF(Email_TaskV2[[#This Row],[Month]]="",13,MONTH(Email_TaskV2[[#This Row],[Tanggal nodin RFS/RFI]]))</f>
        <v>7</v>
      </c>
    </row>
    <row r="910" spans="1:53" ht="15" hidden="1" customHeight="1" x14ac:dyDescent="0.3">
      <c r="A910" s="17">
        <v>909</v>
      </c>
      <c r="B910" s="31" t="s">
        <v>3869</v>
      </c>
      <c r="C910" s="40">
        <v>44768</v>
      </c>
      <c r="D910" s="34" t="s">
        <v>3870</v>
      </c>
      <c r="E910" s="31" t="s">
        <v>55</v>
      </c>
      <c r="F910" s="41" t="s">
        <v>136</v>
      </c>
      <c r="G910" s="42">
        <v>44774</v>
      </c>
      <c r="H910" s="42">
        <v>44778</v>
      </c>
      <c r="I910" s="31" t="s">
        <v>3871</v>
      </c>
      <c r="J910" s="42">
        <v>44778</v>
      </c>
      <c r="K910" s="42"/>
      <c r="L910" s="31">
        <f t="shared" si="103"/>
        <v>10</v>
      </c>
      <c r="M910" s="31">
        <f t="shared" si="104"/>
        <v>4</v>
      </c>
      <c r="N910" s="34" t="s">
        <v>104</v>
      </c>
      <c r="O910" s="34" t="s">
        <v>105</v>
      </c>
      <c r="P910" s="34" t="str">
        <f>VLOOKUP(Email_TaskV2[[#This Row],[PIC Dev]],[1]Organization!C:D,2,FALSE)</f>
        <v>Digital and VAS</v>
      </c>
      <c r="Q910" s="74" t="s">
        <v>3872</v>
      </c>
      <c r="R910" s="31">
        <v>58</v>
      </c>
      <c r="S910" s="31" t="s">
        <v>61</v>
      </c>
      <c r="T910" s="31" t="s">
        <v>3873</v>
      </c>
      <c r="U910" s="31"/>
      <c r="V910" s="31"/>
      <c r="W910" s="31"/>
      <c r="X910" s="31"/>
      <c r="Y910" s="31"/>
      <c r="Z910" s="31" t="s">
        <v>63</v>
      </c>
      <c r="AA910" s="31" t="s">
        <v>64</v>
      </c>
      <c r="AB910" s="31" t="s">
        <v>108</v>
      </c>
      <c r="AC910" s="31" t="s">
        <v>98</v>
      </c>
      <c r="AD910" s="33" t="s">
        <v>774</v>
      </c>
      <c r="AE910" s="33"/>
      <c r="AF910" s="33"/>
      <c r="AG910" s="31"/>
      <c r="AH910" s="75"/>
      <c r="AI910" s="31" t="s">
        <v>75</v>
      </c>
      <c r="AJ910" s="43" t="str">
        <f t="shared" ref="AJ910:AJ916" si="105">_xlfn.CONCAT(IF(AK910&lt;&gt;"",REPLACE(AK910,1,1,"(Sigos Automation)"),""),IF(AL910&lt;&gt;"",REPLACE(AL910,1,1,"(Prima Automation)"),""),IF(AM910&lt;&gt;"",REPLACE(AM910,1,1,"(FUT Simulator)"),""),IF(AN910&lt;&gt;"",REPLACE(AN910,1,1,"(Postman Simulator)"),""),IF(AO910&lt;&gt;"",REPLACE(AO910,1,1,"(Cetho Automation)"),""))</f>
        <v/>
      </c>
      <c r="AK910" s="25"/>
      <c r="AL910" s="25"/>
      <c r="AM910" s="25"/>
      <c r="AN910" s="25"/>
      <c r="AO910" s="25"/>
      <c r="AP910" s="26">
        <f ca="1">IF(AND(Email_TaskV2[[#This Row],[Status]]="ON PROGRESS"),TODAY()-Email_TaskV2[[#This Row],[Tanggal nodin RFS/RFI]],0)</f>
        <v>0</v>
      </c>
      <c r="AQ910" s="26">
        <f ca="1">IF(AND(Email_TaskV2[[#This Row],[Status]]="ON PROGRESS",Email_TaskV2[[#This Row],[Type]]="RFI"),TODAY()-Email_TaskV2[[#This Row],[Tanggal nodin RFS/RFI]],0)</f>
        <v>0</v>
      </c>
      <c r="AR910" s="26" t="str">
        <f ca="1">IF(Email_TaskV2[[#This Row],[Aging]]&gt;7,"Warning","")</f>
        <v/>
      </c>
      <c r="AV910" s="16" t="str">
        <f>IF(AND(Email_TaskV2[[#This Row],[Status]]="ON PROGRESS",Email_TaskV2[[#This Row],[Type]]="RFS"),"YES","")</f>
        <v/>
      </c>
      <c r="AW910" s="16" t="str">
        <f>IF(AND(Email_TaskV2[[#This Row],[Status]]="ON PROGRESS",Email_TaskV2[[#This Row],[Type]]="RFI"),"YES","")</f>
        <v/>
      </c>
      <c r="AX910" s="16">
        <f>IF(Email_TaskV2[[#This Row],[Nomor Nodin RFS/RFI]]="","",DAY(Email_TaskV2[[#This Row],[Tanggal nodin RFS/RFI]]))</f>
        <v>26</v>
      </c>
      <c r="AY910" s="28" t="str">
        <f>IF(Email_TaskV2[[#This Row],[Nomor Nodin RFS/RFI]]="","",TEXT(Email_TaskV2[[#This Row],[Tanggal nodin RFS/RFI]],"mmm"))</f>
        <v>Jul</v>
      </c>
      <c r="AZ910" s="28" t="str">
        <f>IF(Email_TaskV2[[#This Row],[Nodin BO]]="","No","Yes")</f>
        <v>Yes</v>
      </c>
      <c r="BA910" s="36">
        <f>IF(Email_TaskV2[[#This Row],[Month]]="",13,MONTH(Email_TaskV2[[#This Row],[Tanggal nodin RFS/RFI]]))</f>
        <v>7</v>
      </c>
    </row>
    <row r="911" spans="1:53" ht="15" hidden="1" customHeight="1" x14ac:dyDescent="0.3">
      <c r="A911" s="17">
        <v>910</v>
      </c>
      <c r="B911" s="31" t="s">
        <v>3874</v>
      </c>
      <c r="C911" s="40">
        <v>44768</v>
      </c>
      <c r="D911" s="34" t="s">
        <v>3875</v>
      </c>
      <c r="E911" s="48" t="s">
        <v>118</v>
      </c>
      <c r="F911" s="48" t="s">
        <v>2054</v>
      </c>
      <c r="G911" s="31"/>
      <c r="H911" s="42">
        <v>44777</v>
      </c>
      <c r="I911" s="31"/>
      <c r="J911" s="31"/>
      <c r="K911" s="31"/>
      <c r="L911" s="33"/>
      <c r="M911" s="34"/>
      <c r="N911" s="74" t="s">
        <v>3068</v>
      </c>
      <c r="O911" s="34" t="s">
        <v>3069</v>
      </c>
      <c r="P911" s="34" t="str">
        <f>VLOOKUP(Email_TaskV2[[#This Row],[PIC Dev]],[1]Organization!C:D,2,FALSE)</f>
        <v>BSM Prepaid</v>
      </c>
      <c r="Q911" s="74" t="s">
        <v>3876</v>
      </c>
      <c r="R911" s="31"/>
      <c r="S911" s="31" t="s">
        <v>106</v>
      </c>
      <c r="T911" s="31" t="s">
        <v>3877</v>
      </c>
      <c r="U911" s="31"/>
      <c r="V911" s="31"/>
      <c r="W911" s="31"/>
      <c r="X911" s="31"/>
      <c r="Y911" s="31"/>
      <c r="Z911" s="31" t="s">
        <v>63</v>
      </c>
      <c r="AA911" s="31" t="s">
        <v>64</v>
      </c>
      <c r="AB911" s="31" t="s">
        <v>588</v>
      </c>
      <c r="AC911" s="31" t="s">
        <v>66</v>
      </c>
      <c r="AD911" s="33" t="s">
        <v>816</v>
      </c>
      <c r="AE911" s="33"/>
      <c r="AF911" s="33"/>
      <c r="AG911" s="31"/>
      <c r="AH911" s="75"/>
      <c r="AI911" s="113" t="s">
        <v>75</v>
      </c>
      <c r="AJ911" s="129" t="str">
        <f t="shared" si="105"/>
        <v/>
      </c>
      <c r="AK911" s="25"/>
      <c r="AL911" s="25"/>
      <c r="AM911" s="25"/>
      <c r="AN911" s="25"/>
      <c r="AO911" s="25"/>
      <c r="AP911" s="26">
        <f ca="1">IF(AND(Email_TaskV2[[#This Row],[Status]]="ON PROGRESS"),TODAY()-Email_TaskV2[[#This Row],[Tanggal nodin RFS/RFI]],0)</f>
        <v>0</v>
      </c>
      <c r="AQ911" s="26">
        <f ca="1">IF(AND(Email_TaskV2[[#This Row],[Status]]="ON PROGRESS",Email_TaskV2[[#This Row],[Type]]="RFI"),TODAY()-Email_TaskV2[[#This Row],[Tanggal nodin RFS/RFI]],0)</f>
        <v>0</v>
      </c>
      <c r="AR911" s="26" t="str">
        <f ca="1">IF(Email_TaskV2[[#This Row],[Aging]]&gt;7,"Warning","")</f>
        <v/>
      </c>
      <c r="AV911" s="16" t="str">
        <f>IF(AND(Email_TaskV2[[#This Row],[Status]]="ON PROGRESS",Email_TaskV2[[#This Row],[Type]]="RFS"),"YES","")</f>
        <v/>
      </c>
      <c r="AW911" s="16" t="str">
        <f>IF(AND(Email_TaskV2[[#This Row],[Status]]="ON PROGRESS",Email_TaskV2[[#This Row],[Type]]="RFI"),"YES","")</f>
        <v/>
      </c>
      <c r="AX911" s="16">
        <f>IF(Email_TaskV2[[#This Row],[Nomor Nodin RFS/RFI]]="","",DAY(Email_TaskV2[[#This Row],[Tanggal nodin RFS/RFI]]))</f>
        <v>26</v>
      </c>
      <c r="AY911" s="28" t="str">
        <f>IF(Email_TaskV2[[#This Row],[Nomor Nodin RFS/RFI]]="","",TEXT(Email_TaskV2[[#This Row],[Tanggal nodin RFS/RFI]],"mmm"))</f>
        <v>Jul</v>
      </c>
      <c r="AZ911" s="28" t="str">
        <f>IF(Email_TaskV2[[#This Row],[Nodin BO]]="","No","Yes")</f>
        <v>Yes</v>
      </c>
      <c r="BA911" s="36">
        <f>IF(Email_TaskV2[[#This Row],[Month]]="",13,MONTH(Email_TaskV2[[#This Row],[Tanggal nodin RFS/RFI]]))</f>
        <v>7</v>
      </c>
    </row>
    <row r="912" spans="1:53" ht="15" hidden="1" customHeight="1" x14ac:dyDescent="0.3">
      <c r="A912" s="17">
        <v>911</v>
      </c>
      <c r="B912" s="31" t="s">
        <v>3878</v>
      </c>
      <c r="C912" s="40">
        <v>44769</v>
      </c>
      <c r="D912" s="34" t="s">
        <v>3879</v>
      </c>
      <c r="E912" s="31" t="s">
        <v>55</v>
      </c>
      <c r="F912" s="41" t="s">
        <v>136</v>
      </c>
      <c r="G912" s="42">
        <v>44769</v>
      </c>
      <c r="H912" s="42">
        <v>44788</v>
      </c>
      <c r="I912" s="31" t="s">
        <v>3880</v>
      </c>
      <c r="J912" s="42">
        <v>44789</v>
      </c>
      <c r="K912" s="42"/>
      <c r="L912" s="31">
        <f>H912-C912</f>
        <v>19</v>
      </c>
      <c r="M912" s="31">
        <f>J912-G912</f>
        <v>20</v>
      </c>
      <c r="N912" s="34" t="s">
        <v>104</v>
      </c>
      <c r="O912" s="34" t="s">
        <v>105</v>
      </c>
      <c r="P912" s="34" t="str">
        <f>VLOOKUP(Email_TaskV2[[#This Row],[PIC Dev]],[1]Organization!C:D,2,FALSE)</f>
        <v>Digital and VAS</v>
      </c>
      <c r="Q912" s="74" t="s">
        <v>3881</v>
      </c>
      <c r="R912" s="31">
        <v>120</v>
      </c>
      <c r="S912" s="31" t="s">
        <v>61</v>
      </c>
      <c r="T912" s="83" t="s">
        <v>3527</v>
      </c>
      <c r="U912" s="83"/>
      <c r="V912" s="83"/>
      <c r="W912" s="83"/>
      <c r="X912" s="83"/>
      <c r="Y912" s="83"/>
      <c r="Z912" s="31" t="s">
        <v>63</v>
      </c>
      <c r="AA912" s="31" t="s">
        <v>64</v>
      </c>
      <c r="AB912" s="31" t="s">
        <v>108</v>
      </c>
      <c r="AC912" s="31" t="s">
        <v>66</v>
      </c>
      <c r="AD912" s="33" t="s">
        <v>2421</v>
      </c>
      <c r="AE912" s="33" t="s">
        <v>3882</v>
      </c>
      <c r="AF912" s="33"/>
      <c r="AG912" s="31"/>
      <c r="AH912" s="75"/>
      <c r="AI912" s="31" t="s">
        <v>68</v>
      </c>
      <c r="AJ912" s="43" t="str">
        <f t="shared" si="105"/>
        <v>(FUT Simulator)</v>
      </c>
      <c r="AK912" s="25"/>
      <c r="AL912" s="25"/>
      <c r="AM912" s="25">
        <f>VLOOKUP($D912,[1]Report_weekly!$E$2:$T$92,15,FALSE())</f>
        <v>3</v>
      </c>
      <c r="AN912" s="25"/>
      <c r="AO912" s="25"/>
      <c r="AP912" s="26">
        <f ca="1">IF(AND(Email_TaskV2[[#This Row],[Status]]="ON PROGRESS"),TODAY()-Email_TaskV2[[#This Row],[Tanggal nodin RFS/RFI]],0)</f>
        <v>0</v>
      </c>
      <c r="AQ912" s="26">
        <f ca="1">IF(AND(Email_TaskV2[[#This Row],[Status]]="ON PROGRESS",Email_TaskV2[[#This Row],[Type]]="RFI"),TODAY()-Email_TaskV2[[#This Row],[Tanggal nodin RFS/RFI]],0)</f>
        <v>0</v>
      </c>
      <c r="AR912" s="26"/>
      <c r="AV912" s="16" t="str">
        <f>IF(AND(Email_TaskV2[[#This Row],[Status]]="ON PROGRESS",Email_TaskV2[[#This Row],[Type]]="RFS"),"YES","")</f>
        <v/>
      </c>
      <c r="AW912" s="16" t="str">
        <f>IF(AND(Email_TaskV2[[#This Row],[Status]]="ON PROGRESS",Email_TaskV2[[#This Row],[Type]]="RFI"),"YES","")</f>
        <v/>
      </c>
      <c r="AX912" s="16">
        <f>IF(Email_TaskV2[[#This Row],[Nomor Nodin RFS/RFI]]="","",DAY(Email_TaskV2[[#This Row],[Tanggal nodin RFS/RFI]]))</f>
        <v>27</v>
      </c>
      <c r="AY912" s="28" t="str">
        <f>IF(Email_TaskV2[[#This Row],[Nomor Nodin RFS/RFI]]="","",TEXT(Email_TaskV2[[#This Row],[Tanggal nodin RFS/RFI]],"mmm"))</f>
        <v>Jul</v>
      </c>
      <c r="AZ912" s="28" t="str">
        <f>IF(Email_TaskV2[[#This Row],[Nodin BO]]="","No","Yes")</f>
        <v>Yes</v>
      </c>
      <c r="BA912" s="36">
        <f>IF(Email_TaskV2[[#This Row],[Month]]="",13,MONTH(Email_TaskV2[[#This Row],[Tanggal nodin RFS/RFI]]))</f>
        <v>7</v>
      </c>
    </row>
    <row r="913" spans="1:53" ht="15" hidden="1" customHeight="1" x14ac:dyDescent="0.3">
      <c r="A913" s="17">
        <v>912</v>
      </c>
      <c r="B913" s="31" t="s">
        <v>3883</v>
      </c>
      <c r="C913" s="40">
        <v>44769</v>
      </c>
      <c r="D913" s="34" t="s">
        <v>3884</v>
      </c>
      <c r="E913" s="48" t="s">
        <v>118</v>
      </c>
      <c r="F913" s="48" t="s">
        <v>119</v>
      </c>
      <c r="G913" s="41"/>
      <c r="H913" s="42">
        <v>44788</v>
      </c>
      <c r="I913" s="31"/>
      <c r="J913" s="31"/>
      <c r="K913" s="31"/>
      <c r="L913" s="33"/>
      <c r="M913" s="34"/>
      <c r="N913" s="34" t="s">
        <v>104</v>
      </c>
      <c r="O913" s="34" t="s">
        <v>105</v>
      </c>
      <c r="P913" s="34" t="str">
        <f>VLOOKUP(Email_TaskV2[[#This Row],[PIC Dev]],[1]Organization!C:D,2,FALSE)</f>
        <v>Digital and VAS</v>
      </c>
      <c r="Q913" s="74" t="s">
        <v>3885</v>
      </c>
      <c r="R913" s="31"/>
      <c r="S913" s="31" t="s">
        <v>61</v>
      </c>
      <c r="T913" s="31" t="s">
        <v>3780</v>
      </c>
      <c r="U913" s="31"/>
      <c r="V913" s="31"/>
      <c r="W913" s="31"/>
      <c r="X913" s="31"/>
      <c r="Y913" s="31"/>
      <c r="Z913" s="31" t="s">
        <v>63</v>
      </c>
      <c r="AA913" s="31" t="s">
        <v>64</v>
      </c>
      <c r="AB913" s="31" t="s">
        <v>108</v>
      </c>
      <c r="AC913" s="31" t="s">
        <v>66</v>
      </c>
      <c r="AD913" s="33" t="s">
        <v>2421</v>
      </c>
      <c r="AE913" s="33" t="s">
        <v>3882</v>
      </c>
      <c r="AF913" s="33"/>
      <c r="AG913" s="31"/>
      <c r="AH913" s="75"/>
      <c r="AI913" s="113" t="s">
        <v>75</v>
      </c>
      <c r="AJ913" s="129" t="str">
        <f t="shared" si="105"/>
        <v/>
      </c>
      <c r="AK913" s="25"/>
      <c r="AL913" s="25"/>
      <c r="AM913" s="25"/>
      <c r="AN913" s="25"/>
      <c r="AO913" s="25"/>
      <c r="AP913" s="26">
        <f ca="1">IF(AND(Email_TaskV2[[#This Row],[Status]]="ON PROGRESS"),TODAY()-Email_TaskV2[[#This Row],[Tanggal nodin RFS/RFI]],0)</f>
        <v>0</v>
      </c>
      <c r="AQ913" s="26">
        <f ca="1">IF(AND(Email_TaskV2[[#This Row],[Status]]="ON PROGRESS",Email_TaskV2[[#This Row],[Type]]="RFI"),TODAY()-Email_TaskV2[[#This Row],[Tanggal nodin RFS/RFI]],0)</f>
        <v>0</v>
      </c>
      <c r="AR913" s="26" t="str">
        <f ca="1">IF(Email_TaskV2[[#This Row],[Aging]]&gt;7,"Warning","")</f>
        <v/>
      </c>
      <c r="AV913" s="16" t="str">
        <f>IF(AND(Email_TaskV2[[#This Row],[Status]]="ON PROGRESS",Email_TaskV2[[#This Row],[Type]]="RFS"),"YES","")</f>
        <v/>
      </c>
      <c r="AW913" s="16" t="str">
        <f>IF(AND(Email_TaskV2[[#This Row],[Status]]="ON PROGRESS",Email_TaskV2[[#This Row],[Type]]="RFI"),"YES","")</f>
        <v/>
      </c>
      <c r="AX913" s="16">
        <f>IF(Email_TaskV2[[#This Row],[Nomor Nodin RFS/RFI]]="","",DAY(Email_TaskV2[[#This Row],[Tanggal nodin RFS/RFI]]))</f>
        <v>27</v>
      </c>
      <c r="AY913" s="28" t="str">
        <f>IF(Email_TaskV2[[#This Row],[Nomor Nodin RFS/RFI]]="","",TEXT(Email_TaskV2[[#This Row],[Tanggal nodin RFS/RFI]],"mmm"))</f>
        <v>Jul</v>
      </c>
      <c r="AZ913" s="28" t="str">
        <f>IF(Email_TaskV2[[#This Row],[Nodin BO]]="","No","Yes")</f>
        <v>Yes</v>
      </c>
      <c r="BA913" s="36">
        <f>IF(Email_TaskV2[[#This Row],[Month]]="",13,MONTH(Email_TaskV2[[#This Row],[Tanggal nodin RFS/RFI]]))</f>
        <v>7</v>
      </c>
    </row>
    <row r="914" spans="1:53" ht="15" hidden="1" customHeight="1" x14ac:dyDescent="0.3">
      <c r="A914" s="17">
        <v>913</v>
      </c>
      <c r="B914" s="31" t="s">
        <v>3886</v>
      </c>
      <c r="C914" s="40">
        <v>44769</v>
      </c>
      <c r="D914" s="34" t="s">
        <v>3887</v>
      </c>
      <c r="E914" s="31" t="s">
        <v>55</v>
      </c>
      <c r="F914" s="41" t="s">
        <v>136</v>
      </c>
      <c r="G914" s="42">
        <v>44769</v>
      </c>
      <c r="H914" s="42">
        <v>44788</v>
      </c>
      <c r="I914" s="31" t="s">
        <v>3888</v>
      </c>
      <c r="J914" s="42">
        <v>44783</v>
      </c>
      <c r="K914" s="42"/>
      <c r="L914" s="31">
        <f t="shared" ref="L914:L923" si="106">H914-C914</f>
        <v>19</v>
      </c>
      <c r="M914" s="31">
        <f t="shared" ref="M914:M923" si="107">J914-G914</f>
        <v>14</v>
      </c>
      <c r="N914" s="34" t="s">
        <v>220</v>
      </c>
      <c r="O914" s="34" t="s">
        <v>221</v>
      </c>
      <c r="P914" s="34" t="str">
        <f>VLOOKUP(Email_TaskV2[[#This Row],[PIC Dev]],[1]Organization!C:D,2,FALSE)</f>
        <v>Digital and VAS</v>
      </c>
      <c r="Q914" s="74" t="s">
        <v>3889</v>
      </c>
      <c r="R914" s="31">
        <v>240</v>
      </c>
      <c r="S914" s="31" t="s">
        <v>61</v>
      </c>
      <c r="T914" s="31" t="s">
        <v>3890</v>
      </c>
      <c r="U914" s="31"/>
      <c r="V914" s="31"/>
      <c r="W914" s="31"/>
      <c r="X914" s="31"/>
      <c r="Y914" s="31"/>
      <c r="Z914" s="31" t="s">
        <v>63</v>
      </c>
      <c r="AA914" s="31" t="s">
        <v>64</v>
      </c>
      <c r="AB914" s="31" t="s">
        <v>3891</v>
      </c>
      <c r="AC914" s="31" t="s">
        <v>98</v>
      </c>
      <c r="AD914" s="33" t="s">
        <v>255</v>
      </c>
      <c r="AE914" s="33"/>
      <c r="AF914" s="33"/>
      <c r="AG914" s="31"/>
      <c r="AH914" s="75"/>
      <c r="AI914" s="31" t="s">
        <v>276</v>
      </c>
      <c r="AJ914" s="43" t="str">
        <f t="shared" si="105"/>
        <v>(Prima Automation)</v>
      </c>
      <c r="AK914" s="25"/>
      <c r="AL914" s="25">
        <v>2</v>
      </c>
      <c r="AM914" s="25"/>
      <c r="AN914" s="25"/>
      <c r="AO914" s="25"/>
      <c r="AP914" s="26">
        <f ca="1">IF(AND(Email_TaskV2[[#This Row],[Status]]="ON PROGRESS"),TODAY()-Email_TaskV2[[#This Row],[Tanggal nodin RFS/RFI]],0)</f>
        <v>0</v>
      </c>
      <c r="AQ914" s="26">
        <f ca="1">IF(AND(Email_TaskV2[[#This Row],[Status]]="ON PROGRESS",Email_TaskV2[[#This Row],[Type]]="RFI"),TODAY()-Email_TaskV2[[#This Row],[Tanggal nodin RFS/RFI]],0)</f>
        <v>0</v>
      </c>
      <c r="AR914" s="26" t="str">
        <f ca="1">IF(Email_TaskV2[[#This Row],[Aging]]&gt;7,"Warning","")</f>
        <v/>
      </c>
      <c r="AV914" s="16" t="str">
        <f>IF(AND(Email_TaskV2[[#This Row],[Status]]="ON PROGRESS",Email_TaskV2[[#This Row],[Type]]="RFS"),"YES","")</f>
        <v/>
      </c>
      <c r="AW914" s="16" t="str">
        <f>IF(AND(Email_TaskV2[[#This Row],[Status]]="ON PROGRESS",Email_TaskV2[[#This Row],[Type]]="RFI"),"YES","")</f>
        <v/>
      </c>
      <c r="AX914" s="16">
        <f>IF(Email_TaskV2[[#This Row],[Nomor Nodin RFS/RFI]]="","",DAY(Email_TaskV2[[#This Row],[Tanggal nodin RFS/RFI]]))</f>
        <v>27</v>
      </c>
      <c r="AY914" s="28" t="str">
        <f>IF(Email_TaskV2[[#This Row],[Nomor Nodin RFS/RFI]]="","",TEXT(Email_TaskV2[[#This Row],[Tanggal nodin RFS/RFI]],"mmm"))</f>
        <v>Jul</v>
      </c>
      <c r="AZ914" s="28" t="str">
        <f>IF(Email_TaskV2[[#This Row],[Nodin BO]]="","No","Yes")</f>
        <v>Yes</v>
      </c>
      <c r="BA914" s="36">
        <f>IF(Email_TaskV2[[#This Row],[Month]]="",13,MONTH(Email_TaskV2[[#This Row],[Tanggal nodin RFS/RFI]]))</f>
        <v>7</v>
      </c>
    </row>
    <row r="915" spans="1:53" ht="15" hidden="1" customHeight="1" x14ac:dyDescent="0.3">
      <c r="A915" s="17">
        <v>914</v>
      </c>
      <c r="B915" s="31" t="s">
        <v>3892</v>
      </c>
      <c r="C915" s="40">
        <v>44769</v>
      </c>
      <c r="D915" s="34" t="s">
        <v>3893</v>
      </c>
      <c r="E915" s="31" t="s">
        <v>55</v>
      </c>
      <c r="F915" s="41" t="s">
        <v>3894</v>
      </c>
      <c r="G915" s="42">
        <v>44769</v>
      </c>
      <c r="H915" s="42">
        <v>44792</v>
      </c>
      <c r="I915" s="31" t="s">
        <v>3895</v>
      </c>
      <c r="J915" s="42">
        <v>44789</v>
      </c>
      <c r="K915" s="42"/>
      <c r="L915" s="31">
        <f t="shared" si="106"/>
        <v>23</v>
      </c>
      <c r="M915" s="31">
        <f t="shared" si="107"/>
        <v>20</v>
      </c>
      <c r="N915" s="34" t="s">
        <v>104</v>
      </c>
      <c r="O915" s="34" t="s">
        <v>105</v>
      </c>
      <c r="P915" s="34" t="str">
        <f>VLOOKUP(Email_TaskV2[[#This Row],[PIC Dev]],[1]Organization!C:D,2,FALSE)</f>
        <v>Digital and VAS</v>
      </c>
      <c r="Q915" s="74" t="s">
        <v>3896</v>
      </c>
      <c r="R915" s="31">
        <v>240</v>
      </c>
      <c r="S915" s="31" t="s">
        <v>61</v>
      </c>
      <c r="T915" s="31" t="s">
        <v>3890</v>
      </c>
      <c r="U915" s="31"/>
      <c r="V915" s="31"/>
      <c r="W915" s="31"/>
      <c r="X915" s="31"/>
      <c r="Y915" s="31"/>
      <c r="Z915" s="31" t="s">
        <v>63</v>
      </c>
      <c r="AA915" s="31" t="s">
        <v>64</v>
      </c>
      <c r="AB915" s="31" t="s">
        <v>3891</v>
      </c>
      <c r="AC915" s="31" t="s">
        <v>98</v>
      </c>
      <c r="AD915" s="33" t="s">
        <v>3897</v>
      </c>
      <c r="AE915" s="33"/>
      <c r="AF915" s="33"/>
      <c r="AG915" s="31"/>
      <c r="AH915" s="75"/>
      <c r="AI915" s="31" t="s">
        <v>276</v>
      </c>
      <c r="AJ915" s="43" t="str">
        <f t="shared" si="105"/>
        <v>(Prima Automation)</v>
      </c>
      <c r="AK915" s="25"/>
      <c r="AL915" s="25">
        <f>VLOOKUP($D915,[1]Report_weekly!$E$2:$T$92,14,FALSE())</f>
        <v>2</v>
      </c>
      <c r="AM915" s="25"/>
      <c r="AN915" s="25"/>
      <c r="AO915" s="25"/>
      <c r="AP915" s="26">
        <f ca="1">IF(AND(Email_TaskV2[[#This Row],[Status]]="ON PROGRESS"),TODAY()-Email_TaskV2[[#This Row],[Tanggal nodin RFS/RFI]],0)</f>
        <v>0</v>
      </c>
      <c r="AQ915" s="26">
        <f ca="1">IF(AND(Email_TaskV2[[#This Row],[Status]]="ON PROGRESS",Email_TaskV2[[#This Row],[Type]]="RFI"),TODAY()-Email_TaskV2[[#This Row],[Tanggal nodin RFS/RFI]],0)</f>
        <v>0</v>
      </c>
      <c r="AR915" s="26" t="str">
        <f ca="1">IF(Email_TaskV2[[#This Row],[Aging]]&gt;7,"Warning","")</f>
        <v/>
      </c>
      <c r="AV915" s="16" t="str">
        <f>IF(AND(Email_TaskV2[[#This Row],[Status]]="ON PROGRESS",Email_TaskV2[[#This Row],[Type]]="RFS"),"YES","")</f>
        <v/>
      </c>
      <c r="AW915" s="16" t="str">
        <f>IF(AND(Email_TaskV2[[#This Row],[Status]]="ON PROGRESS",Email_TaskV2[[#This Row],[Type]]="RFI"),"YES","")</f>
        <v/>
      </c>
      <c r="AX915" s="16">
        <f>IF(Email_TaskV2[[#This Row],[Nomor Nodin RFS/RFI]]="","",DAY(Email_TaskV2[[#This Row],[Tanggal nodin RFS/RFI]]))</f>
        <v>27</v>
      </c>
      <c r="AY915" s="28" t="str">
        <f>IF(Email_TaskV2[[#This Row],[Nomor Nodin RFS/RFI]]="","",TEXT(Email_TaskV2[[#This Row],[Tanggal nodin RFS/RFI]],"mmm"))</f>
        <v>Jul</v>
      </c>
      <c r="AZ915" s="28" t="str">
        <f>IF(Email_TaskV2[[#This Row],[Nodin BO]]="","No","Yes")</f>
        <v>Yes</v>
      </c>
      <c r="BA915" s="36">
        <f>IF(Email_TaskV2[[#This Row],[Month]]="",13,MONTH(Email_TaskV2[[#This Row],[Tanggal nodin RFS/RFI]]))</f>
        <v>7</v>
      </c>
    </row>
    <row r="916" spans="1:53" ht="15" hidden="1" customHeight="1" x14ac:dyDescent="0.3">
      <c r="A916" s="17">
        <v>915</v>
      </c>
      <c r="B916" s="31" t="s">
        <v>3898</v>
      </c>
      <c r="C916" s="40">
        <v>44769</v>
      </c>
      <c r="D916" s="34" t="s">
        <v>3899</v>
      </c>
      <c r="E916" s="31" t="s">
        <v>55</v>
      </c>
      <c r="F916" s="41" t="s">
        <v>112</v>
      </c>
      <c r="G916" s="42">
        <v>44769</v>
      </c>
      <c r="H916" s="42">
        <v>44775</v>
      </c>
      <c r="I916" s="31" t="s">
        <v>3900</v>
      </c>
      <c r="J916" s="42">
        <v>44774</v>
      </c>
      <c r="K916" s="42"/>
      <c r="L916" s="31">
        <f t="shared" si="106"/>
        <v>6</v>
      </c>
      <c r="M916" s="31">
        <f t="shared" si="107"/>
        <v>5</v>
      </c>
      <c r="N916" s="33" t="s">
        <v>93</v>
      </c>
      <c r="O916" s="34" t="s">
        <v>94</v>
      </c>
      <c r="P916" s="34" t="str">
        <f>VLOOKUP(Email_TaskV2[[#This Row],[PIC Dev]],[1]Organization!C:D,2,FALSE)</f>
        <v>Digital and VAS</v>
      </c>
      <c r="Q916" s="34"/>
      <c r="R916" s="31">
        <v>30</v>
      </c>
      <c r="S916" s="31" t="s">
        <v>61</v>
      </c>
      <c r="T916" s="31" t="s">
        <v>3901</v>
      </c>
      <c r="U916" s="31"/>
      <c r="V916" s="31"/>
      <c r="W916" s="31"/>
      <c r="X916" s="31"/>
      <c r="Y916" s="31"/>
      <c r="Z916" s="31" t="s">
        <v>63</v>
      </c>
      <c r="AA916" s="31" t="s">
        <v>64</v>
      </c>
      <c r="AB916" s="31" t="s">
        <v>97</v>
      </c>
      <c r="AC916" s="31" t="s">
        <v>98</v>
      </c>
      <c r="AD916" s="33" t="s">
        <v>255</v>
      </c>
      <c r="AE916" s="33"/>
      <c r="AF916" s="33"/>
      <c r="AG916" s="31"/>
      <c r="AH916" s="75"/>
      <c r="AI916" s="31" t="s">
        <v>75</v>
      </c>
      <c r="AJ916" s="43" t="str">
        <f t="shared" si="105"/>
        <v/>
      </c>
      <c r="AK916" s="25"/>
      <c r="AL916" s="25"/>
      <c r="AM916" s="25"/>
      <c r="AN916" s="25"/>
      <c r="AO916" s="25"/>
      <c r="AP916" s="26">
        <f ca="1">IF(AND(Email_TaskV2[[#This Row],[Status]]="ON PROGRESS"),TODAY()-Email_TaskV2[[#This Row],[Tanggal nodin RFS/RFI]],0)</f>
        <v>0</v>
      </c>
      <c r="AQ916" s="26">
        <f ca="1">IF(AND(Email_TaskV2[[#This Row],[Status]]="ON PROGRESS",Email_TaskV2[[#This Row],[Type]]="RFI"),TODAY()-Email_TaskV2[[#This Row],[Tanggal nodin RFS/RFI]],0)</f>
        <v>0</v>
      </c>
      <c r="AR916" s="26" t="str">
        <f ca="1">IF(Email_TaskV2[[#This Row],[Aging]]&gt;7,"Warning","")</f>
        <v/>
      </c>
      <c r="AV916" s="16" t="str">
        <f>IF(AND(Email_TaskV2[[#This Row],[Status]]="ON PROGRESS",Email_TaskV2[[#This Row],[Type]]="RFS"),"YES","")</f>
        <v/>
      </c>
      <c r="AW916" s="16" t="str">
        <f>IF(AND(Email_TaskV2[[#This Row],[Status]]="ON PROGRESS",Email_TaskV2[[#This Row],[Type]]="RFI"),"YES","")</f>
        <v/>
      </c>
      <c r="AX916" s="16">
        <f>IF(Email_TaskV2[[#This Row],[Nomor Nodin RFS/RFI]]="","",DAY(Email_TaskV2[[#This Row],[Tanggal nodin RFS/RFI]]))</f>
        <v>27</v>
      </c>
      <c r="AY916" s="28" t="str">
        <f>IF(Email_TaskV2[[#This Row],[Nomor Nodin RFS/RFI]]="","",TEXT(Email_TaskV2[[#This Row],[Tanggal nodin RFS/RFI]],"mmm"))</f>
        <v>Jul</v>
      </c>
      <c r="AZ916" s="28" t="str">
        <f>IF(Email_TaskV2[[#This Row],[Nodin BO]]="","No","Yes")</f>
        <v>Yes</v>
      </c>
      <c r="BA916" s="36">
        <f>IF(Email_TaskV2[[#This Row],[Month]]="",13,MONTH(Email_TaskV2[[#This Row],[Tanggal nodin RFS/RFI]]))</f>
        <v>7</v>
      </c>
    </row>
    <row r="917" spans="1:53" ht="15" hidden="1" customHeight="1" x14ac:dyDescent="0.3">
      <c r="A917" s="17">
        <v>916</v>
      </c>
      <c r="B917" s="31" t="s">
        <v>3902</v>
      </c>
      <c r="C917" s="40">
        <v>44770</v>
      </c>
      <c r="D917" s="34" t="s">
        <v>3903</v>
      </c>
      <c r="E917" s="31" t="s">
        <v>55</v>
      </c>
      <c r="F917" s="31" t="s">
        <v>112</v>
      </c>
      <c r="G917" s="42">
        <v>44770</v>
      </c>
      <c r="H917" s="42">
        <v>44771</v>
      </c>
      <c r="I917" s="31" t="s">
        <v>3904</v>
      </c>
      <c r="J917" s="42">
        <v>44771</v>
      </c>
      <c r="K917" s="42"/>
      <c r="L917" s="31">
        <f t="shared" si="106"/>
        <v>1</v>
      </c>
      <c r="M917" s="31">
        <f t="shared" si="107"/>
        <v>1</v>
      </c>
      <c r="N917" s="33" t="s">
        <v>93</v>
      </c>
      <c r="O917" s="34" t="s">
        <v>94</v>
      </c>
      <c r="P917" s="34" t="str">
        <f>VLOOKUP(Email_TaskV2[[#This Row],[PIC Dev]],[1]Organization!C:D,2,FALSE)</f>
        <v>Digital and VAS</v>
      </c>
      <c r="Q917" s="34"/>
      <c r="R917" s="31">
        <v>30</v>
      </c>
      <c r="S917" s="31" t="s">
        <v>106</v>
      </c>
      <c r="T917" s="31" t="s">
        <v>3905</v>
      </c>
      <c r="U917" s="31"/>
      <c r="V917" s="31"/>
      <c r="W917" s="31"/>
      <c r="X917" s="31"/>
      <c r="Y917" s="31"/>
      <c r="Z917" s="31" t="s">
        <v>63</v>
      </c>
      <c r="AA917" s="31" t="s">
        <v>64</v>
      </c>
      <c r="AB917" s="31" t="s">
        <v>201</v>
      </c>
      <c r="AC917" s="31" t="s">
        <v>98</v>
      </c>
      <c r="AD917" s="33" t="s">
        <v>186</v>
      </c>
      <c r="AE917" s="33"/>
      <c r="AF917" s="33"/>
      <c r="AG917" s="31"/>
      <c r="AH917" s="75"/>
      <c r="AI917" s="31" t="s">
        <v>75</v>
      </c>
      <c r="AJ917" s="43"/>
      <c r="AK917" s="25"/>
      <c r="AL917" s="25"/>
      <c r="AM917" s="25"/>
      <c r="AN917" s="25"/>
      <c r="AO917" s="25"/>
      <c r="AP917" s="26">
        <f ca="1">IF(AND(Email_TaskV2[[#This Row],[Status]]="ON PROGRESS"),TODAY()-Email_TaskV2[[#This Row],[Tanggal nodin RFS/RFI]],0)</f>
        <v>0</v>
      </c>
      <c r="AQ917" s="26">
        <f ca="1">IF(AND(Email_TaskV2[[#This Row],[Status]]="ON PROGRESS",Email_TaskV2[[#This Row],[Type]]="RFI"),TODAY()-Email_TaskV2[[#This Row],[Tanggal nodin RFS/RFI]],0)</f>
        <v>0</v>
      </c>
      <c r="AR917" s="26" t="str">
        <f ca="1">IF(Email_TaskV2[[#This Row],[Aging]]&gt;7,"Warning","")</f>
        <v/>
      </c>
      <c r="AV917" s="16" t="str">
        <f>IF(AND(Email_TaskV2[[#This Row],[Status]]="ON PROGRESS",Email_TaskV2[[#This Row],[Type]]="RFS"),"YES","")</f>
        <v/>
      </c>
      <c r="AW917" s="16" t="str">
        <f>IF(AND(Email_TaskV2[[#This Row],[Status]]="ON PROGRESS",Email_TaskV2[[#This Row],[Type]]="RFI"),"YES","")</f>
        <v/>
      </c>
      <c r="AX917" s="16">
        <f>IF(Email_TaskV2[[#This Row],[Nomor Nodin RFS/RFI]]="","",DAY(Email_TaskV2[[#This Row],[Tanggal nodin RFS/RFI]]))</f>
        <v>28</v>
      </c>
      <c r="AY917" s="28" t="str">
        <f>IF(Email_TaskV2[[#This Row],[Nomor Nodin RFS/RFI]]="","",TEXT(Email_TaskV2[[#This Row],[Tanggal nodin RFS/RFI]],"mmm"))</f>
        <v>Jul</v>
      </c>
      <c r="AZ917" s="28" t="str">
        <f>IF(Email_TaskV2[[#This Row],[Nodin BO]]="","No","Yes")</f>
        <v>Yes</v>
      </c>
      <c r="BA917" s="36">
        <f>IF(Email_TaskV2[[#This Row],[Month]]="",13,MONTH(Email_TaskV2[[#This Row],[Tanggal nodin RFS/RFI]]))</f>
        <v>7</v>
      </c>
    </row>
    <row r="918" spans="1:53" ht="15" hidden="1" customHeight="1" x14ac:dyDescent="0.3">
      <c r="A918" s="17">
        <v>917</v>
      </c>
      <c r="B918" s="31" t="s">
        <v>3906</v>
      </c>
      <c r="C918" s="40">
        <v>44770</v>
      </c>
      <c r="D918" s="34" t="s">
        <v>3907</v>
      </c>
      <c r="E918" s="18" t="s">
        <v>55</v>
      </c>
      <c r="F918" s="41" t="s">
        <v>112</v>
      </c>
      <c r="G918" s="42">
        <v>44770</v>
      </c>
      <c r="H918" s="42">
        <v>44774</v>
      </c>
      <c r="I918" s="31" t="s">
        <v>3908</v>
      </c>
      <c r="J918" s="42">
        <v>44774</v>
      </c>
      <c r="K918" s="42"/>
      <c r="L918" s="31">
        <f t="shared" si="106"/>
        <v>4</v>
      </c>
      <c r="M918" s="31">
        <f t="shared" si="107"/>
        <v>4</v>
      </c>
      <c r="N918" s="23" t="s">
        <v>93</v>
      </c>
      <c r="O918" s="20" t="s">
        <v>94</v>
      </c>
      <c r="P918" s="34" t="str">
        <f>VLOOKUP(Email_TaskV2[[#This Row],[PIC Dev]],[1]Organization!C:D,2,FALSE)</f>
        <v>Digital and VAS</v>
      </c>
      <c r="Q918" s="34"/>
      <c r="R918" s="31">
        <v>30</v>
      </c>
      <c r="S918" s="31" t="s">
        <v>61</v>
      </c>
      <c r="T918" s="31" t="s">
        <v>3909</v>
      </c>
      <c r="U918" s="31"/>
      <c r="V918" s="31"/>
      <c r="W918" s="31"/>
      <c r="X918" s="31"/>
      <c r="Y918" s="31"/>
      <c r="Z918" s="31" t="s">
        <v>63</v>
      </c>
      <c r="AA918" s="31" t="s">
        <v>64</v>
      </c>
      <c r="AB918" s="31" t="s">
        <v>159</v>
      </c>
      <c r="AC918" s="31" t="s">
        <v>98</v>
      </c>
      <c r="AD918" s="33" t="s">
        <v>160</v>
      </c>
      <c r="AE918" s="33"/>
      <c r="AF918" s="33"/>
      <c r="AG918" s="31"/>
      <c r="AH918" s="75"/>
      <c r="AI918" s="31" t="s">
        <v>75</v>
      </c>
      <c r="AJ918" s="43" t="str">
        <f>_xlfn.CONCAT(IF(AK918&lt;&gt;"",REPLACE(AK918,1,1,"(Sigos Automation)"),""),IF(AL918&lt;&gt;"",REPLACE(AL918,1,1,"(Prima Automation)"),""),IF(AM918&lt;&gt;"",REPLACE(AM918,1,1,"(FUT Simulator)"),""),IF(AN918&lt;&gt;"",REPLACE(AN918,1,1,"(Postman Simulator)"),""),IF(AO918&lt;&gt;"",REPLACE(AO918,1,1,"(Cetho Automation)"),""))</f>
        <v/>
      </c>
      <c r="AK918" s="25"/>
      <c r="AL918" s="25"/>
      <c r="AM918" s="25"/>
      <c r="AN918" s="25"/>
      <c r="AO918" s="25"/>
      <c r="AP918" s="26">
        <f ca="1">IF(AND(Email_TaskV2[[#This Row],[Status]]="ON PROGRESS"),TODAY()-Email_TaskV2[[#This Row],[Tanggal nodin RFS/RFI]],0)</f>
        <v>0</v>
      </c>
      <c r="AQ918" s="26">
        <f ca="1">IF(AND(Email_TaskV2[[#This Row],[Status]]="ON PROGRESS",Email_TaskV2[[#This Row],[Type]]="RFI"),TODAY()-Email_TaskV2[[#This Row],[Tanggal nodin RFS/RFI]],0)</f>
        <v>0</v>
      </c>
      <c r="AR918" s="26" t="str">
        <f ca="1">IF(Email_TaskV2[[#This Row],[Aging]]&gt;7,"Warning","")</f>
        <v/>
      </c>
      <c r="AV918" s="16" t="str">
        <f>IF(AND(Email_TaskV2[[#This Row],[Status]]="ON PROGRESS",Email_TaskV2[[#This Row],[Type]]="RFS"),"YES","")</f>
        <v/>
      </c>
      <c r="AW918" s="16" t="str">
        <f>IF(AND(Email_TaskV2[[#This Row],[Status]]="ON PROGRESS",Email_TaskV2[[#This Row],[Type]]="RFI"),"YES","")</f>
        <v/>
      </c>
      <c r="AX918" s="16">
        <f>IF(Email_TaskV2[[#This Row],[Nomor Nodin RFS/RFI]]="","",DAY(Email_TaskV2[[#This Row],[Tanggal nodin RFS/RFI]]))</f>
        <v>28</v>
      </c>
      <c r="AY918" s="28" t="str">
        <f>IF(Email_TaskV2[[#This Row],[Nomor Nodin RFS/RFI]]="","",TEXT(Email_TaskV2[[#This Row],[Tanggal nodin RFS/RFI]],"mmm"))</f>
        <v>Jul</v>
      </c>
      <c r="AZ918" s="28" t="str">
        <f>IF(Email_TaskV2[[#This Row],[Nodin BO]]="","No","Yes")</f>
        <v>Yes</v>
      </c>
      <c r="BA918" s="36">
        <f>IF(Email_TaskV2[[#This Row],[Month]]="",13,MONTH(Email_TaskV2[[#This Row],[Tanggal nodin RFS/RFI]]))</f>
        <v>7</v>
      </c>
    </row>
    <row r="919" spans="1:53" ht="15" hidden="1" customHeight="1" x14ac:dyDescent="0.3">
      <c r="A919" s="17">
        <v>918</v>
      </c>
      <c r="B919" s="31" t="s">
        <v>3910</v>
      </c>
      <c r="C919" s="40">
        <v>44770</v>
      </c>
      <c r="D919" s="34" t="s">
        <v>3911</v>
      </c>
      <c r="E919" s="31" t="s">
        <v>55</v>
      </c>
      <c r="F919" s="41" t="s">
        <v>112</v>
      </c>
      <c r="G919" s="42">
        <v>44774</v>
      </c>
      <c r="H919" s="42">
        <v>44775</v>
      </c>
      <c r="I919" s="31" t="s">
        <v>3912</v>
      </c>
      <c r="J919" s="42">
        <v>44776</v>
      </c>
      <c r="K919" s="42"/>
      <c r="L919" s="31">
        <f t="shared" si="106"/>
        <v>5</v>
      </c>
      <c r="M919" s="31">
        <f t="shared" si="107"/>
        <v>2</v>
      </c>
      <c r="N919" s="20" t="s">
        <v>130</v>
      </c>
      <c r="O919" s="20" t="s">
        <v>131</v>
      </c>
      <c r="P919" s="34" t="str">
        <f>VLOOKUP(Email_TaskV2[[#This Row],[PIC Dev]],[1]Organization!C:D,2,FALSE)</f>
        <v>BSM Prepaid</v>
      </c>
      <c r="Q919" s="34"/>
      <c r="R919" s="31">
        <v>188</v>
      </c>
      <c r="S919" s="31" t="s">
        <v>106</v>
      </c>
      <c r="T919" s="31" t="s">
        <v>3913</v>
      </c>
      <c r="U919" s="31"/>
      <c r="V919" s="31"/>
      <c r="W919" s="31"/>
      <c r="X919" s="31"/>
      <c r="Y919" s="31"/>
      <c r="Z919" s="31" t="s">
        <v>63</v>
      </c>
      <c r="AA919" s="31" t="s">
        <v>64</v>
      </c>
      <c r="AB919" s="31" t="s">
        <v>65</v>
      </c>
      <c r="AC919" s="31" t="s">
        <v>66</v>
      </c>
      <c r="AD919" s="33" t="s">
        <v>816</v>
      </c>
      <c r="AE919" s="33"/>
      <c r="AF919" s="33"/>
      <c r="AG919" s="31"/>
      <c r="AH919" s="75"/>
      <c r="AI919" s="31" t="s">
        <v>276</v>
      </c>
      <c r="AJ919" s="43" t="str">
        <f>_xlfn.CONCAT(IF(AK919&lt;&gt;"",REPLACE(AK919,1,1,"(Sigos Automation)"),""),IF(AL919&lt;&gt;"",REPLACE(AL919,1,1,"(Prima Automation)"),""),IF(AM919&lt;&gt;"",REPLACE(AM919,1,1,"(FUT Simulator)"),""),IF(AN919&lt;&gt;"",REPLACE(AN919,1,1,"(Postman Simulator)"),""),IF(AO919&lt;&gt;"",REPLACE(AO919,1,1,"(Cetho Automation)"),""))</f>
        <v>(Cetho Automation)</v>
      </c>
      <c r="AK919" s="25"/>
      <c r="AL919" s="25"/>
      <c r="AM919" s="25"/>
      <c r="AN919" s="25"/>
      <c r="AO919" s="25">
        <v>5</v>
      </c>
      <c r="AP919" s="26">
        <f ca="1">IF(AND(Email_TaskV2[[#This Row],[Status]]="ON PROGRESS"),TODAY()-Email_TaskV2[[#This Row],[Tanggal nodin RFS/RFI]],0)</f>
        <v>0</v>
      </c>
      <c r="AQ919" s="26">
        <f ca="1">IF(AND(Email_TaskV2[[#This Row],[Status]]="ON PROGRESS",Email_TaskV2[[#This Row],[Type]]="RFI"),TODAY()-Email_TaskV2[[#This Row],[Tanggal nodin RFS/RFI]],0)</f>
        <v>0</v>
      </c>
      <c r="AR919" s="26" t="str">
        <f ca="1">IF(Email_TaskV2[[#This Row],[Aging]]&gt;7,"Warning","")</f>
        <v/>
      </c>
      <c r="AV919" s="16" t="str">
        <f>IF(AND(Email_TaskV2[[#This Row],[Status]]="ON PROGRESS",Email_TaskV2[[#This Row],[Type]]="RFS"),"YES","")</f>
        <v/>
      </c>
      <c r="AW919" s="16" t="str">
        <f>IF(AND(Email_TaskV2[[#This Row],[Status]]="ON PROGRESS",Email_TaskV2[[#This Row],[Type]]="RFI"),"YES","")</f>
        <v/>
      </c>
      <c r="AX919" s="16">
        <f>IF(Email_TaskV2[[#This Row],[Nomor Nodin RFS/RFI]]="","",DAY(Email_TaskV2[[#This Row],[Tanggal nodin RFS/RFI]]))</f>
        <v>28</v>
      </c>
      <c r="AY919" s="28" t="str">
        <f>IF(Email_TaskV2[[#This Row],[Nomor Nodin RFS/RFI]]="","",TEXT(Email_TaskV2[[#This Row],[Tanggal nodin RFS/RFI]],"mmm"))</f>
        <v>Jul</v>
      </c>
      <c r="AZ919" s="28" t="str">
        <f>IF(Email_TaskV2[[#This Row],[Nodin BO]]="","No","Yes")</f>
        <v>Yes</v>
      </c>
      <c r="BA919" s="36">
        <f>IF(Email_TaskV2[[#This Row],[Month]]="",13,MONTH(Email_TaskV2[[#This Row],[Tanggal nodin RFS/RFI]]))</f>
        <v>7</v>
      </c>
    </row>
    <row r="920" spans="1:53" ht="15" hidden="1" customHeight="1" x14ac:dyDescent="0.3">
      <c r="A920" s="17">
        <v>919</v>
      </c>
      <c r="B920" s="31" t="s">
        <v>3914</v>
      </c>
      <c r="C920" s="40">
        <v>44770</v>
      </c>
      <c r="D920" s="34" t="s">
        <v>3915</v>
      </c>
      <c r="E920" s="31" t="s">
        <v>55</v>
      </c>
      <c r="F920" s="41" t="s">
        <v>112</v>
      </c>
      <c r="G920" s="42">
        <v>44772</v>
      </c>
      <c r="H920" s="42">
        <v>44774</v>
      </c>
      <c r="I920" s="31" t="s">
        <v>3916</v>
      </c>
      <c r="J920" s="42">
        <v>44774</v>
      </c>
      <c r="K920" s="42"/>
      <c r="L920" s="31">
        <f t="shared" si="106"/>
        <v>4</v>
      </c>
      <c r="M920" s="31">
        <f t="shared" si="107"/>
        <v>2</v>
      </c>
      <c r="N920" s="34" t="s">
        <v>58</v>
      </c>
      <c r="O920" s="34" t="s">
        <v>59</v>
      </c>
      <c r="P920" s="34" t="str">
        <f>VLOOKUP(Email_TaskV2[[#This Row],[PIC Dev]],[1]Organization!C:D,2,FALSE)</f>
        <v>BSM Prepaid</v>
      </c>
      <c r="Q920" s="34"/>
      <c r="R920" s="31">
        <v>85</v>
      </c>
      <c r="S920" s="31" t="s">
        <v>106</v>
      </c>
      <c r="T920" s="31" t="s">
        <v>3917</v>
      </c>
      <c r="U920" s="31"/>
      <c r="V920" s="31"/>
      <c r="W920" s="31"/>
      <c r="X920" s="31"/>
      <c r="Y920" s="31"/>
      <c r="Z920" s="31" t="s">
        <v>63</v>
      </c>
      <c r="AA920" s="31" t="s">
        <v>64</v>
      </c>
      <c r="AB920" s="31" t="s">
        <v>65</v>
      </c>
      <c r="AC920" s="31" t="s">
        <v>66</v>
      </c>
      <c r="AD920" s="33" t="s">
        <v>2792</v>
      </c>
      <c r="AE920" s="33"/>
      <c r="AF920" s="33"/>
      <c r="AG920" s="31"/>
      <c r="AH920" s="75"/>
      <c r="AI920" s="31" t="s">
        <v>75</v>
      </c>
      <c r="AJ920" s="43" t="str">
        <f>_xlfn.CONCAT(IF(AK920&lt;&gt;"",REPLACE(AK920,1,1,"(Sigos Automation)"),""),IF(AL920&lt;&gt;"",REPLACE(AL920,1,1,"(Prima Automation)"),""),IF(AM920&lt;&gt;"",REPLACE(AM920,1,1,"(FUT Simulator)"),""),IF(AN920&lt;&gt;"",REPLACE(AN920,1,1,"(Postman Simulator)"),""),IF(AO920&lt;&gt;"",REPLACE(AO920,1,1,"(Cetho Automation)"),""))</f>
        <v/>
      </c>
      <c r="AK920" s="25"/>
      <c r="AL920" s="25"/>
      <c r="AM920" s="25"/>
      <c r="AN920" s="25"/>
      <c r="AO920" s="25"/>
      <c r="AP920" s="26">
        <f ca="1">IF(AND(Email_TaskV2[[#This Row],[Status]]="ON PROGRESS"),TODAY()-Email_TaskV2[[#This Row],[Tanggal nodin RFS/RFI]],0)</f>
        <v>0</v>
      </c>
      <c r="AQ920" s="26">
        <f ca="1">IF(AND(Email_TaskV2[[#This Row],[Status]]="ON PROGRESS",Email_TaskV2[[#This Row],[Type]]="RFI"),TODAY()-Email_TaskV2[[#This Row],[Tanggal nodin RFS/RFI]],0)</f>
        <v>0</v>
      </c>
      <c r="AR920" s="26" t="str">
        <f ca="1">IF(Email_TaskV2[[#This Row],[Aging]]&gt;7,"Warning","")</f>
        <v/>
      </c>
      <c r="AV920" s="16" t="str">
        <f>IF(AND(Email_TaskV2[[#This Row],[Status]]="ON PROGRESS",Email_TaskV2[[#This Row],[Type]]="RFS"),"YES","")</f>
        <v/>
      </c>
      <c r="AW920" s="16" t="str">
        <f>IF(AND(Email_TaskV2[[#This Row],[Status]]="ON PROGRESS",Email_TaskV2[[#This Row],[Type]]="RFI"),"YES","")</f>
        <v/>
      </c>
      <c r="AX920" s="16">
        <f>IF(Email_TaskV2[[#This Row],[Nomor Nodin RFS/RFI]]="","",DAY(Email_TaskV2[[#This Row],[Tanggal nodin RFS/RFI]]))</f>
        <v>28</v>
      </c>
      <c r="AY920" s="28" t="str">
        <f>IF(Email_TaskV2[[#This Row],[Nomor Nodin RFS/RFI]]="","",TEXT(Email_TaskV2[[#This Row],[Tanggal nodin RFS/RFI]],"mmm"))</f>
        <v>Jul</v>
      </c>
      <c r="AZ920" s="28" t="str">
        <f>IF(Email_TaskV2[[#This Row],[Nodin BO]]="","No","Yes")</f>
        <v>Yes</v>
      </c>
      <c r="BA920" s="36">
        <f>IF(Email_TaskV2[[#This Row],[Month]]="",13,MONTH(Email_TaskV2[[#This Row],[Tanggal nodin RFS/RFI]]))</f>
        <v>7</v>
      </c>
    </row>
    <row r="921" spans="1:53" ht="15" hidden="1" customHeight="1" x14ac:dyDescent="0.3">
      <c r="A921" s="17">
        <v>920</v>
      </c>
      <c r="B921" s="31" t="s">
        <v>3918</v>
      </c>
      <c r="C921" s="40">
        <v>44771</v>
      </c>
      <c r="D921" s="34" t="s">
        <v>3919</v>
      </c>
      <c r="E921" s="31" t="s">
        <v>55</v>
      </c>
      <c r="F921" s="41" t="s">
        <v>112</v>
      </c>
      <c r="G921" s="42">
        <v>44776</v>
      </c>
      <c r="H921" s="42">
        <v>44777</v>
      </c>
      <c r="I921" s="31" t="s">
        <v>3920</v>
      </c>
      <c r="J921" s="42">
        <v>44778</v>
      </c>
      <c r="K921" s="42"/>
      <c r="L921" s="31">
        <f t="shared" si="106"/>
        <v>6</v>
      </c>
      <c r="M921" s="31">
        <f t="shared" si="107"/>
        <v>2</v>
      </c>
      <c r="N921" s="33" t="s">
        <v>93</v>
      </c>
      <c r="O921" s="34" t="s">
        <v>94</v>
      </c>
      <c r="P921" s="34" t="str">
        <f>VLOOKUP(Email_TaskV2[[#This Row],[PIC Dev]],[1]Organization!C:D,2,FALSE)</f>
        <v>Digital and VAS</v>
      </c>
      <c r="Q921" s="34"/>
      <c r="R921" s="31">
        <v>14</v>
      </c>
      <c r="S921" s="31" t="s">
        <v>106</v>
      </c>
      <c r="T921" s="31" t="s">
        <v>3921</v>
      </c>
      <c r="U921" s="31"/>
      <c r="V921" s="31"/>
      <c r="W921" s="31"/>
      <c r="X921" s="31"/>
      <c r="Y921" s="31"/>
      <c r="Z921" s="31" t="s">
        <v>63</v>
      </c>
      <c r="AA921" s="31" t="s">
        <v>64</v>
      </c>
      <c r="AB921" s="31" t="s">
        <v>201</v>
      </c>
      <c r="AC921" s="31" t="s">
        <v>98</v>
      </c>
      <c r="AD921" s="33" t="s">
        <v>490</v>
      </c>
      <c r="AE921" s="33"/>
      <c r="AF921" s="33"/>
      <c r="AG921" s="31"/>
      <c r="AH921" s="75"/>
      <c r="AI921" s="31" t="s">
        <v>276</v>
      </c>
      <c r="AJ921" s="43" t="s">
        <v>152</v>
      </c>
      <c r="AK921" s="25"/>
      <c r="AL921" s="25"/>
      <c r="AM921" s="25"/>
      <c r="AN921" s="25"/>
      <c r="AO921" s="25"/>
      <c r="AP921" s="26">
        <f ca="1">IF(AND(Email_TaskV2[[#This Row],[Status]]="ON PROGRESS"),TODAY()-Email_TaskV2[[#This Row],[Tanggal nodin RFS/RFI]],0)</f>
        <v>0</v>
      </c>
      <c r="AQ921" s="26">
        <f ca="1">IF(AND(Email_TaskV2[[#This Row],[Status]]="ON PROGRESS",Email_TaskV2[[#This Row],[Type]]="RFI"),TODAY()-Email_TaskV2[[#This Row],[Tanggal nodin RFS/RFI]],0)</f>
        <v>0</v>
      </c>
      <c r="AR921" s="26" t="str">
        <f ca="1">IF(Email_TaskV2[[#This Row],[Aging]]&gt;7,"Warning","")</f>
        <v/>
      </c>
      <c r="AV921" s="16" t="str">
        <f>IF(AND(Email_TaskV2[[#This Row],[Status]]="ON PROGRESS",Email_TaskV2[[#This Row],[Type]]="RFS"),"YES","")</f>
        <v/>
      </c>
      <c r="AW921" s="16" t="str">
        <f>IF(AND(Email_TaskV2[[#This Row],[Status]]="ON PROGRESS",Email_TaskV2[[#This Row],[Type]]="RFI"),"YES","")</f>
        <v/>
      </c>
      <c r="AX921" s="16">
        <f>IF(Email_TaskV2[[#This Row],[Nomor Nodin RFS/RFI]]="","",DAY(Email_TaskV2[[#This Row],[Tanggal nodin RFS/RFI]]))</f>
        <v>29</v>
      </c>
      <c r="AY921" s="28" t="str">
        <f>IF(Email_TaskV2[[#This Row],[Nomor Nodin RFS/RFI]]="","",TEXT(Email_TaskV2[[#This Row],[Tanggal nodin RFS/RFI]],"mmm"))</f>
        <v>Jul</v>
      </c>
      <c r="AZ921" s="28" t="str">
        <f>IF(Email_TaskV2[[#This Row],[Nodin BO]]="","No","Yes")</f>
        <v>Yes</v>
      </c>
      <c r="BA921" s="36">
        <f>IF(Email_TaskV2[[#This Row],[Month]]="",13,MONTH(Email_TaskV2[[#This Row],[Tanggal nodin RFS/RFI]]))</f>
        <v>7</v>
      </c>
    </row>
    <row r="922" spans="1:53" ht="15" hidden="1" customHeight="1" x14ac:dyDescent="0.3">
      <c r="A922" s="17">
        <v>921</v>
      </c>
      <c r="B922" s="31" t="s">
        <v>3922</v>
      </c>
      <c r="C922" s="40">
        <v>44771</v>
      </c>
      <c r="D922" s="34" t="s">
        <v>3923</v>
      </c>
      <c r="E922" s="31" t="s">
        <v>55</v>
      </c>
      <c r="F922" s="41" t="s">
        <v>112</v>
      </c>
      <c r="G922" s="42">
        <v>44775</v>
      </c>
      <c r="H922" s="42">
        <v>44776</v>
      </c>
      <c r="I922" s="31" t="s">
        <v>3924</v>
      </c>
      <c r="J922" s="42">
        <v>44776</v>
      </c>
      <c r="K922" s="42"/>
      <c r="L922" s="31">
        <f t="shared" si="106"/>
        <v>5</v>
      </c>
      <c r="M922" s="31">
        <f t="shared" si="107"/>
        <v>1</v>
      </c>
      <c r="N922" s="33" t="s">
        <v>93</v>
      </c>
      <c r="O922" s="34" t="s">
        <v>94</v>
      </c>
      <c r="P922" s="34" t="str">
        <f>VLOOKUP(Email_TaskV2[[#This Row],[PIC Dev]],[1]Organization!C:D,2,FALSE)</f>
        <v>Digital and VAS</v>
      </c>
      <c r="Q922" s="34"/>
      <c r="R922" s="31">
        <v>85</v>
      </c>
      <c r="S922" s="31" t="s">
        <v>106</v>
      </c>
      <c r="T922" s="31" t="s">
        <v>3925</v>
      </c>
      <c r="U922" s="31"/>
      <c r="V922" s="31"/>
      <c r="W922" s="31"/>
      <c r="X922" s="31"/>
      <c r="Y922" s="31"/>
      <c r="Z922" s="31" t="s">
        <v>63</v>
      </c>
      <c r="AA922" s="31" t="s">
        <v>64</v>
      </c>
      <c r="AB922" s="31" t="s">
        <v>201</v>
      </c>
      <c r="AC922" s="31" t="s">
        <v>98</v>
      </c>
      <c r="AD922" s="23" t="s">
        <v>2792</v>
      </c>
      <c r="AE922" s="33"/>
      <c r="AF922" s="33"/>
      <c r="AG922" s="31"/>
      <c r="AH922" s="75"/>
      <c r="AI922" s="31" t="s">
        <v>75</v>
      </c>
      <c r="AJ922" s="130" t="s">
        <v>2427</v>
      </c>
      <c r="AK922" s="25"/>
      <c r="AL922" s="25"/>
      <c r="AM922" s="25"/>
      <c r="AN922" s="25"/>
      <c r="AO922" s="25"/>
      <c r="AP922" s="26">
        <f ca="1">IF(AND(Email_TaskV2[[#This Row],[Status]]="ON PROGRESS"),TODAY()-Email_TaskV2[[#This Row],[Tanggal nodin RFS/RFI]],0)</f>
        <v>0</v>
      </c>
      <c r="AQ922" s="26">
        <f ca="1">IF(AND(Email_TaskV2[[#This Row],[Status]]="ON PROGRESS",Email_TaskV2[[#This Row],[Type]]="RFI"),TODAY()-Email_TaskV2[[#This Row],[Tanggal nodin RFS/RFI]],0)</f>
        <v>0</v>
      </c>
      <c r="AR922" s="26" t="str">
        <f ca="1">IF(Email_TaskV2[[#This Row],[Aging]]&gt;7,"Warning","")</f>
        <v/>
      </c>
      <c r="AV922" s="16" t="str">
        <f>IF(AND(Email_TaskV2[[#This Row],[Status]]="ON PROGRESS",Email_TaskV2[[#This Row],[Type]]="RFS"),"YES","")</f>
        <v/>
      </c>
      <c r="AW922" s="16" t="str">
        <f>IF(AND(Email_TaskV2[[#This Row],[Status]]="ON PROGRESS",Email_TaskV2[[#This Row],[Type]]="RFI"),"YES","")</f>
        <v/>
      </c>
      <c r="AX922" s="16">
        <f>IF(Email_TaskV2[[#This Row],[Nomor Nodin RFS/RFI]]="","",DAY(Email_TaskV2[[#This Row],[Tanggal nodin RFS/RFI]]))</f>
        <v>29</v>
      </c>
      <c r="AY922" s="28" t="str">
        <f>IF(Email_TaskV2[[#This Row],[Nomor Nodin RFS/RFI]]="","",TEXT(Email_TaskV2[[#This Row],[Tanggal nodin RFS/RFI]],"mmm"))</f>
        <v>Jul</v>
      </c>
      <c r="AZ922" s="28" t="str">
        <f>IF(Email_TaskV2[[#This Row],[Nodin BO]]="","No","Yes")</f>
        <v>Yes</v>
      </c>
      <c r="BA922" s="36">
        <f>IF(Email_TaskV2[[#This Row],[Month]]="",13,MONTH(Email_TaskV2[[#This Row],[Tanggal nodin RFS/RFI]]))</f>
        <v>7</v>
      </c>
    </row>
    <row r="923" spans="1:53" ht="15" hidden="1" customHeight="1" x14ac:dyDescent="0.3">
      <c r="A923" s="17">
        <v>922</v>
      </c>
      <c r="B923" s="31" t="s">
        <v>3926</v>
      </c>
      <c r="C923" s="40">
        <v>44771</v>
      </c>
      <c r="D923" s="34" t="s">
        <v>3927</v>
      </c>
      <c r="E923" s="31" t="s">
        <v>55</v>
      </c>
      <c r="F923" s="41" t="s">
        <v>112</v>
      </c>
      <c r="G923" s="42">
        <v>44774</v>
      </c>
      <c r="H923" s="42">
        <v>44775</v>
      </c>
      <c r="I923" s="31" t="s">
        <v>3928</v>
      </c>
      <c r="J923" s="42">
        <v>44775</v>
      </c>
      <c r="K923" s="42"/>
      <c r="L923" s="31">
        <f t="shared" si="106"/>
        <v>4</v>
      </c>
      <c r="M923" s="31">
        <f t="shared" si="107"/>
        <v>1</v>
      </c>
      <c r="N923" s="20" t="s">
        <v>353</v>
      </c>
      <c r="O923" s="34" t="s">
        <v>354</v>
      </c>
      <c r="P923" s="34" t="str">
        <f>VLOOKUP(Email_TaskV2[[#This Row],[PIC Dev]],[1]Organization!C:D,2,FALSE)</f>
        <v>BSM Prepaid</v>
      </c>
      <c r="Q923" s="34"/>
      <c r="R923" s="31">
        <v>200</v>
      </c>
      <c r="S923" s="31" t="s">
        <v>106</v>
      </c>
      <c r="T923" s="31" t="s">
        <v>3257</v>
      </c>
      <c r="U923" s="31"/>
      <c r="V923" s="31"/>
      <c r="W923" s="31"/>
      <c r="X923" s="31"/>
      <c r="Y923" s="31"/>
      <c r="Z923" s="31" t="s">
        <v>63</v>
      </c>
      <c r="AA923" s="31" t="s">
        <v>64</v>
      </c>
      <c r="AB923" s="31" t="s">
        <v>1054</v>
      </c>
      <c r="AC923" s="31" t="s">
        <v>66</v>
      </c>
      <c r="AD923" s="33" t="s">
        <v>186</v>
      </c>
      <c r="AE923" s="33"/>
      <c r="AF923" s="33"/>
      <c r="AG923" s="31"/>
      <c r="AH923" s="75"/>
      <c r="AI923" s="31" t="s">
        <v>75</v>
      </c>
      <c r="AJ923" s="43" t="str">
        <f t="shared" ref="AJ923:AJ986" si="108">_xlfn.CONCAT(IF(AK923&lt;&gt;"",REPLACE(AK923,1,1,"(Sigos Automation)"),""),IF(AL923&lt;&gt;"",REPLACE(AL923,1,1,"(Prima Automation)"),""),IF(AM923&lt;&gt;"",REPLACE(AM923,1,1,"(FUT Simulator)"),""),IF(AN923&lt;&gt;"",REPLACE(AN923,1,1,"(Postman Simulator)"),""),IF(AO923&lt;&gt;"",REPLACE(AO923,1,1,"(Cetho Automation)"),""))</f>
        <v/>
      </c>
      <c r="AK923" s="25"/>
      <c r="AL923" s="25"/>
      <c r="AM923" s="25"/>
      <c r="AN923" s="25"/>
      <c r="AO923" s="25"/>
      <c r="AP923" s="26">
        <f ca="1">IF(AND(Email_TaskV2[[#This Row],[Status]]="ON PROGRESS"),TODAY()-Email_TaskV2[[#This Row],[Tanggal nodin RFS/RFI]],0)</f>
        <v>0</v>
      </c>
      <c r="AQ923" s="26">
        <f ca="1">IF(AND(Email_TaskV2[[#This Row],[Status]]="ON PROGRESS",Email_TaskV2[[#This Row],[Type]]="RFI"),TODAY()-Email_TaskV2[[#This Row],[Tanggal nodin RFS/RFI]],0)</f>
        <v>0</v>
      </c>
      <c r="AR923" s="26" t="str">
        <f ca="1">IF(Email_TaskV2[[#This Row],[Aging]]&gt;7,"Warning","")</f>
        <v/>
      </c>
      <c r="AV923" s="16" t="str">
        <f>IF(AND(Email_TaskV2[[#This Row],[Status]]="ON PROGRESS",Email_TaskV2[[#This Row],[Type]]="RFS"),"YES","")</f>
        <v/>
      </c>
      <c r="AW923" s="16" t="str">
        <f>IF(AND(Email_TaskV2[[#This Row],[Status]]="ON PROGRESS",Email_TaskV2[[#This Row],[Type]]="RFI"),"YES","")</f>
        <v/>
      </c>
      <c r="AX923" s="16">
        <f>IF(Email_TaskV2[[#This Row],[Nomor Nodin RFS/RFI]]="","",DAY(Email_TaskV2[[#This Row],[Tanggal nodin RFS/RFI]]))</f>
        <v>29</v>
      </c>
      <c r="AY923" s="28" t="str">
        <f>IF(Email_TaskV2[[#This Row],[Nomor Nodin RFS/RFI]]="","",TEXT(Email_TaskV2[[#This Row],[Tanggal nodin RFS/RFI]],"mmm"))</f>
        <v>Jul</v>
      </c>
      <c r="AZ923" s="28" t="str">
        <f>IF(Email_TaskV2[[#This Row],[Nodin BO]]="","No","Yes")</f>
        <v>Yes</v>
      </c>
      <c r="BA923" s="36">
        <f>IF(Email_TaskV2[[#This Row],[Month]]="",13,MONTH(Email_TaskV2[[#This Row],[Tanggal nodin RFS/RFI]]))</f>
        <v>7</v>
      </c>
    </row>
    <row r="924" spans="1:53" ht="15" hidden="1" customHeight="1" x14ac:dyDescent="0.3">
      <c r="A924" s="17">
        <v>923</v>
      </c>
      <c r="B924" s="31" t="s">
        <v>3929</v>
      </c>
      <c r="C924" s="40">
        <v>44771</v>
      </c>
      <c r="D924" s="34" t="s">
        <v>3930</v>
      </c>
      <c r="E924" s="48" t="s">
        <v>118</v>
      </c>
      <c r="F924" s="48" t="s">
        <v>119</v>
      </c>
      <c r="G924" s="41"/>
      <c r="H924" s="42">
        <v>44788</v>
      </c>
      <c r="I924" s="31"/>
      <c r="J924" s="31"/>
      <c r="K924" s="31"/>
      <c r="L924" s="33"/>
      <c r="M924" s="34"/>
      <c r="N924" s="20" t="s">
        <v>104</v>
      </c>
      <c r="O924" s="20" t="s">
        <v>105</v>
      </c>
      <c r="P924" s="34" t="str">
        <f>VLOOKUP(Email_TaskV2[[#This Row],[PIC Dev]],[1]Organization!C:D,2,FALSE)</f>
        <v>Digital and VAS</v>
      </c>
      <c r="Q924" s="74" t="s">
        <v>3931</v>
      </c>
      <c r="R924" s="31"/>
      <c r="S924" s="31" t="s">
        <v>61</v>
      </c>
      <c r="T924" s="83" t="s">
        <v>1113</v>
      </c>
      <c r="U924" s="83"/>
      <c r="V924" s="83"/>
      <c r="W924" s="83"/>
      <c r="X924" s="83"/>
      <c r="Y924" s="83"/>
      <c r="Z924" s="31" t="s">
        <v>63</v>
      </c>
      <c r="AA924" s="31" t="s">
        <v>64</v>
      </c>
      <c r="AB924" s="31" t="s">
        <v>108</v>
      </c>
      <c r="AC924" s="31" t="s">
        <v>98</v>
      </c>
      <c r="AD924" s="33" t="s">
        <v>255</v>
      </c>
      <c r="AE924" s="33" t="s">
        <v>126</v>
      </c>
      <c r="AF924" s="33"/>
      <c r="AG924" s="31"/>
      <c r="AH924" s="75"/>
      <c r="AI924" s="113" t="s">
        <v>75</v>
      </c>
      <c r="AJ924" s="129" t="str">
        <f t="shared" si="108"/>
        <v/>
      </c>
      <c r="AK924" s="25"/>
      <c r="AL924" s="25"/>
      <c r="AM924" s="25"/>
      <c r="AN924" s="25"/>
      <c r="AO924" s="25"/>
      <c r="AP924" s="26">
        <f ca="1">IF(AND(Email_TaskV2[[#This Row],[Status]]="ON PROGRESS"),TODAY()-Email_TaskV2[[#This Row],[Tanggal nodin RFS/RFI]],0)</f>
        <v>0</v>
      </c>
      <c r="AQ924" s="26">
        <f ca="1">IF(AND(Email_TaskV2[[#This Row],[Status]]="ON PROGRESS",Email_TaskV2[[#This Row],[Type]]="RFI"),TODAY()-Email_TaskV2[[#This Row],[Tanggal nodin RFS/RFI]],0)</f>
        <v>0</v>
      </c>
      <c r="AR924" s="26" t="str">
        <f ca="1">IF(Email_TaskV2[[#This Row],[Aging]]&gt;7,"Warning","")</f>
        <v/>
      </c>
      <c r="AV924" s="16" t="str">
        <f>IF(AND(Email_TaskV2[[#This Row],[Status]]="ON PROGRESS",Email_TaskV2[[#This Row],[Type]]="RFS"),"YES","")</f>
        <v/>
      </c>
      <c r="AW924" s="16" t="str">
        <f>IF(AND(Email_TaskV2[[#This Row],[Status]]="ON PROGRESS",Email_TaskV2[[#This Row],[Type]]="RFI"),"YES","")</f>
        <v/>
      </c>
      <c r="AX924" s="16">
        <f>IF(Email_TaskV2[[#This Row],[Nomor Nodin RFS/RFI]]="","",DAY(Email_TaskV2[[#This Row],[Tanggal nodin RFS/RFI]]))</f>
        <v>29</v>
      </c>
      <c r="AY924" s="28" t="str">
        <f>IF(Email_TaskV2[[#This Row],[Nomor Nodin RFS/RFI]]="","",TEXT(Email_TaskV2[[#This Row],[Tanggal nodin RFS/RFI]],"mmm"))</f>
        <v>Jul</v>
      </c>
      <c r="AZ924" s="28" t="str">
        <f>IF(Email_TaskV2[[#This Row],[Nodin BO]]="","No","Yes")</f>
        <v>Yes</v>
      </c>
      <c r="BA924" s="36">
        <f>IF(Email_TaskV2[[#This Row],[Month]]="",13,MONTH(Email_TaskV2[[#This Row],[Tanggal nodin RFS/RFI]]))</f>
        <v>7</v>
      </c>
    </row>
    <row r="925" spans="1:53" ht="15" hidden="1" customHeight="1" x14ac:dyDescent="0.3">
      <c r="A925" s="17">
        <v>924</v>
      </c>
      <c r="B925" s="31" t="s">
        <v>3932</v>
      </c>
      <c r="C925" s="40">
        <v>44771</v>
      </c>
      <c r="D925" s="34" t="s">
        <v>3933</v>
      </c>
      <c r="E925" s="31" t="s">
        <v>55</v>
      </c>
      <c r="F925" s="41" t="s">
        <v>86</v>
      </c>
      <c r="G925" s="42">
        <v>44774</v>
      </c>
      <c r="H925" s="42">
        <v>44785</v>
      </c>
      <c r="I925" s="31" t="s">
        <v>3934</v>
      </c>
      <c r="J925" s="42">
        <v>44785</v>
      </c>
      <c r="K925" s="42"/>
      <c r="L925" s="31">
        <f>H925-C925</f>
        <v>14</v>
      </c>
      <c r="M925" s="31">
        <f>J925-G925</f>
        <v>11</v>
      </c>
      <c r="N925" s="23" t="s">
        <v>93</v>
      </c>
      <c r="O925" s="20" t="s">
        <v>94</v>
      </c>
      <c r="P925" s="34" t="str">
        <f>VLOOKUP(Email_TaskV2[[#This Row],[PIC Dev]],[1]Organization!C:D,2,FALSE)</f>
        <v>Digital and VAS</v>
      </c>
      <c r="Q925" s="74" t="s">
        <v>3935</v>
      </c>
      <c r="R925" s="31">
        <v>77</v>
      </c>
      <c r="S925" s="31" t="s">
        <v>61</v>
      </c>
      <c r="T925" s="31" t="s">
        <v>1573</v>
      </c>
      <c r="U925" s="31"/>
      <c r="V925" s="31"/>
      <c r="W925" s="31"/>
      <c r="X925" s="31"/>
      <c r="Y925" s="31"/>
      <c r="Z925" s="31" t="s">
        <v>63</v>
      </c>
      <c r="AA925" s="31" t="s">
        <v>64</v>
      </c>
      <c r="AB925" s="31" t="s">
        <v>97</v>
      </c>
      <c r="AC925" s="31" t="s">
        <v>98</v>
      </c>
      <c r="AD925" s="33" t="s">
        <v>255</v>
      </c>
      <c r="AE925" s="33"/>
      <c r="AF925" s="33"/>
      <c r="AG925" s="31"/>
      <c r="AH925" s="75"/>
      <c r="AI925" s="31" t="s">
        <v>75</v>
      </c>
      <c r="AJ925" s="43" t="str">
        <f t="shared" si="108"/>
        <v/>
      </c>
      <c r="AK925" s="25"/>
      <c r="AL925" s="25"/>
      <c r="AM925" s="25"/>
      <c r="AN925" s="25"/>
      <c r="AO925" s="25"/>
      <c r="AP925" s="26">
        <f ca="1">IF(AND(Email_TaskV2[[#This Row],[Status]]="ON PROGRESS"),TODAY()-Email_TaskV2[[#This Row],[Tanggal nodin RFS/RFI]],0)</f>
        <v>0</v>
      </c>
      <c r="AQ925" s="26">
        <f ca="1">IF(AND(Email_TaskV2[[#This Row],[Status]]="ON PROGRESS",Email_TaskV2[[#This Row],[Type]]="RFI"),TODAY()-Email_TaskV2[[#This Row],[Tanggal nodin RFS/RFI]],0)</f>
        <v>0</v>
      </c>
      <c r="AR925" s="26" t="str">
        <f ca="1">IF(Email_TaskV2[[#This Row],[Aging]]&gt;7,"Warning","")</f>
        <v/>
      </c>
      <c r="AV925" s="16" t="str">
        <f>IF(AND(Email_TaskV2[[#This Row],[Status]]="ON PROGRESS",Email_TaskV2[[#This Row],[Type]]="RFS"),"YES","")</f>
        <v/>
      </c>
      <c r="AW925" s="16" t="str">
        <f>IF(AND(Email_TaskV2[[#This Row],[Status]]="ON PROGRESS",Email_TaskV2[[#This Row],[Type]]="RFI"),"YES","")</f>
        <v/>
      </c>
      <c r="AX925" s="16">
        <f>IF(Email_TaskV2[[#This Row],[Nomor Nodin RFS/RFI]]="","",DAY(Email_TaskV2[[#This Row],[Tanggal nodin RFS/RFI]]))</f>
        <v>29</v>
      </c>
      <c r="AY925" s="28" t="str">
        <f>IF(Email_TaskV2[[#This Row],[Nomor Nodin RFS/RFI]]="","",TEXT(Email_TaskV2[[#This Row],[Tanggal nodin RFS/RFI]],"mmm"))</f>
        <v>Jul</v>
      </c>
      <c r="AZ925" s="28" t="str">
        <f>IF(Email_TaskV2[[#This Row],[Nodin BO]]="","No","Yes")</f>
        <v>Yes</v>
      </c>
      <c r="BA925" s="36">
        <f>IF(Email_TaskV2[[#This Row],[Month]]="",13,MONTH(Email_TaskV2[[#This Row],[Tanggal nodin RFS/RFI]]))</f>
        <v>7</v>
      </c>
    </row>
    <row r="926" spans="1:53" ht="15" hidden="1" customHeight="1" x14ac:dyDescent="0.3">
      <c r="A926" s="17">
        <v>925</v>
      </c>
      <c r="B926" s="31" t="s">
        <v>3936</v>
      </c>
      <c r="C926" s="40">
        <v>44771</v>
      </c>
      <c r="D926" s="34" t="s">
        <v>3937</v>
      </c>
      <c r="E926" s="31" t="s">
        <v>55</v>
      </c>
      <c r="F926" s="41" t="s">
        <v>86</v>
      </c>
      <c r="G926" s="42">
        <v>44771</v>
      </c>
      <c r="H926" s="42">
        <v>44774</v>
      </c>
      <c r="I926" s="31" t="s">
        <v>3938</v>
      </c>
      <c r="J926" s="42">
        <v>44774</v>
      </c>
      <c r="K926" s="42"/>
      <c r="L926" s="31">
        <f>H926-C926</f>
        <v>3</v>
      </c>
      <c r="M926" s="31">
        <f>J926-G926</f>
        <v>3</v>
      </c>
      <c r="N926" s="33" t="s">
        <v>93</v>
      </c>
      <c r="O926" s="34" t="s">
        <v>94</v>
      </c>
      <c r="P926" s="34" t="str">
        <f>VLOOKUP(Email_TaskV2[[#This Row],[PIC Dev]],[1]Organization!C:D,2,FALSE)</f>
        <v>Digital and VAS</v>
      </c>
      <c r="Q926" s="34" t="s">
        <v>3939</v>
      </c>
      <c r="R926" s="31">
        <v>45</v>
      </c>
      <c r="S926" s="31" t="s">
        <v>61</v>
      </c>
      <c r="T926" s="31" t="s">
        <v>2672</v>
      </c>
      <c r="U926" s="31"/>
      <c r="V926" s="31"/>
      <c r="W926" s="31"/>
      <c r="X926" s="31"/>
      <c r="Y926" s="31"/>
      <c r="Z926" s="31" t="s">
        <v>63</v>
      </c>
      <c r="AA926" s="31" t="s">
        <v>64</v>
      </c>
      <c r="AB926" s="31" t="s">
        <v>201</v>
      </c>
      <c r="AC926" s="31" t="s">
        <v>98</v>
      </c>
      <c r="AD926" s="33" t="s">
        <v>255</v>
      </c>
      <c r="AE926" s="33"/>
      <c r="AF926" s="33"/>
      <c r="AG926" s="31"/>
      <c r="AH926" s="75"/>
      <c r="AI926" s="31" t="s">
        <v>75</v>
      </c>
      <c r="AJ926" s="43" t="str">
        <f t="shared" si="108"/>
        <v/>
      </c>
      <c r="AK926" s="25"/>
      <c r="AL926" s="25"/>
      <c r="AM926" s="25"/>
      <c r="AN926" s="25"/>
      <c r="AO926" s="25"/>
      <c r="AP926" s="26">
        <f ca="1">IF(AND(Email_TaskV2[[#This Row],[Status]]="ON PROGRESS"),TODAY()-Email_TaskV2[[#This Row],[Tanggal nodin RFS/RFI]],0)</f>
        <v>0</v>
      </c>
      <c r="AQ926" s="26">
        <f ca="1">IF(AND(Email_TaskV2[[#This Row],[Status]]="ON PROGRESS",Email_TaskV2[[#This Row],[Type]]="RFI"),TODAY()-Email_TaskV2[[#This Row],[Tanggal nodin RFS/RFI]],0)</f>
        <v>0</v>
      </c>
      <c r="AR926" s="26" t="str">
        <f ca="1">IF(Email_TaskV2[[#This Row],[Aging]]&gt;7,"Warning","")</f>
        <v/>
      </c>
      <c r="AV926" s="16" t="str">
        <f>IF(AND(Email_TaskV2[[#This Row],[Status]]="ON PROGRESS",Email_TaskV2[[#This Row],[Type]]="RFS"),"YES","")</f>
        <v/>
      </c>
      <c r="AW926" s="16" t="str">
        <f>IF(AND(Email_TaskV2[[#This Row],[Status]]="ON PROGRESS",Email_TaskV2[[#This Row],[Type]]="RFI"),"YES","")</f>
        <v/>
      </c>
      <c r="AX926" s="16">
        <f>IF(Email_TaskV2[[#This Row],[Nomor Nodin RFS/RFI]]="","",DAY(Email_TaskV2[[#This Row],[Tanggal nodin RFS/RFI]]))</f>
        <v>29</v>
      </c>
      <c r="AY926" s="28" t="str">
        <f>IF(Email_TaskV2[[#This Row],[Nomor Nodin RFS/RFI]]="","",TEXT(Email_TaskV2[[#This Row],[Tanggal nodin RFS/RFI]],"mmm"))</f>
        <v>Jul</v>
      </c>
      <c r="AZ926" s="28" t="str">
        <f>IF(Email_TaskV2[[#This Row],[Nodin BO]]="","No","Yes")</f>
        <v>Yes</v>
      </c>
      <c r="BA926" s="36">
        <f>IF(Email_TaskV2[[#This Row],[Month]]="",13,MONTH(Email_TaskV2[[#This Row],[Tanggal nodin RFS/RFI]]))</f>
        <v>7</v>
      </c>
    </row>
    <row r="927" spans="1:53" ht="15" hidden="1" customHeight="1" x14ac:dyDescent="0.3">
      <c r="A927" s="17">
        <v>926</v>
      </c>
      <c r="B927" s="31" t="s">
        <v>3940</v>
      </c>
      <c r="C927" s="40">
        <v>44771</v>
      </c>
      <c r="D927" s="34" t="s">
        <v>3941</v>
      </c>
      <c r="E927" s="31" t="s">
        <v>55</v>
      </c>
      <c r="F927" s="41" t="s">
        <v>136</v>
      </c>
      <c r="G927" s="42">
        <v>44776</v>
      </c>
      <c r="H927" s="42">
        <v>44778</v>
      </c>
      <c r="I927" s="31" t="s">
        <v>3942</v>
      </c>
      <c r="J927" s="42">
        <v>44778</v>
      </c>
      <c r="K927" s="42"/>
      <c r="L927" s="31">
        <f>H927-C927</f>
        <v>7</v>
      </c>
      <c r="M927" s="31">
        <f>J927-G927</f>
        <v>2</v>
      </c>
      <c r="N927" s="34" t="s">
        <v>220</v>
      </c>
      <c r="O927" s="20" t="s">
        <v>221</v>
      </c>
      <c r="P927" s="34" t="str">
        <f>VLOOKUP(Email_TaskV2[[#This Row],[PIC Dev]],[1]Organization!C:D,2,FALSE)</f>
        <v>Digital and VAS</v>
      </c>
      <c r="Q927" s="74" t="s">
        <v>3943</v>
      </c>
      <c r="R927" s="31">
        <v>84</v>
      </c>
      <c r="S927" s="31" t="s">
        <v>106</v>
      </c>
      <c r="T927" s="31" t="s">
        <v>3944</v>
      </c>
      <c r="U927" s="31"/>
      <c r="V927" s="31"/>
      <c r="W927" s="31"/>
      <c r="X927" s="31"/>
      <c r="Y927" s="31"/>
      <c r="Z927" s="31" t="s">
        <v>63</v>
      </c>
      <c r="AA927" s="31" t="s">
        <v>64</v>
      </c>
      <c r="AB927" s="31" t="s">
        <v>159</v>
      </c>
      <c r="AC927" s="31" t="s">
        <v>98</v>
      </c>
      <c r="AD927" s="33" t="s">
        <v>1719</v>
      </c>
      <c r="AE927" s="33"/>
      <c r="AF927" s="33"/>
      <c r="AG927" s="31"/>
      <c r="AH927" s="75"/>
      <c r="AI927" s="31" t="s">
        <v>276</v>
      </c>
      <c r="AJ927" s="43" t="str">
        <f t="shared" si="108"/>
        <v>(Prima Automation)</v>
      </c>
      <c r="AK927" s="25"/>
      <c r="AL927" s="25">
        <v>2</v>
      </c>
      <c r="AM927" s="25"/>
      <c r="AN927" s="25"/>
      <c r="AO927" s="25"/>
      <c r="AP927" s="26">
        <f ca="1">IF(AND(Email_TaskV2[[#This Row],[Status]]="ON PROGRESS"),TODAY()-Email_TaskV2[[#This Row],[Tanggal nodin RFS/RFI]],0)</f>
        <v>0</v>
      </c>
      <c r="AQ927" s="26">
        <f ca="1">IF(AND(Email_TaskV2[[#This Row],[Status]]="ON PROGRESS",Email_TaskV2[[#This Row],[Type]]="RFI"),TODAY()-Email_TaskV2[[#This Row],[Tanggal nodin RFS/RFI]],0)</f>
        <v>0</v>
      </c>
      <c r="AR927" s="26" t="str">
        <f ca="1">IF(Email_TaskV2[[#This Row],[Aging]]&gt;7,"Warning","")</f>
        <v/>
      </c>
      <c r="AV927" s="16" t="str">
        <f>IF(AND(Email_TaskV2[[#This Row],[Status]]="ON PROGRESS",Email_TaskV2[[#This Row],[Type]]="RFS"),"YES","")</f>
        <v/>
      </c>
      <c r="AW927" s="16" t="str">
        <f>IF(AND(Email_TaskV2[[#This Row],[Status]]="ON PROGRESS",Email_TaskV2[[#This Row],[Type]]="RFI"),"YES","")</f>
        <v/>
      </c>
      <c r="AX927" s="16">
        <f>IF(Email_TaskV2[[#This Row],[Nomor Nodin RFS/RFI]]="","",DAY(Email_TaskV2[[#This Row],[Tanggal nodin RFS/RFI]]))</f>
        <v>29</v>
      </c>
      <c r="AY927" s="28" t="str">
        <f>IF(Email_TaskV2[[#This Row],[Nomor Nodin RFS/RFI]]="","",TEXT(Email_TaskV2[[#This Row],[Tanggal nodin RFS/RFI]],"mmm"))</f>
        <v>Jul</v>
      </c>
      <c r="AZ927" s="28" t="str">
        <f>IF(Email_TaskV2[[#This Row],[Nodin BO]]="","No","Yes")</f>
        <v>Yes</v>
      </c>
      <c r="BA927" s="36">
        <f>IF(Email_TaskV2[[#This Row],[Month]]="",13,MONTH(Email_TaskV2[[#This Row],[Tanggal nodin RFS/RFI]]))</f>
        <v>7</v>
      </c>
    </row>
    <row r="928" spans="1:53" ht="15" hidden="1" customHeight="1" x14ac:dyDescent="0.3">
      <c r="A928" s="17">
        <v>927</v>
      </c>
      <c r="B928" s="31" t="s">
        <v>3945</v>
      </c>
      <c r="C928" s="40">
        <v>44771</v>
      </c>
      <c r="D928" s="34" t="s">
        <v>3946</v>
      </c>
      <c r="E928" s="48" t="s">
        <v>118</v>
      </c>
      <c r="F928" s="48" t="s">
        <v>119</v>
      </c>
      <c r="G928" s="41"/>
      <c r="H928" s="42">
        <v>44788</v>
      </c>
      <c r="I928" s="31"/>
      <c r="J928" s="31"/>
      <c r="K928" s="31"/>
      <c r="L928" s="33"/>
      <c r="M928" s="34"/>
      <c r="N928" s="23" t="s">
        <v>93</v>
      </c>
      <c r="O928" s="20" t="s">
        <v>94</v>
      </c>
      <c r="P928" s="34" t="str">
        <f>VLOOKUP(Email_TaskV2[[#This Row],[PIC Dev]],[1]Organization!C:D,2,FALSE)</f>
        <v>Digital and VAS</v>
      </c>
      <c r="Q928" s="74" t="s">
        <v>3947</v>
      </c>
      <c r="R928" s="31"/>
      <c r="S928" s="31" t="s">
        <v>61</v>
      </c>
      <c r="T928" s="31" t="s">
        <v>3948</v>
      </c>
      <c r="U928" s="31"/>
      <c r="V928" s="31"/>
      <c r="W928" s="31"/>
      <c r="X928" s="31"/>
      <c r="Y928" s="31"/>
      <c r="Z928" s="31" t="s">
        <v>63</v>
      </c>
      <c r="AA928" s="31" t="s">
        <v>64</v>
      </c>
      <c r="AB928" s="31" t="s">
        <v>201</v>
      </c>
      <c r="AC928" s="31" t="s">
        <v>66</v>
      </c>
      <c r="AD928" s="33" t="s">
        <v>3897</v>
      </c>
      <c r="AE928" s="33"/>
      <c r="AF928" s="33"/>
      <c r="AG928" s="31"/>
      <c r="AH928" s="75"/>
      <c r="AI928" s="113" t="s">
        <v>75</v>
      </c>
      <c r="AJ928" s="129" t="str">
        <f t="shared" si="108"/>
        <v/>
      </c>
      <c r="AK928" s="25"/>
      <c r="AL928" s="25"/>
      <c r="AM928" s="25"/>
      <c r="AN928" s="25"/>
      <c r="AO928" s="25"/>
      <c r="AP928" s="26">
        <f ca="1">IF(AND(Email_TaskV2[[#This Row],[Status]]="ON PROGRESS"),TODAY()-Email_TaskV2[[#This Row],[Tanggal nodin RFS/RFI]],0)</f>
        <v>0</v>
      </c>
      <c r="AQ928" s="26">
        <f ca="1">IF(AND(Email_TaskV2[[#This Row],[Status]]="ON PROGRESS",Email_TaskV2[[#This Row],[Type]]="RFI"),TODAY()-Email_TaskV2[[#This Row],[Tanggal nodin RFS/RFI]],0)</f>
        <v>0</v>
      </c>
      <c r="AR928" s="26" t="str">
        <f ca="1">IF(Email_TaskV2[[#This Row],[Aging]]&gt;7,"Warning","")</f>
        <v/>
      </c>
      <c r="AV928" s="16" t="str">
        <f>IF(AND(Email_TaskV2[[#This Row],[Status]]="ON PROGRESS",Email_TaskV2[[#This Row],[Type]]="RFS"),"YES","")</f>
        <v/>
      </c>
      <c r="AW928" s="16" t="str">
        <f>IF(AND(Email_TaskV2[[#This Row],[Status]]="ON PROGRESS",Email_TaskV2[[#This Row],[Type]]="RFI"),"YES","")</f>
        <v/>
      </c>
      <c r="AX928" s="16">
        <f>IF(Email_TaskV2[[#This Row],[Nomor Nodin RFS/RFI]]="","",DAY(Email_TaskV2[[#This Row],[Tanggal nodin RFS/RFI]]))</f>
        <v>29</v>
      </c>
      <c r="AY928" s="28" t="str">
        <f>IF(Email_TaskV2[[#This Row],[Nomor Nodin RFS/RFI]]="","",TEXT(Email_TaskV2[[#This Row],[Tanggal nodin RFS/RFI]],"mmm"))</f>
        <v>Jul</v>
      </c>
      <c r="AZ928" s="28" t="str">
        <f>IF(Email_TaskV2[[#This Row],[Nodin BO]]="","No","Yes")</f>
        <v>Yes</v>
      </c>
      <c r="BA928" s="36">
        <f>IF(Email_TaskV2[[#This Row],[Month]]="",13,MONTH(Email_TaskV2[[#This Row],[Tanggal nodin RFS/RFI]]))</f>
        <v>7</v>
      </c>
    </row>
    <row r="929" spans="1:53" ht="15" hidden="1" customHeight="1" x14ac:dyDescent="0.3">
      <c r="A929" s="17">
        <v>928</v>
      </c>
      <c r="B929" s="31" t="s">
        <v>3949</v>
      </c>
      <c r="C929" s="40">
        <v>44771</v>
      </c>
      <c r="D929" s="34" t="s">
        <v>3950</v>
      </c>
      <c r="E929" s="48" t="s">
        <v>118</v>
      </c>
      <c r="F929" s="48" t="s">
        <v>119</v>
      </c>
      <c r="G929" s="41"/>
      <c r="H929" s="42">
        <v>44788</v>
      </c>
      <c r="I929" s="31"/>
      <c r="J929" s="31"/>
      <c r="K929" s="31"/>
      <c r="L929" s="33"/>
      <c r="M929" s="34"/>
      <c r="N929" s="33" t="s">
        <v>93</v>
      </c>
      <c r="O929" s="34" t="s">
        <v>94</v>
      </c>
      <c r="P929" s="34" t="str">
        <f>VLOOKUP(Email_TaskV2[[#This Row],[PIC Dev]],[1]Organization!C:D,2,FALSE)</f>
        <v>Digital and VAS</v>
      </c>
      <c r="Q929" s="74" t="s">
        <v>3951</v>
      </c>
      <c r="R929" s="31"/>
      <c r="S929" s="31" t="s">
        <v>61</v>
      </c>
      <c r="T929" s="31" t="s">
        <v>3948</v>
      </c>
      <c r="U929" s="31"/>
      <c r="V929" s="31"/>
      <c r="W929" s="31"/>
      <c r="X929" s="31"/>
      <c r="Y929" s="31"/>
      <c r="Z929" s="31" t="s">
        <v>63</v>
      </c>
      <c r="AA929" s="31" t="s">
        <v>64</v>
      </c>
      <c r="AB929" s="31" t="s">
        <v>201</v>
      </c>
      <c r="AC929" s="31" t="s">
        <v>66</v>
      </c>
      <c r="AD929" s="33" t="s">
        <v>2421</v>
      </c>
      <c r="AE929" s="33"/>
      <c r="AF929" s="33"/>
      <c r="AG929" s="31"/>
      <c r="AH929" s="75"/>
      <c r="AI929" s="113" t="s">
        <v>75</v>
      </c>
      <c r="AJ929" s="129" t="str">
        <f t="shared" si="108"/>
        <v/>
      </c>
      <c r="AK929" s="25"/>
      <c r="AL929" s="25"/>
      <c r="AM929" s="25"/>
      <c r="AN929" s="25"/>
      <c r="AO929" s="25"/>
      <c r="AP929" s="26">
        <f ca="1">IF(AND(Email_TaskV2[[#This Row],[Status]]="ON PROGRESS"),TODAY()-Email_TaskV2[[#This Row],[Tanggal nodin RFS/RFI]],0)</f>
        <v>0</v>
      </c>
      <c r="AQ929" s="26">
        <f ca="1">IF(AND(Email_TaskV2[[#This Row],[Status]]="ON PROGRESS",Email_TaskV2[[#This Row],[Type]]="RFI"),TODAY()-Email_TaskV2[[#This Row],[Tanggal nodin RFS/RFI]],0)</f>
        <v>0</v>
      </c>
      <c r="AR929" s="26" t="str">
        <f ca="1">IF(Email_TaskV2[[#This Row],[Aging]]&gt;7,"Warning","")</f>
        <v/>
      </c>
      <c r="AV929" s="16" t="str">
        <f>IF(AND(Email_TaskV2[[#This Row],[Status]]="ON PROGRESS",Email_TaskV2[[#This Row],[Type]]="RFS"),"YES","")</f>
        <v/>
      </c>
      <c r="AW929" s="16" t="str">
        <f>IF(AND(Email_TaskV2[[#This Row],[Status]]="ON PROGRESS",Email_TaskV2[[#This Row],[Type]]="RFI"),"YES","")</f>
        <v/>
      </c>
      <c r="AX929" s="16">
        <f>IF(Email_TaskV2[[#This Row],[Nomor Nodin RFS/RFI]]="","",DAY(Email_TaskV2[[#This Row],[Tanggal nodin RFS/RFI]]))</f>
        <v>29</v>
      </c>
      <c r="AY929" s="28" t="str">
        <f>IF(Email_TaskV2[[#This Row],[Nomor Nodin RFS/RFI]]="","",TEXT(Email_TaskV2[[#This Row],[Tanggal nodin RFS/RFI]],"mmm"))</f>
        <v>Jul</v>
      </c>
      <c r="AZ929" s="28" t="str">
        <f>IF(Email_TaskV2[[#This Row],[Nodin BO]]="","No","Yes")</f>
        <v>Yes</v>
      </c>
      <c r="BA929" s="36">
        <f>IF(Email_TaskV2[[#This Row],[Month]]="",13,MONTH(Email_TaskV2[[#This Row],[Tanggal nodin RFS/RFI]]))</f>
        <v>7</v>
      </c>
    </row>
    <row r="930" spans="1:53" ht="15" hidden="1" customHeight="1" x14ac:dyDescent="0.3">
      <c r="A930" s="17">
        <v>929</v>
      </c>
      <c r="B930" s="131" t="s">
        <v>3952</v>
      </c>
      <c r="C930" s="40">
        <v>44774</v>
      </c>
      <c r="D930" s="34" t="s">
        <v>3953</v>
      </c>
      <c r="E930" s="18" t="s">
        <v>55</v>
      </c>
      <c r="F930" s="41" t="s">
        <v>86</v>
      </c>
      <c r="G930" s="42">
        <v>44776</v>
      </c>
      <c r="H930" s="42">
        <v>44776</v>
      </c>
      <c r="I930" s="31" t="s">
        <v>3954</v>
      </c>
      <c r="J930" s="42">
        <v>44776</v>
      </c>
      <c r="K930" s="42"/>
      <c r="L930" s="31">
        <f>H930-C930</f>
        <v>2</v>
      </c>
      <c r="M930" s="31">
        <f>J930-G930</f>
        <v>0</v>
      </c>
      <c r="N930" s="34" t="s">
        <v>58</v>
      </c>
      <c r="O930" s="34" t="s">
        <v>59</v>
      </c>
      <c r="P930" s="34" t="str">
        <f>VLOOKUP(Email_TaskV2[[#This Row],[PIC Dev]],[1]Organization!C:D,2,FALSE)</f>
        <v>BSM Prepaid</v>
      </c>
      <c r="Q930" s="74" t="s">
        <v>3955</v>
      </c>
      <c r="R930" s="31">
        <v>14</v>
      </c>
      <c r="S930" s="31" t="s">
        <v>61</v>
      </c>
      <c r="T930" s="31" t="s">
        <v>3956</v>
      </c>
      <c r="U930" s="31"/>
      <c r="V930" s="31"/>
      <c r="W930" s="31"/>
      <c r="X930" s="31"/>
      <c r="Y930" s="31"/>
      <c r="Z930" s="31" t="s">
        <v>63</v>
      </c>
      <c r="AA930" s="31" t="s">
        <v>64</v>
      </c>
      <c r="AB930" s="31" t="s">
        <v>65</v>
      </c>
      <c r="AC930" s="31" t="s">
        <v>66</v>
      </c>
      <c r="AD930" s="33" t="s">
        <v>89</v>
      </c>
      <c r="AE930" s="33"/>
      <c r="AF930" s="33"/>
      <c r="AG930" s="31"/>
      <c r="AH930" s="75"/>
      <c r="AI930" s="31" t="s">
        <v>68</v>
      </c>
      <c r="AJ930" s="43" t="str">
        <f t="shared" si="108"/>
        <v>(FUT Simulator)</v>
      </c>
      <c r="AK930" s="25"/>
      <c r="AL930" s="25"/>
      <c r="AM930" s="25">
        <v>3</v>
      </c>
      <c r="AN930" s="25"/>
      <c r="AO930" s="25"/>
      <c r="AP930" s="26">
        <f ca="1">IF(AND(Email_TaskV2[[#This Row],[Status]]="ON PROGRESS"),TODAY()-Email_TaskV2[[#This Row],[Tanggal nodin RFS/RFI]],0)</f>
        <v>0</v>
      </c>
      <c r="AQ930" s="26">
        <f ca="1">IF(AND(Email_TaskV2[[#This Row],[Status]]="ON PROGRESS",Email_TaskV2[[#This Row],[Type]]="RFI"),TODAY()-Email_TaskV2[[#This Row],[Tanggal nodin RFS/RFI]],0)</f>
        <v>0</v>
      </c>
      <c r="AR930" s="26" t="str">
        <f ca="1">IF(Email_TaskV2[[#This Row],[Aging]]&gt;7,"Warning","")</f>
        <v/>
      </c>
      <c r="AV930" s="16" t="str">
        <f>IF(AND(Email_TaskV2[[#This Row],[Status]]="ON PROGRESS",Email_TaskV2[[#This Row],[Type]]="RFS"),"YES","")</f>
        <v/>
      </c>
      <c r="AW930" s="16" t="str">
        <f>IF(AND(Email_TaskV2[[#This Row],[Status]]="ON PROGRESS",Email_TaskV2[[#This Row],[Type]]="RFI"),"YES","")</f>
        <v/>
      </c>
      <c r="AX930" s="16">
        <f>IF(Email_TaskV2[[#This Row],[Nomor Nodin RFS/RFI]]="","",DAY(Email_TaskV2[[#This Row],[Tanggal nodin RFS/RFI]]))</f>
        <v>1</v>
      </c>
      <c r="AY930" s="28" t="str">
        <f>IF(Email_TaskV2[[#This Row],[Nomor Nodin RFS/RFI]]="","",TEXT(Email_TaskV2[[#This Row],[Tanggal nodin RFS/RFI]],"mmm"))</f>
        <v>Aug</v>
      </c>
      <c r="AZ930" s="28" t="str">
        <f>IF(Email_TaskV2[[#This Row],[Nodin BO]]="","No","Yes")</f>
        <v>Yes</v>
      </c>
      <c r="BA930" s="36">
        <f>IF(Email_TaskV2[[#This Row],[Month]]="",13,MONTH(Email_TaskV2[[#This Row],[Tanggal nodin RFS/RFI]]))</f>
        <v>8</v>
      </c>
    </row>
    <row r="931" spans="1:53" ht="15" hidden="1" customHeight="1" x14ac:dyDescent="0.3">
      <c r="A931" s="17">
        <v>930</v>
      </c>
      <c r="B931" s="31" t="s">
        <v>3957</v>
      </c>
      <c r="C931" s="40">
        <v>44774</v>
      </c>
      <c r="D931" s="34" t="s">
        <v>3958</v>
      </c>
      <c r="E931" s="18" t="s">
        <v>55</v>
      </c>
      <c r="F931" s="41" t="s">
        <v>112</v>
      </c>
      <c r="G931" s="42">
        <v>44776</v>
      </c>
      <c r="H931" s="42">
        <v>44781</v>
      </c>
      <c r="I931" s="31" t="s">
        <v>3959</v>
      </c>
      <c r="J931" s="42">
        <v>44781</v>
      </c>
      <c r="K931" s="42"/>
      <c r="L931" s="31">
        <f>H931-C931</f>
        <v>7</v>
      </c>
      <c r="M931" s="31">
        <f>J931-G931</f>
        <v>5</v>
      </c>
      <c r="N931" s="34" t="s">
        <v>58</v>
      </c>
      <c r="O931" s="34" t="s">
        <v>59</v>
      </c>
      <c r="P931" s="34" t="str">
        <f>VLOOKUP(Email_TaskV2[[#This Row],[PIC Dev]],[1]Organization!C:D,2,FALSE)</f>
        <v>BSM Prepaid</v>
      </c>
      <c r="Q931" s="34"/>
      <c r="R931" s="31">
        <v>28</v>
      </c>
      <c r="S931" s="31" t="s">
        <v>61</v>
      </c>
      <c r="T931" s="31" t="s">
        <v>3956</v>
      </c>
      <c r="U931" s="31"/>
      <c r="V931" s="31"/>
      <c r="W931" s="31"/>
      <c r="X931" s="31"/>
      <c r="Y931" s="31"/>
      <c r="Z931" s="31" t="s">
        <v>63</v>
      </c>
      <c r="AA931" s="31" t="s">
        <v>64</v>
      </c>
      <c r="AB931" s="31" t="s">
        <v>65</v>
      </c>
      <c r="AC931" s="31" t="s">
        <v>66</v>
      </c>
      <c r="AD931" s="33" t="s">
        <v>74</v>
      </c>
      <c r="AE931" s="33"/>
      <c r="AF931" s="33"/>
      <c r="AG931" s="31"/>
      <c r="AH931" s="75"/>
      <c r="AI931" s="31" t="s">
        <v>68</v>
      </c>
      <c r="AJ931" s="43" t="str">
        <f t="shared" si="108"/>
        <v>(Postman Simulator)</v>
      </c>
      <c r="AK931" s="25"/>
      <c r="AL931" s="25"/>
      <c r="AM931" s="25"/>
      <c r="AN931" s="25">
        <v>4</v>
      </c>
      <c r="AO931" s="25"/>
      <c r="AP931" s="26">
        <f ca="1">IF(AND(Email_TaskV2[[#This Row],[Status]]="ON PROGRESS"),TODAY()-Email_TaskV2[[#This Row],[Tanggal nodin RFS/RFI]],0)</f>
        <v>0</v>
      </c>
      <c r="AQ931" s="26">
        <f ca="1">IF(AND(Email_TaskV2[[#This Row],[Status]]="ON PROGRESS",Email_TaskV2[[#This Row],[Type]]="RFI"),TODAY()-Email_TaskV2[[#This Row],[Tanggal nodin RFS/RFI]],0)</f>
        <v>0</v>
      </c>
      <c r="AR931" s="26" t="str">
        <f ca="1">IF(Email_TaskV2[[#This Row],[Aging]]&gt;7,"Warning","")</f>
        <v/>
      </c>
      <c r="AV931" s="16" t="str">
        <f>IF(AND(Email_TaskV2[[#This Row],[Status]]="ON PROGRESS",Email_TaskV2[[#This Row],[Type]]="RFS"),"YES","")</f>
        <v/>
      </c>
      <c r="AW931" s="16" t="str">
        <f>IF(AND(Email_TaskV2[[#This Row],[Status]]="ON PROGRESS",Email_TaskV2[[#This Row],[Type]]="RFI"),"YES","")</f>
        <v/>
      </c>
      <c r="AX931" s="16">
        <f>IF(Email_TaskV2[[#This Row],[Nomor Nodin RFS/RFI]]="","",DAY(Email_TaskV2[[#This Row],[Tanggal nodin RFS/RFI]]))</f>
        <v>1</v>
      </c>
      <c r="AY931" s="28" t="str">
        <f>IF(Email_TaskV2[[#This Row],[Nomor Nodin RFS/RFI]]="","",TEXT(Email_TaskV2[[#This Row],[Tanggal nodin RFS/RFI]],"mmm"))</f>
        <v>Aug</v>
      </c>
      <c r="AZ931" s="28" t="str">
        <f>IF(Email_TaskV2[[#This Row],[Nodin BO]]="","No","Yes")</f>
        <v>Yes</v>
      </c>
      <c r="BA931" s="36">
        <f>IF(Email_TaskV2[[#This Row],[Month]]="",13,MONTH(Email_TaskV2[[#This Row],[Tanggal nodin RFS/RFI]]))</f>
        <v>8</v>
      </c>
    </row>
    <row r="932" spans="1:53" ht="15" hidden="1" customHeight="1" x14ac:dyDescent="0.3">
      <c r="A932" s="17">
        <v>931</v>
      </c>
      <c r="B932" s="31" t="s">
        <v>3960</v>
      </c>
      <c r="C932" s="40">
        <v>44774</v>
      </c>
      <c r="D932" s="34" t="s">
        <v>3961</v>
      </c>
      <c r="E932" s="31" t="s">
        <v>55</v>
      </c>
      <c r="F932" s="41" t="s">
        <v>147</v>
      </c>
      <c r="G932" s="42">
        <v>44776</v>
      </c>
      <c r="H932" s="42">
        <v>44777</v>
      </c>
      <c r="I932" s="31" t="s">
        <v>3962</v>
      </c>
      <c r="J932" s="42">
        <v>44777</v>
      </c>
      <c r="K932" s="42"/>
      <c r="L932" s="31">
        <f>H932-C932</f>
        <v>3</v>
      </c>
      <c r="M932" s="31">
        <f>J932-G932</f>
        <v>1</v>
      </c>
      <c r="N932" s="20" t="s">
        <v>104</v>
      </c>
      <c r="O932" s="20" t="s">
        <v>105</v>
      </c>
      <c r="P932" s="34" t="str">
        <f>VLOOKUP(Email_TaskV2[[#This Row],[PIC Dev]],[1]Organization!C:D,2,FALSE)</f>
        <v>Digital and VAS</v>
      </c>
      <c r="Q932" s="34"/>
      <c r="R932" s="31">
        <v>15</v>
      </c>
      <c r="S932" s="31" t="s">
        <v>106</v>
      </c>
      <c r="T932" s="31" t="s">
        <v>3963</v>
      </c>
      <c r="U932" s="31"/>
      <c r="V932" s="31"/>
      <c r="W932" s="31"/>
      <c r="X932" s="31"/>
      <c r="Y932" s="31"/>
      <c r="Z932" s="31" t="s">
        <v>63</v>
      </c>
      <c r="AA932" s="31" t="s">
        <v>64</v>
      </c>
      <c r="AB932" s="31" t="s">
        <v>108</v>
      </c>
      <c r="AC932" s="31" t="s">
        <v>98</v>
      </c>
      <c r="AD932" s="33" t="s">
        <v>490</v>
      </c>
      <c r="AE932" s="33"/>
      <c r="AF932" s="33"/>
      <c r="AG932" s="31"/>
      <c r="AH932" s="75"/>
      <c r="AI932" s="31" t="s">
        <v>276</v>
      </c>
      <c r="AJ932" s="43" t="str">
        <f t="shared" si="108"/>
        <v>(Sigos Automation)</v>
      </c>
      <c r="AK932" s="25">
        <v>1</v>
      </c>
      <c r="AL932" s="25"/>
      <c r="AM932" s="25"/>
      <c r="AN932" s="25"/>
      <c r="AO932" s="25"/>
      <c r="AP932" s="26">
        <f ca="1">IF(AND(Email_TaskV2[[#This Row],[Status]]="ON PROGRESS"),TODAY()-Email_TaskV2[[#This Row],[Tanggal nodin RFS/RFI]],0)</f>
        <v>0</v>
      </c>
      <c r="AQ932" s="26">
        <f ca="1">IF(AND(Email_TaskV2[[#This Row],[Status]]="ON PROGRESS",Email_TaskV2[[#This Row],[Type]]="RFI"),TODAY()-Email_TaskV2[[#This Row],[Tanggal nodin RFS/RFI]],0)</f>
        <v>0</v>
      </c>
      <c r="AR932" s="26" t="str">
        <f ca="1">IF(Email_TaskV2[[#This Row],[Aging]]&gt;7,"Warning","")</f>
        <v/>
      </c>
      <c r="AV932" s="16" t="str">
        <f>IF(AND(Email_TaskV2[[#This Row],[Status]]="ON PROGRESS",Email_TaskV2[[#This Row],[Type]]="RFS"),"YES","")</f>
        <v/>
      </c>
      <c r="AW932" s="16" t="str">
        <f>IF(AND(Email_TaskV2[[#This Row],[Status]]="ON PROGRESS",Email_TaskV2[[#This Row],[Type]]="RFI"),"YES","")</f>
        <v/>
      </c>
      <c r="AX932" s="16">
        <f>IF(Email_TaskV2[[#This Row],[Nomor Nodin RFS/RFI]]="","",DAY(Email_TaskV2[[#This Row],[Tanggal nodin RFS/RFI]]))</f>
        <v>1</v>
      </c>
      <c r="AY932" s="28" t="str">
        <f>IF(Email_TaskV2[[#This Row],[Nomor Nodin RFS/RFI]]="","",TEXT(Email_TaskV2[[#This Row],[Tanggal nodin RFS/RFI]],"mmm"))</f>
        <v>Aug</v>
      </c>
      <c r="AZ932" s="28" t="str">
        <f>IF(Email_TaskV2[[#This Row],[Nodin BO]]="","No","Yes")</f>
        <v>Yes</v>
      </c>
      <c r="BA932" s="36">
        <f>IF(Email_TaskV2[[#This Row],[Month]]="",13,MONTH(Email_TaskV2[[#This Row],[Tanggal nodin RFS/RFI]]))</f>
        <v>8</v>
      </c>
    </row>
    <row r="933" spans="1:53" ht="15" hidden="1" customHeight="1" x14ac:dyDescent="0.3">
      <c r="A933" s="17">
        <v>932</v>
      </c>
      <c r="B933" s="31" t="s">
        <v>3964</v>
      </c>
      <c r="C933" s="40">
        <v>44774</v>
      </c>
      <c r="D933" s="132" t="s">
        <v>3965</v>
      </c>
      <c r="E933" s="48" t="s">
        <v>118</v>
      </c>
      <c r="F933" s="81" t="s">
        <v>119</v>
      </c>
      <c r="G933" s="31"/>
      <c r="H933" s="42">
        <v>44797</v>
      </c>
      <c r="I933" s="31"/>
      <c r="J933" s="31"/>
      <c r="K933" s="31"/>
      <c r="L933" s="33"/>
      <c r="M933" s="34"/>
      <c r="N933" s="33" t="s">
        <v>93</v>
      </c>
      <c r="O933" s="34" t="s">
        <v>94</v>
      </c>
      <c r="P933" s="34" t="str">
        <f>VLOOKUP(Email_TaskV2[[#This Row],[PIC Dev]],[1]Organization!C:D,2,FALSE)</f>
        <v>Digital and VAS</v>
      </c>
      <c r="Q933" s="34" t="s">
        <v>3966</v>
      </c>
      <c r="R933" s="31"/>
      <c r="S933" s="31" t="s">
        <v>61</v>
      </c>
      <c r="T933" s="31" t="s">
        <v>3948</v>
      </c>
      <c r="U933" s="31"/>
      <c r="V933" s="31"/>
      <c r="W933" s="31"/>
      <c r="X933" s="31"/>
      <c r="Y933" s="31"/>
      <c r="Z933" s="31" t="s">
        <v>63</v>
      </c>
      <c r="AA933" s="31" t="s">
        <v>64</v>
      </c>
      <c r="AB933" s="31" t="s">
        <v>201</v>
      </c>
      <c r="AC933" s="31" t="s">
        <v>124</v>
      </c>
      <c r="AD933" s="33" t="s">
        <v>160</v>
      </c>
      <c r="AE933" s="33"/>
      <c r="AF933" s="33"/>
      <c r="AG933" s="31"/>
      <c r="AH933" s="75"/>
      <c r="AI933" s="48" t="s">
        <v>68</v>
      </c>
      <c r="AJ933" s="129" t="str">
        <f t="shared" si="108"/>
        <v>(FUT Simulator)</v>
      </c>
      <c r="AK933" s="25"/>
      <c r="AL933" s="25"/>
      <c r="AM933" s="25">
        <f>VLOOKUP($D933,[1]Report_weekly!$E$2:$T$92,15,FALSE())</f>
        <v>3</v>
      </c>
      <c r="AN933" s="25"/>
      <c r="AO933" s="25"/>
      <c r="AP933" s="26">
        <f ca="1">IF(AND(Email_TaskV2[[#This Row],[Status]]="ON PROGRESS"),TODAY()-Email_TaskV2[[#This Row],[Tanggal nodin RFS/RFI]],0)</f>
        <v>0</v>
      </c>
      <c r="AQ933" s="26">
        <f ca="1">IF(AND(Email_TaskV2[[#This Row],[Status]]="ON PROGRESS",Email_TaskV2[[#This Row],[Type]]="RFI"),TODAY()-Email_TaskV2[[#This Row],[Tanggal nodin RFS/RFI]],0)</f>
        <v>0</v>
      </c>
      <c r="AR933" s="26" t="str">
        <f ca="1">IF(Email_TaskV2[[#This Row],[Aging]]&gt;7,"Warning","")</f>
        <v/>
      </c>
      <c r="AV933" s="16" t="str">
        <f>IF(AND(Email_TaskV2[[#This Row],[Status]]="ON PROGRESS",Email_TaskV2[[#This Row],[Type]]="RFS"),"YES","")</f>
        <v/>
      </c>
      <c r="AW933" s="16" t="str">
        <f>IF(AND(Email_TaskV2[[#This Row],[Status]]="ON PROGRESS",Email_TaskV2[[#This Row],[Type]]="RFI"),"YES","")</f>
        <v/>
      </c>
      <c r="AX933" s="16">
        <f>IF(Email_TaskV2[[#This Row],[Nomor Nodin RFS/RFI]]="","",DAY(Email_TaskV2[[#This Row],[Tanggal nodin RFS/RFI]]))</f>
        <v>1</v>
      </c>
      <c r="AY933" s="28" t="str">
        <f>IF(Email_TaskV2[[#This Row],[Nomor Nodin RFS/RFI]]="","",TEXT(Email_TaskV2[[#This Row],[Tanggal nodin RFS/RFI]],"mmm"))</f>
        <v>Aug</v>
      </c>
      <c r="AZ933" s="28" t="str">
        <f>IF(Email_TaskV2[[#This Row],[Nodin BO]]="","No","Yes")</f>
        <v>Yes</v>
      </c>
      <c r="BA933" s="36">
        <f>IF(Email_TaskV2[[#This Row],[Month]]="",13,MONTH(Email_TaskV2[[#This Row],[Tanggal nodin RFS/RFI]]))</f>
        <v>8</v>
      </c>
    </row>
    <row r="934" spans="1:53" ht="15" hidden="1" customHeight="1" x14ac:dyDescent="0.3">
      <c r="A934" s="17">
        <v>933</v>
      </c>
      <c r="B934" s="31" t="s">
        <v>3967</v>
      </c>
      <c r="C934" s="40">
        <v>44774</v>
      </c>
      <c r="D934" s="34" t="s">
        <v>3968</v>
      </c>
      <c r="E934" s="31" t="s">
        <v>55</v>
      </c>
      <c r="F934" s="41" t="s">
        <v>86</v>
      </c>
      <c r="G934" s="42">
        <v>44778</v>
      </c>
      <c r="H934" s="42">
        <v>44781</v>
      </c>
      <c r="I934" s="31" t="s">
        <v>3969</v>
      </c>
      <c r="J934" s="42">
        <v>44781</v>
      </c>
      <c r="K934" s="42"/>
      <c r="L934" s="31">
        <f t="shared" ref="L934:L940" si="109">H934-C934</f>
        <v>7</v>
      </c>
      <c r="M934" s="31">
        <f t="shared" ref="M934:M940" si="110">J934-G934</f>
        <v>3</v>
      </c>
      <c r="N934" s="34" t="s">
        <v>58</v>
      </c>
      <c r="O934" s="34" t="s">
        <v>59</v>
      </c>
      <c r="P934" s="34" t="str">
        <f>VLOOKUP(Email_TaskV2[[#This Row],[PIC Dev]],[1]Organization!C:D,2,FALSE)</f>
        <v>BSM Prepaid</v>
      </c>
      <c r="Q934" s="74" t="s">
        <v>3970</v>
      </c>
      <c r="R934" s="31">
        <v>26</v>
      </c>
      <c r="S934" s="31" t="s">
        <v>61</v>
      </c>
      <c r="T934" s="31" t="s">
        <v>3956</v>
      </c>
      <c r="U934" s="31"/>
      <c r="V934" s="31"/>
      <c r="W934" s="31"/>
      <c r="X934" s="31"/>
      <c r="Y934" s="31"/>
      <c r="Z934" s="31" t="s">
        <v>63</v>
      </c>
      <c r="AA934" s="31" t="s">
        <v>64</v>
      </c>
      <c r="AB934" s="31" t="s">
        <v>65</v>
      </c>
      <c r="AC934" s="31" t="s">
        <v>66</v>
      </c>
      <c r="AD934" s="33" t="s">
        <v>89</v>
      </c>
      <c r="AE934" s="33"/>
      <c r="AF934" s="33"/>
      <c r="AG934" s="31"/>
      <c r="AH934" s="75"/>
      <c r="AI934" s="31" t="s">
        <v>68</v>
      </c>
      <c r="AJ934" s="43" t="str">
        <f t="shared" si="108"/>
        <v>(FUT Simulator)</v>
      </c>
      <c r="AK934" s="25"/>
      <c r="AL934" s="25"/>
      <c r="AM934" s="25">
        <v>3</v>
      </c>
      <c r="AN934" s="25"/>
      <c r="AO934" s="25"/>
      <c r="AP934" s="26">
        <f ca="1">IF(AND(Email_TaskV2[[#This Row],[Status]]="ON PROGRESS"),TODAY()-Email_TaskV2[[#This Row],[Tanggal nodin RFS/RFI]],0)</f>
        <v>0</v>
      </c>
      <c r="AQ934" s="26">
        <f ca="1">IF(AND(Email_TaskV2[[#This Row],[Status]]="ON PROGRESS",Email_TaskV2[[#This Row],[Type]]="RFI"),TODAY()-Email_TaskV2[[#This Row],[Tanggal nodin RFS/RFI]],0)</f>
        <v>0</v>
      </c>
      <c r="AR934" s="26" t="str">
        <f ca="1">IF(Email_TaskV2[[#This Row],[Aging]]&gt;7,"Warning","")</f>
        <v/>
      </c>
      <c r="AV934" s="16" t="str">
        <f>IF(AND(Email_TaskV2[[#This Row],[Status]]="ON PROGRESS",Email_TaskV2[[#This Row],[Type]]="RFS"),"YES","")</f>
        <v/>
      </c>
      <c r="AW934" s="16" t="str">
        <f>IF(AND(Email_TaskV2[[#This Row],[Status]]="ON PROGRESS",Email_TaskV2[[#This Row],[Type]]="RFI"),"YES","")</f>
        <v/>
      </c>
      <c r="AX934" s="16">
        <f>IF(Email_TaskV2[[#This Row],[Nomor Nodin RFS/RFI]]="","",DAY(Email_TaskV2[[#This Row],[Tanggal nodin RFS/RFI]]))</f>
        <v>1</v>
      </c>
      <c r="AY934" s="28" t="str">
        <f>IF(Email_TaskV2[[#This Row],[Nomor Nodin RFS/RFI]]="","",TEXT(Email_TaskV2[[#This Row],[Tanggal nodin RFS/RFI]],"mmm"))</f>
        <v>Aug</v>
      </c>
      <c r="AZ934" s="28" t="str">
        <f>IF(Email_TaskV2[[#This Row],[Nodin BO]]="","No","Yes")</f>
        <v>Yes</v>
      </c>
      <c r="BA934" s="36">
        <f>IF(Email_TaskV2[[#This Row],[Month]]="",13,MONTH(Email_TaskV2[[#This Row],[Tanggal nodin RFS/RFI]]))</f>
        <v>8</v>
      </c>
    </row>
    <row r="935" spans="1:53" ht="15" hidden="1" customHeight="1" x14ac:dyDescent="0.3">
      <c r="A935" s="17">
        <v>934</v>
      </c>
      <c r="B935" s="31" t="s">
        <v>3971</v>
      </c>
      <c r="C935" s="40">
        <v>44774</v>
      </c>
      <c r="D935" s="34" t="s">
        <v>3972</v>
      </c>
      <c r="E935" s="31" t="s">
        <v>55</v>
      </c>
      <c r="F935" s="41" t="s">
        <v>136</v>
      </c>
      <c r="G935" s="42">
        <v>44776</v>
      </c>
      <c r="H935" s="42">
        <v>44789</v>
      </c>
      <c r="I935" s="31" t="s">
        <v>3973</v>
      </c>
      <c r="J935" s="42">
        <v>44789</v>
      </c>
      <c r="K935" s="42"/>
      <c r="L935" s="31">
        <f t="shared" si="109"/>
        <v>15</v>
      </c>
      <c r="M935" s="31">
        <f t="shared" si="110"/>
        <v>13</v>
      </c>
      <c r="N935" s="34" t="s">
        <v>58</v>
      </c>
      <c r="O935" s="34" t="s">
        <v>59</v>
      </c>
      <c r="P935" s="34" t="str">
        <f>VLOOKUP(Email_TaskV2[[#This Row],[PIC Dev]],[1]Organization!C:D,2,FALSE)</f>
        <v>BSM Prepaid</v>
      </c>
      <c r="Q935" s="74" t="s">
        <v>3974</v>
      </c>
      <c r="R935" s="31">
        <v>86</v>
      </c>
      <c r="S935" s="31" t="s">
        <v>61</v>
      </c>
      <c r="T935" s="31" t="s">
        <v>3956</v>
      </c>
      <c r="U935" s="31"/>
      <c r="V935" s="31"/>
      <c r="W935" s="31"/>
      <c r="X935" s="31"/>
      <c r="Y935" s="31"/>
      <c r="Z935" s="31" t="s">
        <v>63</v>
      </c>
      <c r="AA935" s="31" t="s">
        <v>64</v>
      </c>
      <c r="AB935" s="31" t="s">
        <v>65</v>
      </c>
      <c r="AC935" s="31" t="s">
        <v>66</v>
      </c>
      <c r="AD935" s="33" t="s">
        <v>82</v>
      </c>
      <c r="AE935" s="33"/>
      <c r="AF935" s="33"/>
      <c r="AG935" s="31"/>
      <c r="AH935" s="75"/>
      <c r="AI935" s="31" t="s">
        <v>68</v>
      </c>
      <c r="AJ935" s="43" t="str">
        <f t="shared" si="108"/>
        <v>(FUT Simulator)(Postman Simulator)</v>
      </c>
      <c r="AK935" s="25"/>
      <c r="AL935" s="25"/>
      <c r="AM935" s="25">
        <f>VLOOKUP($D935,[1]Report_weekly!$E$2:$T$92,15,FALSE())</f>
        <v>3</v>
      </c>
      <c r="AN935" s="25">
        <f>VLOOKUP($D935,[1]Report_weekly!$E$2:$T$92,16,FALSE())</f>
        <v>4</v>
      </c>
      <c r="AO935" s="25"/>
      <c r="AP935" s="26">
        <f ca="1">IF(AND(Email_TaskV2[[#This Row],[Status]]="ON PROGRESS"),TODAY()-Email_TaskV2[[#This Row],[Tanggal nodin RFS/RFI]],0)</f>
        <v>0</v>
      </c>
      <c r="AQ935" s="26">
        <f ca="1">IF(AND(Email_TaskV2[[#This Row],[Status]]="ON PROGRESS",Email_TaskV2[[#This Row],[Type]]="RFI"),TODAY()-Email_TaskV2[[#This Row],[Tanggal nodin RFS/RFI]],0)</f>
        <v>0</v>
      </c>
      <c r="AR935" s="26" t="str">
        <f ca="1">IF(Email_TaskV2[[#This Row],[Aging]]&gt;7,"Warning","")</f>
        <v/>
      </c>
      <c r="AV935" s="16" t="str">
        <f>IF(AND(Email_TaskV2[[#This Row],[Status]]="ON PROGRESS",Email_TaskV2[[#This Row],[Type]]="RFS"),"YES","")</f>
        <v/>
      </c>
      <c r="AW935" s="16" t="str">
        <f>IF(AND(Email_TaskV2[[#This Row],[Status]]="ON PROGRESS",Email_TaskV2[[#This Row],[Type]]="RFI"),"YES","")</f>
        <v/>
      </c>
      <c r="AX935" s="16">
        <f>IF(Email_TaskV2[[#This Row],[Nomor Nodin RFS/RFI]]="","",DAY(Email_TaskV2[[#This Row],[Tanggal nodin RFS/RFI]]))</f>
        <v>1</v>
      </c>
      <c r="AY935" s="28" t="str">
        <f>IF(Email_TaskV2[[#This Row],[Nomor Nodin RFS/RFI]]="","",TEXT(Email_TaskV2[[#This Row],[Tanggal nodin RFS/RFI]],"mmm"))</f>
        <v>Aug</v>
      </c>
      <c r="AZ935" s="28" t="str">
        <f>IF(Email_TaskV2[[#This Row],[Nodin BO]]="","No","Yes")</f>
        <v>Yes</v>
      </c>
      <c r="BA935" s="36">
        <f>IF(Email_TaskV2[[#This Row],[Month]]="",13,MONTH(Email_TaskV2[[#This Row],[Tanggal nodin RFS/RFI]]))</f>
        <v>8</v>
      </c>
    </row>
    <row r="936" spans="1:53" ht="15" hidden="1" customHeight="1" x14ac:dyDescent="0.3">
      <c r="A936" s="17">
        <v>935</v>
      </c>
      <c r="B936" s="31" t="s">
        <v>3975</v>
      </c>
      <c r="C936" s="40">
        <v>44774</v>
      </c>
      <c r="D936" s="34" t="s">
        <v>3976</v>
      </c>
      <c r="E936" s="31" t="s">
        <v>55</v>
      </c>
      <c r="F936" s="41" t="s">
        <v>112</v>
      </c>
      <c r="G936" s="42">
        <v>44778</v>
      </c>
      <c r="H936" s="42">
        <v>44778</v>
      </c>
      <c r="I936" s="31" t="s">
        <v>3977</v>
      </c>
      <c r="J936" s="42">
        <v>44778</v>
      </c>
      <c r="K936" s="42"/>
      <c r="L936" s="31">
        <f t="shared" si="109"/>
        <v>4</v>
      </c>
      <c r="M936" s="31">
        <f t="shared" si="110"/>
        <v>0</v>
      </c>
      <c r="N936" s="34" t="s">
        <v>104</v>
      </c>
      <c r="O936" s="34" t="s">
        <v>105</v>
      </c>
      <c r="P936" s="34" t="str">
        <f>VLOOKUP(Email_TaskV2[[#This Row],[PIC Dev]],[1]Organization!C:D,2,FALSE)</f>
        <v>Digital and VAS</v>
      </c>
      <c r="Q936" s="34"/>
      <c r="R936" s="31">
        <v>85</v>
      </c>
      <c r="S936" s="31" t="s">
        <v>106</v>
      </c>
      <c r="T936" s="31" t="s">
        <v>3978</v>
      </c>
      <c r="U936" s="31"/>
      <c r="V936" s="31"/>
      <c r="W936" s="31"/>
      <c r="X936" s="31"/>
      <c r="Y936" s="31"/>
      <c r="Z936" s="31" t="s">
        <v>63</v>
      </c>
      <c r="AA936" s="31" t="s">
        <v>64</v>
      </c>
      <c r="AB936" s="31" t="s">
        <v>108</v>
      </c>
      <c r="AC936" s="31" t="s">
        <v>98</v>
      </c>
      <c r="AD936" s="33" t="s">
        <v>2792</v>
      </c>
      <c r="AE936" s="33"/>
      <c r="AF936" s="33"/>
      <c r="AG936" s="31"/>
      <c r="AH936" s="75"/>
      <c r="AI936" s="31" t="s">
        <v>276</v>
      </c>
      <c r="AJ936" s="43" t="str">
        <f t="shared" si="108"/>
        <v>(Cetho Automation)</v>
      </c>
      <c r="AK936" s="25"/>
      <c r="AL936" s="25"/>
      <c r="AM936" s="25"/>
      <c r="AN936" s="25"/>
      <c r="AO936" s="25">
        <v>5</v>
      </c>
      <c r="AP936" s="26">
        <f ca="1">IF(AND(Email_TaskV2[[#This Row],[Status]]="ON PROGRESS"),TODAY()-Email_TaskV2[[#This Row],[Tanggal nodin RFS/RFI]],0)</f>
        <v>0</v>
      </c>
      <c r="AQ936" s="26">
        <f ca="1">IF(AND(Email_TaskV2[[#This Row],[Status]]="ON PROGRESS",Email_TaskV2[[#This Row],[Type]]="RFI"),TODAY()-Email_TaskV2[[#This Row],[Tanggal nodin RFS/RFI]],0)</f>
        <v>0</v>
      </c>
      <c r="AR936" s="26" t="str">
        <f ca="1">IF(Email_TaskV2[[#This Row],[Aging]]&gt;7,"Warning","")</f>
        <v/>
      </c>
      <c r="AV936" s="16" t="str">
        <f>IF(AND(Email_TaskV2[[#This Row],[Status]]="ON PROGRESS",Email_TaskV2[[#This Row],[Type]]="RFS"),"YES","")</f>
        <v/>
      </c>
      <c r="AW936" s="16" t="str">
        <f>IF(AND(Email_TaskV2[[#This Row],[Status]]="ON PROGRESS",Email_TaskV2[[#This Row],[Type]]="RFI"),"YES","")</f>
        <v/>
      </c>
      <c r="AX936" s="16">
        <f>IF(Email_TaskV2[[#This Row],[Nomor Nodin RFS/RFI]]="","",DAY(Email_TaskV2[[#This Row],[Tanggal nodin RFS/RFI]]))</f>
        <v>1</v>
      </c>
      <c r="AY936" s="28" t="str">
        <f>IF(Email_TaskV2[[#This Row],[Nomor Nodin RFS/RFI]]="","",TEXT(Email_TaskV2[[#This Row],[Tanggal nodin RFS/RFI]],"mmm"))</f>
        <v>Aug</v>
      </c>
      <c r="AZ936" s="28" t="str">
        <f>IF(Email_TaskV2[[#This Row],[Nodin BO]]="","No","Yes")</f>
        <v>Yes</v>
      </c>
      <c r="BA936" s="36">
        <f>IF(Email_TaskV2[[#This Row],[Month]]="",13,MONTH(Email_TaskV2[[#This Row],[Tanggal nodin RFS/RFI]]))</f>
        <v>8</v>
      </c>
    </row>
    <row r="937" spans="1:53" ht="15" hidden="1" customHeight="1" x14ac:dyDescent="0.3">
      <c r="A937" s="17">
        <v>936</v>
      </c>
      <c r="B937" s="31" t="s">
        <v>3979</v>
      </c>
      <c r="C937" s="40">
        <v>44775</v>
      </c>
      <c r="D937" s="34" t="s">
        <v>3980</v>
      </c>
      <c r="E937" s="31" t="s">
        <v>55</v>
      </c>
      <c r="F937" s="41" t="s">
        <v>136</v>
      </c>
      <c r="G937" s="42">
        <v>44777</v>
      </c>
      <c r="H937" s="42">
        <v>44777</v>
      </c>
      <c r="I937" s="31" t="s">
        <v>3981</v>
      </c>
      <c r="J937" s="42">
        <v>44778</v>
      </c>
      <c r="K937" s="42"/>
      <c r="L937" s="31">
        <f t="shared" si="109"/>
        <v>2</v>
      </c>
      <c r="M937" s="31">
        <f t="shared" si="110"/>
        <v>1</v>
      </c>
      <c r="N937" s="34" t="s">
        <v>3607</v>
      </c>
      <c r="O937" s="111" t="s">
        <v>3608</v>
      </c>
      <c r="P937" s="111" t="str">
        <f>VLOOKUP(Email_TaskV2[[#This Row],[PIC Dev]],[1]Organization!C:D,2,FALSE)</f>
        <v>Business Architecture</v>
      </c>
      <c r="Q937" s="74" t="s">
        <v>3982</v>
      </c>
      <c r="R937" s="31">
        <v>225</v>
      </c>
      <c r="S937" s="31" t="s">
        <v>106</v>
      </c>
      <c r="T937" s="31" t="s">
        <v>3452</v>
      </c>
      <c r="U937" s="31"/>
      <c r="V937" s="31"/>
      <c r="W937" s="31"/>
      <c r="X937" s="31"/>
      <c r="Y937" s="31"/>
      <c r="Z937" s="31" t="s">
        <v>63</v>
      </c>
      <c r="AA937" s="31" t="s">
        <v>64</v>
      </c>
      <c r="AB937" s="31" t="s">
        <v>534</v>
      </c>
      <c r="AC937" s="31" t="s">
        <v>98</v>
      </c>
      <c r="AD937" s="33" t="s">
        <v>1719</v>
      </c>
      <c r="AE937" s="33"/>
      <c r="AF937" s="33"/>
      <c r="AG937" s="31"/>
      <c r="AH937" s="75"/>
      <c r="AI937" s="31" t="s">
        <v>276</v>
      </c>
      <c r="AJ937" s="43" t="str">
        <f t="shared" si="108"/>
        <v>(Prima Automation)</v>
      </c>
      <c r="AK937" s="25"/>
      <c r="AL937" s="25">
        <v>2</v>
      </c>
      <c r="AM937" s="25"/>
      <c r="AN937" s="25"/>
      <c r="AO937" s="25"/>
      <c r="AP937" s="26">
        <f ca="1">IF(AND(Email_TaskV2[[#This Row],[Status]]="ON PROGRESS"),TODAY()-Email_TaskV2[[#This Row],[Tanggal nodin RFS/RFI]],0)</f>
        <v>0</v>
      </c>
      <c r="AQ937" s="26">
        <f ca="1">IF(AND(Email_TaskV2[[#This Row],[Status]]="ON PROGRESS",Email_TaskV2[[#This Row],[Type]]="RFI"),TODAY()-Email_TaskV2[[#This Row],[Tanggal nodin RFS/RFI]],0)</f>
        <v>0</v>
      </c>
      <c r="AR937" s="26" t="str">
        <f ca="1">IF(Email_TaskV2[[#This Row],[Aging]]&gt;7,"Warning","")</f>
        <v/>
      </c>
      <c r="AV937" s="16" t="str">
        <f>IF(AND(Email_TaskV2[[#This Row],[Status]]="ON PROGRESS",Email_TaskV2[[#This Row],[Type]]="RFS"),"YES","")</f>
        <v/>
      </c>
      <c r="AW937" s="16" t="str">
        <f>IF(AND(Email_TaskV2[[#This Row],[Status]]="ON PROGRESS",Email_TaskV2[[#This Row],[Type]]="RFI"),"YES","")</f>
        <v/>
      </c>
      <c r="AX937" s="16">
        <f>IF(Email_TaskV2[[#This Row],[Nomor Nodin RFS/RFI]]="","",DAY(Email_TaskV2[[#This Row],[Tanggal nodin RFS/RFI]]))</f>
        <v>2</v>
      </c>
      <c r="AY937" s="28" t="str">
        <f>IF(Email_TaskV2[[#This Row],[Nomor Nodin RFS/RFI]]="","",TEXT(Email_TaskV2[[#This Row],[Tanggal nodin RFS/RFI]],"mmm"))</f>
        <v>Aug</v>
      </c>
      <c r="AZ937" s="28" t="str">
        <f>IF(Email_TaskV2[[#This Row],[Nodin BO]]="","No","Yes")</f>
        <v>Yes</v>
      </c>
      <c r="BA937" s="36">
        <f>IF(Email_TaskV2[[#This Row],[Month]]="",13,MONTH(Email_TaskV2[[#This Row],[Tanggal nodin RFS/RFI]]))</f>
        <v>8</v>
      </c>
    </row>
    <row r="938" spans="1:53" ht="15" hidden="1" customHeight="1" x14ac:dyDescent="0.3">
      <c r="A938" s="17">
        <v>937</v>
      </c>
      <c r="B938" s="31" t="s">
        <v>3983</v>
      </c>
      <c r="C938" s="40">
        <v>44775</v>
      </c>
      <c r="D938" s="34" t="s">
        <v>3984</v>
      </c>
      <c r="E938" s="31" t="s">
        <v>55</v>
      </c>
      <c r="F938" s="41" t="s">
        <v>136</v>
      </c>
      <c r="G938" s="42">
        <v>44777</v>
      </c>
      <c r="H938" s="42">
        <v>44778</v>
      </c>
      <c r="I938" s="31" t="s">
        <v>3985</v>
      </c>
      <c r="J938" s="42">
        <v>44778</v>
      </c>
      <c r="K938" s="42"/>
      <c r="L938" s="31">
        <f t="shared" si="109"/>
        <v>3</v>
      </c>
      <c r="M938" s="31">
        <f t="shared" si="110"/>
        <v>1</v>
      </c>
      <c r="N938" s="34" t="s">
        <v>3607</v>
      </c>
      <c r="O938" s="111" t="s">
        <v>3608</v>
      </c>
      <c r="P938" s="111" t="str">
        <f>VLOOKUP(Email_TaskV2[[#This Row],[PIC Dev]],[1]Organization!C:D,2,FALSE)</f>
        <v>Business Architecture</v>
      </c>
      <c r="Q938" s="74" t="s">
        <v>3986</v>
      </c>
      <c r="R938" s="31">
        <v>148</v>
      </c>
      <c r="S938" s="31" t="s">
        <v>106</v>
      </c>
      <c r="T938" s="31" t="s">
        <v>2472</v>
      </c>
      <c r="U938" s="31"/>
      <c r="V938" s="31"/>
      <c r="W938" s="31"/>
      <c r="X938" s="31"/>
      <c r="Y938" s="31"/>
      <c r="Z938" s="31" t="s">
        <v>63</v>
      </c>
      <c r="AA938" s="31" t="s">
        <v>64</v>
      </c>
      <c r="AB938" s="31" t="s">
        <v>534</v>
      </c>
      <c r="AC938" s="31" t="s">
        <v>98</v>
      </c>
      <c r="AD938" s="33" t="s">
        <v>1719</v>
      </c>
      <c r="AE938" s="33"/>
      <c r="AF938" s="33"/>
      <c r="AG938" s="31"/>
      <c r="AH938" s="75"/>
      <c r="AI938" s="31" t="s">
        <v>276</v>
      </c>
      <c r="AJ938" s="43" t="str">
        <f t="shared" si="108"/>
        <v>(Cetho Automation)</v>
      </c>
      <c r="AK938" s="25"/>
      <c r="AL938" s="25"/>
      <c r="AM938" s="25"/>
      <c r="AN938" s="25"/>
      <c r="AO938" s="25">
        <v>5</v>
      </c>
      <c r="AP938" s="26">
        <f ca="1">IF(AND(Email_TaskV2[[#This Row],[Status]]="ON PROGRESS"),TODAY()-Email_TaskV2[[#This Row],[Tanggal nodin RFS/RFI]],0)</f>
        <v>0</v>
      </c>
      <c r="AQ938" s="26">
        <f ca="1">IF(AND(Email_TaskV2[[#This Row],[Status]]="ON PROGRESS",Email_TaskV2[[#This Row],[Type]]="RFI"),TODAY()-Email_TaskV2[[#This Row],[Tanggal nodin RFS/RFI]],0)</f>
        <v>0</v>
      </c>
      <c r="AR938" s="26" t="str">
        <f ca="1">IF(Email_TaskV2[[#This Row],[Aging]]&gt;7,"Warning","")</f>
        <v/>
      </c>
      <c r="AV938" s="16" t="str">
        <f>IF(AND(Email_TaskV2[[#This Row],[Status]]="ON PROGRESS",Email_TaskV2[[#This Row],[Type]]="RFS"),"YES","")</f>
        <v/>
      </c>
      <c r="AW938" s="16" t="str">
        <f>IF(AND(Email_TaskV2[[#This Row],[Status]]="ON PROGRESS",Email_TaskV2[[#This Row],[Type]]="RFI"),"YES","")</f>
        <v/>
      </c>
      <c r="AX938" s="16">
        <f>IF(Email_TaskV2[[#This Row],[Nomor Nodin RFS/RFI]]="","",DAY(Email_TaskV2[[#This Row],[Tanggal nodin RFS/RFI]]))</f>
        <v>2</v>
      </c>
      <c r="AY938" s="28" t="str">
        <f>IF(Email_TaskV2[[#This Row],[Nomor Nodin RFS/RFI]]="","",TEXT(Email_TaskV2[[#This Row],[Tanggal nodin RFS/RFI]],"mmm"))</f>
        <v>Aug</v>
      </c>
      <c r="AZ938" s="28" t="str">
        <f>IF(Email_TaskV2[[#This Row],[Nodin BO]]="","No","Yes")</f>
        <v>Yes</v>
      </c>
      <c r="BA938" s="36">
        <f>IF(Email_TaskV2[[#This Row],[Month]]="",13,MONTH(Email_TaskV2[[#This Row],[Tanggal nodin RFS/RFI]]))</f>
        <v>8</v>
      </c>
    </row>
    <row r="939" spans="1:53" ht="15" hidden="1" customHeight="1" x14ac:dyDescent="0.3">
      <c r="A939" s="17">
        <v>938</v>
      </c>
      <c r="B939" s="31" t="s">
        <v>3987</v>
      </c>
      <c r="C939" s="40">
        <v>44775</v>
      </c>
      <c r="D939" s="34" t="s">
        <v>3988</v>
      </c>
      <c r="E939" s="31" t="s">
        <v>55</v>
      </c>
      <c r="F939" s="41" t="s">
        <v>136</v>
      </c>
      <c r="G939" s="42">
        <v>44777</v>
      </c>
      <c r="H939" s="42">
        <v>44785</v>
      </c>
      <c r="I939" s="31" t="s">
        <v>3989</v>
      </c>
      <c r="J939" s="42">
        <v>44785</v>
      </c>
      <c r="K939" s="42"/>
      <c r="L939" s="31">
        <f t="shared" si="109"/>
        <v>10</v>
      </c>
      <c r="M939" s="31">
        <f t="shared" si="110"/>
        <v>8</v>
      </c>
      <c r="N939" s="34" t="s">
        <v>3765</v>
      </c>
      <c r="O939" s="34" t="s">
        <v>3766</v>
      </c>
      <c r="P939" s="34" t="str">
        <f>VLOOKUP(Email_TaskV2[[#This Row],[PIC Dev]],[1]Organization!C:D,2,FALSE)</f>
        <v>Postpaid, Roaming, and Interconnect</v>
      </c>
      <c r="Q939" s="74" t="s">
        <v>3990</v>
      </c>
      <c r="R939" s="31">
        <v>97</v>
      </c>
      <c r="S939" s="31" t="s">
        <v>61</v>
      </c>
      <c r="T939" s="31" t="s">
        <v>3991</v>
      </c>
      <c r="U939" s="31"/>
      <c r="V939" s="31"/>
      <c r="W939" s="31"/>
      <c r="X939" s="31"/>
      <c r="Y939" s="31"/>
      <c r="Z939" s="31" t="s">
        <v>63</v>
      </c>
      <c r="AA939" s="31" t="s">
        <v>64</v>
      </c>
      <c r="AB939" s="31" t="s">
        <v>65</v>
      </c>
      <c r="AC939" s="31" t="s">
        <v>98</v>
      </c>
      <c r="AD939" s="33" t="s">
        <v>99</v>
      </c>
      <c r="AE939" s="33"/>
      <c r="AF939" s="33"/>
      <c r="AG939" s="31"/>
      <c r="AH939" s="75"/>
      <c r="AI939" s="31" t="s">
        <v>68</v>
      </c>
      <c r="AJ939" s="43" t="str">
        <f t="shared" si="108"/>
        <v>(FUT Simulator)</v>
      </c>
      <c r="AK939" s="25"/>
      <c r="AL939" s="25"/>
      <c r="AM939" s="25">
        <f>VLOOKUP($D939,[1]Report_weekly!$E$2:$T$92,15,FALSE())</f>
        <v>3</v>
      </c>
      <c r="AN939" s="25"/>
      <c r="AO939" s="25"/>
      <c r="AP939" s="26">
        <f ca="1">IF(AND(Email_TaskV2[[#This Row],[Status]]="ON PROGRESS"),TODAY()-Email_TaskV2[[#This Row],[Tanggal nodin RFS/RFI]],0)</f>
        <v>0</v>
      </c>
      <c r="AQ939" s="26">
        <f ca="1">IF(AND(Email_TaskV2[[#This Row],[Status]]="ON PROGRESS",Email_TaskV2[[#This Row],[Type]]="RFI"),TODAY()-Email_TaskV2[[#This Row],[Tanggal nodin RFS/RFI]],0)</f>
        <v>0</v>
      </c>
      <c r="AR939" s="26" t="str">
        <f ca="1">IF(Email_TaskV2[[#This Row],[Aging]]&gt;7,"Warning","")</f>
        <v/>
      </c>
      <c r="AV939" s="16" t="str">
        <f>IF(AND(Email_TaskV2[[#This Row],[Status]]="ON PROGRESS",Email_TaskV2[[#This Row],[Type]]="RFS"),"YES","")</f>
        <v/>
      </c>
      <c r="AW939" s="16" t="str">
        <f>IF(AND(Email_TaskV2[[#This Row],[Status]]="ON PROGRESS",Email_TaskV2[[#This Row],[Type]]="RFI"),"YES","")</f>
        <v/>
      </c>
      <c r="AX939" s="16">
        <f>IF(Email_TaskV2[[#This Row],[Nomor Nodin RFS/RFI]]="","",DAY(Email_TaskV2[[#This Row],[Tanggal nodin RFS/RFI]]))</f>
        <v>2</v>
      </c>
      <c r="AY939" s="28" t="str">
        <f>IF(Email_TaskV2[[#This Row],[Nomor Nodin RFS/RFI]]="","",TEXT(Email_TaskV2[[#This Row],[Tanggal nodin RFS/RFI]],"mmm"))</f>
        <v>Aug</v>
      </c>
      <c r="AZ939" s="28" t="str">
        <f>IF(Email_TaskV2[[#This Row],[Nodin BO]]="","No","Yes")</f>
        <v>Yes</v>
      </c>
      <c r="BA939" s="36">
        <f>IF(Email_TaskV2[[#This Row],[Month]]="",13,MONTH(Email_TaskV2[[#This Row],[Tanggal nodin RFS/RFI]]))</f>
        <v>8</v>
      </c>
    </row>
    <row r="940" spans="1:53" ht="15" hidden="1" customHeight="1" x14ac:dyDescent="0.3">
      <c r="A940" s="17">
        <v>939</v>
      </c>
      <c r="B940" s="31" t="s">
        <v>3992</v>
      </c>
      <c r="C940" s="40">
        <v>44775</v>
      </c>
      <c r="D940" s="34" t="s">
        <v>3993</v>
      </c>
      <c r="E940" s="31" t="s">
        <v>55</v>
      </c>
      <c r="F940" s="41" t="s">
        <v>86</v>
      </c>
      <c r="G940" s="42">
        <v>44781</v>
      </c>
      <c r="H940" s="42">
        <v>44796</v>
      </c>
      <c r="I940" s="31" t="s">
        <v>3994</v>
      </c>
      <c r="J940" s="42">
        <v>44796</v>
      </c>
      <c r="K940" s="42"/>
      <c r="L940" s="31">
        <f t="shared" si="109"/>
        <v>21</v>
      </c>
      <c r="M940" s="31">
        <f t="shared" si="110"/>
        <v>15</v>
      </c>
      <c r="N940" s="34" t="s">
        <v>3765</v>
      </c>
      <c r="O940" s="34" t="s">
        <v>3766</v>
      </c>
      <c r="P940" s="34" t="str">
        <f>VLOOKUP(Email_TaskV2[[#This Row],[PIC Dev]],[1]Organization!C:D,2,FALSE)</f>
        <v>Postpaid, Roaming, and Interconnect</v>
      </c>
      <c r="Q940" s="74" t="s">
        <v>3995</v>
      </c>
      <c r="R940" s="31">
        <v>56</v>
      </c>
      <c r="S940" s="31" t="s">
        <v>61</v>
      </c>
      <c r="T940" s="31" t="s">
        <v>3991</v>
      </c>
      <c r="U940" s="31"/>
      <c r="V940" s="31"/>
      <c r="W940" s="31"/>
      <c r="X940" s="31"/>
      <c r="Y940" s="31"/>
      <c r="Z940" s="31" t="s">
        <v>63</v>
      </c>
      <c r="AA940" s="31" t="s">
        <v>64</v>
      </c>
      <c r="AB940" s="31" t="s">
        <v>65</v>
      </c>
      <c r="AC940" s="31" t="s">
        <v>98</v>
      </c>
      <c r="AD940" s="33" t="s">
        <v>125</v>
      </c>
      <c r="AE940" s="33" t="s">
        <v>99</v>
      </c>
      <c r="AF940" s="33"/>
      <c r="AG940" s="31"/>
      <c r="AH940" s="75"/>
      <c r="AI940" s="31" t="s">
        <v>68</v>
      </c>
      <c r="AJ940" s="43" t="str">
        <f t="shared" si="108"/>
        <v>(FUT Simulator)</v>
      </c>
      <c r="AK940" s="25"/>
      <c r="AL940" s="25"/>
      <c r="AM940" s="25">
        <f>VLOOKUP($D940,[1]Report_weekly!$E$2:$T$92,15,FALSE())</f>
        <v>3</v>
      </c>
      <c r="AN940" s="25"/>
      <c r="AO940" s="25"/>
      <c r="AP940" s="26">
        <f ca="1">IF(AND(Email_TaskV2[[#This Row],[Status]]="ON PROGRESS"),TODAY()-Email_TaskV2[[#This Row],[Tanggal nodin RFS/RFI]],0)</f>
        <v>0</v>
      </c>
      <c r="AQ940" s="26">
        <f ca="1">IF(AND(Email_TaskV2[[#This Row],[Status]]="ON PROGRESS",Email_TaskV2[[#This Row],[Type]]="RFI"),TODAY()-Email_TaskV2[[#This Row],[Tanggal nodin RFS/RFI]],0)</f>
        <v>0</v>
      </c>
      <c r="AR940" s="26" t="str">
        <f ca="1">IF(Email_TaskV2[[#This Row],[Aging]]&gt;7,"Warning","")</f>
        <v/>
      </c>
      <c r="AV940" s="16" t="str">
        <f>IF(AND(Email_TaskV2[[#This Row],[Status]]="ON PROGRESS",Email_TaskV2[[#This Row],[Type]]="RFS"),"YES","")</f>
        <v/>
      </c>
      <c r="AW940" s="16" t="str">
        <f>IF(AND(Email_TaskV2[[#This Row],[Status]]="ON PROGRESS",Email_TaskV2[[#This Row],[Type]]="RFI"),"YES","")</f>
        <v/>
      </c>
      <c r="AX940" s="16">
        <f>IF(Email_TaskV2[[#This Row],[Nomor Nodin RFS/RFI]]="","",DAY(Email_TaskV2[[#This Row],[Tanggal nodin RFS/RFI]]))</f>
        <v>2</v>
      </c>
      <c r="AY940" s="28" t="str">
        <f>IF(Email_TaskV2[[#This Row],[Nomor Nodin RFS/RFI]]="","",TEXT(Email_TaskV2[[#This Row],[Tanggal nodin RFS/RFI]],"mmm"))</f>
        <v>Aug</v>
      </c>
      <c r="AZ940" s="28" t="str">
        <f>IF(Email_TaskV2[[#This Row],[Nodin BO]]="","No","Yes")</f>
        <v>Yes</v>
      </c>
      <c r="BA940" s="36">
        <f>IF(Email_TaskV2[[#This Row],[Month]]="",13,MONTH(Email_TaskV2[[#This Row],[Tanggal nodin RFS/RFI]]))</f>
        <v>8</v>
      </c>
    </row>
    <row r="941" spans="1:53" ht="15" hidden="1" customHeight="1" x14ac:dyDescent="0.3">
      <c r="A941" s="17">
        <v>940</v>
      </c>
      <c r="B941" s="31" t="s">
        <v>3996</v>
      </c>
      <c r="C941" s="40">
        <v>44775</v>
      </c>
      <c r="D941" s="34" t="s">
        <v>3997</v>
      </c>
      <c r="E941" s="48" t="s">
        <v>118</v>
      </c>
      <c r="F941" s="48" t="s">
        <v>119</v>
      </c>
      <c r="G941" s="31"/>
      <c r="H941" s="42">
        <v>44799</v>
      </c>
      <c r="I941" s="31"/>
      <c r="J941" s="31"/>
      <c r="K941" s="31"/>
      <c r="L941" s="33"/>
      <c r="M941" s="34"/>
      <c r="N941" s="74" t="s">
        <v>3068</v>
      </c>
      <c r="O941" s="34" t="s">
        <v>3069</v>
      </c>
      <c r="P941" s="34" t="str">
        <f>VLOOKUP(Email_TaskV2[[#This Row],[PIC Dev]],[1]Organization!C:D,2,FALSE)</f>
        <v>BSM Prepaid</v>
      </c>
      <c r="Q941" s="74" t="s">
        <v>3998</v>
      </c>
      <c r="R941" s="31"/>
      <c r="S941" s="31" t="s">
        <v>61</v>
      </c>
      <c r="T941" s="31" t="s">
        <v>3999</v>
      </c>
      <c r="U941" s="31"/>
      <c r="V941" s="31"/>
      <c r="W941" s="31"/>
      <c r="X941" s="31"/>
      <c r="Y941" s="31"/>
      <c r="Z941" s="31" t="s">
        <v>63</v>
      </c>
      <c r="AA941" s="31" t="s">
        <v>64</v>
      </c>
      <c r="AB941" s="31" t="s">
        <v>588</v>
      </c>
      <c r="AC941" s="31" t="s">
        <v>66</v>
      </c>
      <c r="AD941" s="33" t="s">
        <v>125</v>
      </c>
      <c r="AE941" s="33" t="s">
        <v>99</v>
      </c>
      <c r="AF941" s="33"/>
      <c r="AG941" s="31"/>
      <c r="AH941" s="75"/>
      <c r="AI941" s="48" t="s">
        <v>68</v>
      </c>
      <c r="AJ941" s="129" t="str">
        <f t="shared" si="108"/>
        <v>(FUT Simulator)</v>
      </c>
      <c r="AK941" s="25"/>
      <c r="AL941" s="25"/>
      <c r="AM941" s="25">
        <f>VLOOKUP($D941,[1]Report_weekly!$E$2:$T$92,15,FALSE())</f>
        <v>3</v>
      </c>
      <c r="AN941" s="25"/>
      <c r="AO941" s="25"/>
      <c r="AP941" s="26">
        <f ca="1">IF(AND(Email_TaskV2[[#This Row],[Status]]="ON PROGRESS"),TODAY()-Email_TaskV2[[#This Row],[Tanggal nodin RFS/RFI]],0)</f>
        <v>0</v>
      </c>
      <c r="AQ941" s="26">
        <f ca="1">IF(AND(Email_TaskV2[[#This Row],[Status]]="ON PROGRESS",Email_TaskV2[[#This Row],[Type]]="RFI"),TODAY()-Email_TaskV2[[#This Row],[Tanggal nodin RFS/RFI]],0)</f>
        <v>0</v>
      </c>
      <c r="AR941" s="26" t="str">
        <f ca="1">IF(Email_TaskV2[[#This Row],[Aging]]&gt;7,"Warning","")</f>
        <v/>
      </c>
      <c r="AV941" s="16" t="str">
        <f>IF(AND(Email_TaskV2[[#This Row],[Status]]="ON PROGRESS",Email_TaskV2[[#This Row],[Type]]="RFS"),"YES","")</f>
        <v/>
      </c>
      <c r="AW941" s="16" t="str">
        <f>IF(AND(Email_TaskV2[[#This Row],[Status]]="ON PROGRESS",Email_TaskV2[[#This Row],[Type]]="RFI"),"YES","")</f>
        <v/>
      </c>
      <c r="AX941" s="16">
        <f>IF(Email_TaskV2[[#This Row],[Nomor Nodin RFS/RFI]]="","",DAY(Email_TaskV2[[#This Row],[Tanggal nodin RFS/RFI]]))</f>
        <v>2</v>
      </c>
      <c r="AY941" s="28" t="str">
        <f>IF(Email_TaskV2[[#This Row],[Nomor Nodin RFS/RFI]]="","",TEXT(Email_TaskV2[[#This Row],[Tanggal nodin RFS/RFI]],"mmm"))</f>
        <v>Aug</v>
      </c>
      <c r="AZ941" s="28" t="str">
        <f>IF(Email_TaskV2[[#This Row],[Nodin BO]]="","No","Yes")</f>
        <v>Yes</v>
      </c>
      <c r="BA941" s="36">
        <f>IF(Email_TaskV2[[#This Row],[Month]]="",13,MONTH(Email_TaskV2[[#This Row],[Tanggal nodin RFS/RFI]]))</f>
        <v>8</v>
      </c>
    </row>
    <row r="942" spans="1:53" ht="15" hidden="1" customHeight="1" x14ac:dyDescent="0.3">
      <c r="A942" s="17">
        <v>941</v>
      </c>
      <c r="B942" s="31" t="s">
        <v>4000</v>
      </c>
      <c r="C942" s="40">
        <v>44776</v>
      </c>
      <c r="D942" s="34" t="s">
        <v>4001</v>
      </c>
      <c r="E942" s="48" t="s">
        <v>118</v>
      </c>
      <c r="F942" s="48" t="s">
        <v>2054</v>
      </c>
      <c r="G942" s="31"/>
      <c r="H942" s="42">
        <v>44782</v>
      </c>
      <c r="I942" s="31"/>
      <c r="J942" s="31"/>
      <c r="K942" s="31"/>
      <c r="L942" s="33"/>
      <c r="M942" s="34"/>
      <c r="N942" s="34" t="s">
        <v>58</v>
      </c>
      <c r="O942" s="34" t="s">
        <v>59</v>
      </c>
      <c r="P942" s="34" t="str">
        <f>VLOOKUP(Email_TaskV2[[#This Row],[PIC Dev]],[1]Organization!C:D,2,FALSE)</f>
        <v>BSM Prepaid</v>
      </c>
      <c r="Q942" s="74" t="s">
        <v>4002</v>
      </c>
      <c r="R942" s="31"/>
      <c r="S942" s="31" t="s">
        <v>106</v>
      </c>
      <c r="T942" s="31" t="s">
        <v>4003</v>
      </c>
      <c r="U942" s="31"/>
      <c r="V942" s="31"/>
      <c r="W942" s="31"/>
      <c r="X942" s="31"/>
      <c r="Y942" s="31"/>
      <c r="Z942" s="31" t="s">
        <v>63</v>
      </c>
      <c r="AA942" s="31" t="s">
        <v>64</v>
      </c>
      <c r="AB942" s="31" t="s">
        <v>65</v>
      </c>
      <c r="AC942" s="31" t="s">
        <v>66</v>
      </c>
      <c r="AD942" s="33" t="s">
        <v>133</v>
      </c>
      <c r="AE942" s="33"/>
      <c r="AF942" s="33"/>
      <c r="AG942" s="31"/>
      <c r="AH942" s="75"/>
      <c r="AI942" s="113" t="s">
        <v>75</v>
      </c>
      <c r="AJ942" s="129" t="str">
        <f t="shared" si="108"/>
        <v/>
      </c>
      <c r="AK942" s="25"/>
      <c r="AL942" s="25"/>
      <c r="AM942" s="25"/>
      <c r="AN942" s="25"/>
      <c r="AO942" s="25"/>
      <c r="AP942" s="26">
        <f ca="1">IF(AND(Email_TaskV2[[#This Row],[Status]]="ON PROGRESS"),TODAY()-Email_TaskV2[[#This Row],[Tanggal nodin RFS/RFI]],0)</f>
        <v>0</v>
      </c>
      <c r="AQ942" s="26">
        <f ca="1">IF(AND(Email_TaskV2[[#This Row],[Status]]="ON PROGRESS",Email_TaskV2[[#This Row],[Type]]="RFI"),TODAY()-Email_TaskV2[[#This Row],[Tanggal nodin RFS/RFI]],0)</f>
        <v>0</v>
      </c>
      <c r="AR942" s="26" t="str">
        <f ca="1">IF(Email_TaskV2[[#This Row],[Aging]]&gt;7,"Warning","")</f>
        <v/>
      </c>
      <c r="AV942" s="16" t="str">
        <f>IF(AND(Email_TaskV2[[#This Row],[Status]]="ON PROGRESS",Email_TaskV2[[#This Row],[Type]]="RFS"),"YES","")</f>
        <v/>
      </c>
      <c r="AW942" s="16" t="str">
        <f>IF(AND(Email_TaskV2[[#This Row],[Status]]="ON PROGRESS",Email_TaskV2[[#This Row],[Type]]="RFI"),"YES","")</f>
        <v/>
      </c>
      <c r="AX942" s="16">
        <f>IF(Email_TaskV2[[#This Row],[Nomor Nodin RFS/RFI]]="","",DAY(Email_TaskV2[[#This Row],[Tanggal nodin RFS/RFI]]))</f>
        <v>3</v>
      </c>
      <c r="AY942" s="28" t="str">
        <f>IF(Email_TaskV2[[#This Row],[Nomor Nodin RFS/RFI]]="","",TEXT(Email_TaskV2[[#This Row],[Tanggal nodin RFS/RFI]],"mmm"))</f>
        <v>Aug</v>
      </c>
      <c r="AZ942" s="28" t="str">
        <f>IF(Email_TaskV2[[#This Row],[Nodin BO]]="","No","Yes")</f>
        <v>Yes</v>
      </c>
      <c r="BA942" s="36">
        <f>IF(Email_TaskV2[[#This Row],[Month]]="",13,MONTH(Email_TaskV2[[#This Row],[Tanggal nodin RFS/RFI]]))</f>
        <v>8</v>
      </c>
    </row>
    <row r="943" spans="1:53" ht="15" hidden="1" customHeight="1" x14ac:dyDescent="0.3">
      <c r="A943" s="17">
        <v>942</v>
      </c>
      <c r="B943" s="31" t="s">
        <v>4004</v>
      </c>
      <c r="C943" s="40">
        <v>44776</v>
      </c>
      <c r="D943" s="34" t="s">
        <v>4005</v>
      </c>
      <c r="E943" s="31" t="s">
        <v>55</v>
      </c>
      <c r="F943" s="41" t="s">
        <v>112</v>
      </c>
      <c r="G943" s="42">
        <v>44781</v>
      </c>
      <c r="H943" s="42">
        <v>44783</v>
      </c>
      <c r="I943" s="31" t="s">
        <v>4006</v>
      </c>
      <c r="J943" s="42">
        <v>44783</v>
      </c>
      <c r="K943" s="42"/>
      <c r="L943" s="31">
        <f>H943-C943</f>
        <v>7</v>
      </c>
      <c r="M943" s="31">
        <f>J943-G943</f>
        <v>2</v>
      </c>
      <c r="N943" s="20" t="s">
        <v>58</v>
      </c>
      <c r="O943" s="20" t="s">
        <v>59</v>
      </c>
      <c r="P943" s="35" t="str">
        <f>VLOOKUP(Email_TaskV2[[#This Row],[PIC Dev]],[1]Organization!C:D,2,FALSE)</f>
        <v>BSM Prepaid</v>
      </c>
      <c r="Q943" s="34"/>
      <c r="R943" s="31">
        <v>174</v>
      </c>
      <c r="S943" s="31" t="s">
        <v>106</v>
      </c>
      <c r="T943" s="31" t="s">
        <v>4007</v>
      </c>
      <c r="U943" s="31"/>
      <c r="V943" s="31"/>
      <c r="W943" s="31"/>
      <c r="X943" s="31"/>
      <c r="Y943" s="31"/>
      <c r="Z943" s="31" t="s">
        <v>63</v>
      </c>
      <c r="AA943" s="31" t="s">
        <v>64</v>
      </c>
      <c r="AB943" s="31" t="s">
        <v>65</v>
      </c>
      <c r="AC943" s="31" t="s">
        <v>66</v>
      </c>
      <c r="AD943" s="33" t="s">
        <v>1719</v>
      </c>
      <c r="AE943" s="33"/>
      <c r="AF943" s="33"/>
      <c r="AG943" s="31"/>
      <c r="AH943" s="75"/>
      <c r="AI943" s="31" t="s">
        <v>276</v>
      </c>
      <c r="AJ943" s="43" t="str">
        <f t="shared" si="108"/>
        <v>(Cetho Automation)</v>
      </c>
      <c r="AK943" s="25"/>
      <c r="AL943" s="25"/>
      <c r="AM943" s="25"/>
      <c r="AN943" s="25"/>
      <c r="AO943" s="25">
        <v>5</v>
      </c>
      <c r="AP943" s="26">
        <f ca="1">IF(AND(Email_TaskV2[[#This Row],[Status]]="ON PROGRESS"),TODAY()-Email_TaskV2[[#This Row],[Tanggal nodin RFS/RFI]],0)</f>
        <v>0</v>
      </c>
      <c r="AQ943" s="26">
        <f ca="1">IF(AND(Email_TaskV2[[#This Row],[Status]]="ON PROGRESS",Email_TaskV2[[#This Row],[Type]]="RFI"),TODAY()-Email_TaskV2[[#This Row],[Tanggal nodin RFS/RFI]],0)</f>
        <v>0</v>
      </c>
      <c r="AR943" s="26" t="str">
        <f ca="1">IF(Email_TaskV2[[#This Row],[Aging]]&gt;7,"Warning","")</f>
        <v/>
      </c>
      <c r="AV943" s="16" t="str">
        <f>IF(AND(Email_TaskV2[[#This Row],[Status]]="ON PROGRESS",Email_TaskV2[[#This Row],[Type]]="RFS"),"YES","")</f>
        <v/>
      </c>
      <c r="AW943" s="16" t="str">
        <f>IF(AND(Email_TaskV2[[#This Row],[Status]]="ON PROGRESS",Email_TaskV2[[#This Row],[Type]]="RFI"),"YES","")</f>
        <v/>
      </c>
      <c r="AX943" s="16">
        <f>IF(Email_TaskV2[[#This Row],[Nomor Nodin RFS/RFI]]="","",DAY(Email_TaskV2[[#This Row],[Tanggal nodin RFS/RFI]]))</f>
        <v>3</v>
      </c>
      <c r="AY943" s="28" t="str">
        <f>IF(Email_TaskV2[[#This Row],[Nomor Nodin RFS/RFI]]="","",TEXT(Email_TaskV2[[#This Row],[Tanggal nodin RFS/RFI]],"mmm"))</f>
        <v>Aug</v>
      </c>
      <c r="AZ943" s="28" t="str">
        <f>IF(Email_TaskV2[[#This Row],[Nodin BO]]="","No","Yes")</f>
        <v>Yes</v>
      </c>
      <c r="BA943" s="36">
        <f>IF(Email_TaskV2[[#This Row],[Month]]="",13,MONTH(Email_TaskV2[[#This Row],[Tanggal nodin RFS/RFI]]))</f>
        <v>8</v>
      </c>
    </row>
    <row r="944" spans="1:53" ht="15" hidden="1" customHeight="1" x14ac:dyDescent="0.3">
      <c r="A944" s="17">
        <v>943</v>
      </c>
      <c r="B944" s="31" t="s">
        <v>4008</v>
      </c>
      <c r="C944" s="40">
        <v>44776</v>
      </c>
      <c r="D944" s="34" t="s">
        <v>4009</v>
      </c>
      <c r="E944" s="18" t="s">
        <v>55</v>
      </c>
      <c r="F944" s="31" t="s">
        <v>86</v>
      </c>
      <c r="G944" s="42">
        <v>44776</v>
      </c>
      <c r="H944" s="42">
        <v>44782</v>
      </c>
      <c r="I944" s="31" t="s">
        <v>4010</v>
      </c>
      <c r="J944" s="42">
        <v>44782</v>
      </c>
      <c r="K944" s="42"/>
      <c r="L944" s="31">
        <f>H944-C944</f>
        <v>6</v>
      </c>
      <c r="M944" s="31">
        <f>J944-G944</f>
        <v>6</v>
      </c>
      <c r="N944" s="34" t="s">
        <v>104</v>
      </c>
      <c r="O944" s="34" t="s">
        <v>105</v>
      </c>
      <c r="P944" s="34" t="str">
        <f>VLOOKUP(Email_TaskV2[[#This Row],[PIC Dev]],[1]Organization!C:D,2,FALSE)</f>
        <v>Digital and VAS</v>
      </c>
      <c r="Q944" s="74" t="s">
        <v>4011</v>
      </c>
      <c r="R944" s="31">
        <v>21</v>
      </c>
      <c r="S944" s="31" t="s">
        <v>61</v>
      </c>
      <c r="T944" s="31" t="s">
        <v>2274</v>
      </c>
      <c r="U944" s="31"/>
      <c r="V944" s="31"/>
      <c r="W944" s="31"/>
      <c r="X944" s="31"/>
      <c r="Y944" s="31"/>
      <c r="Z944" s="31" t="s">
        <v>63</v>
      </c>
      <c r="AA944" s="31" t="s">
        <v>64</v>
      </c>
      <c r="AB944" s="31" t="s">
        <v>108</v>
      </c>
      <c r="AC944" s="31" t="s">
        <v>98</v>
      </c>
      <c r="AD944" s="23" t="s">
        <v>160</v>
      </c>
      <c r="AE944" s="33"/>
      <c r="AF944" s="33"/>
      <c r="AG944" s="31"/>
      <c r="AH944" s="75"/>
      <c r="AI944" s="31" t="s">
        <v>68</v>
      </c>
      <c r="AJ944" s="43" t="str">
        <f t="shared" si="108"/>
        <v>(Postman Simulator)</v>
      </c>
      <c r="AK944" s="25"/>
      <c r="AL944" s="25"/>
      <c r="AM944" s="25"/>
      <c r="AN944" s="25">
        <v>4</v>
      </c>
      <c r="AO944" s="25"/>
      <c r="AP944" s="26">
        <f ca="1">IF(AND(Email_TaskV2[[#This Row],[Status]]="ON PROGRESS"),TODAY()-Email_TaskV2[[#This Row],[Tanggal nodin RFS/RFI]],0)</f>
        <v>0</v>
      </c>
      <c r="AQ944" s="26">
        <f ca="1">IF(AND(Email_TaskV2[[#This Row],[Status]]="ON PROGRESS",Email_TaskV2[[#This Row],[Type]]="RFI"),TODAY()-Email_TaskV2[[#This Row],[Tanggal nodin RFS/RFI]],0)</f>
        <v>0</v>
      </c>
      <c r="AR944" s="26" t="str">
        <f ca="1">IF(Email_TaskV2[[#This Row],[Aging]]&gt;7,"Warning","")</f>
        <v/>
      </c>
      <c r="AV944" s="16" t="str">
        <f>IF(AND(Email_TaskV2[[#This Row],[Status]]="ON PROGRESS",Email_TaskV2[[#This Row],[Type]]="RFS"),"YES","")</f>
        <v/>
      </c>
      <c r="AW944" s="16" t="str">
        <f>IF(AND(Email_TaskV2[[#This Row],[Status]]="ON PROGRESS",Email_TaskV2[[#This Row],[Type]]="RFI"),"YES","")</f>
        <v/>
      </c>
      <c r="AX944" s="16">
        <f>IF(Email_TaskV2[[#This Row],[Nomor Nodin RFS/RFI]]="","",DAY(Email_TaskV2[[#This Row],[Tanggal nodin RFS/RFI]]))</f>
        <v>3</v>
      </c>
      <c r="AY944" s="28" t="str">
        <f>IF(Email_TaskV2[[#This Row],[Nomor Nodin RFS/RFI]]="","",TEXT(Email_TaskV2[[#This Row],[Tanggal nodin RFS/RFI]],"mmm"))</f>
        <v>Aug</v>
      </c>
      <c r="AZ944" s="28" t="str">
        <f>IF(Email_TaskV2[[#This Row],[Nodin BO]]="","No","Yes")</f>
        <v>Yes</v>
      </c>
      <c r="BA944" s="36">
        <f>IF(Email_TaskV2[[#This Row],[Month]]="",13,MONTH(Email_TaskV2[[#This Row],[Tanggal nodin RFS/RFI]]))</f>
        <v>8</v>
      </c>
    </row>
    <row r="945" spans="1:53" ht="15" hidden="1" customHeight="1" x14ac:dyDescent="0.3">
      <c r="A945" s="17">
        <v>944</v>
      </c>
      <c r="B945" s="31" t="s">
        <v>4012</v>
      </c>
      <c r="C945" s="40">
        <v>44776</v>
      </c>
      <c r="D945" s="34" t="s">
        <v>4013</v>
      </c>
      <c r="E945" s="48" t="s">
        <v>118</v>
      </c>
      <c r="F945" s="81" t="s">
        <v>119</v>
      </c>
      <c r="G945" s="31"/>
      <c r="H945" s="42">
        <v>44799</v>
      </c>
      <c r="I945" s="31"/>
      <c r="J945" s="31"/>
      <c r="K945" s="31"/>
      <c r="L945" s="33"/>
      <c r="M945" s="34"/>
      <c r="N945" s="34" t="s">
        <v>104</v>
      </c>
      <c r="O945" s="34" t="s">
        <v>105</v>
      </c>
      <c r="P945" s="34" t="str">
        <f>VLOOKUP(Email_TaskV2[[#This Row],[PIC Dev]],[1]Organization!C:D,2,FALSE)</f>
        <v>Digital and VAS</v>
      </c>
      <c r="Q945" s="74" t="s">
        <v>4014</v>
      </c>
      <c r="R945" s="31"/>
      <c r="S945" s="31" t="s">
        <v>61</v>
      </c>
      <c r="T945" s="83" t="s">
        <v>4015</v>
      </c>
      <c r="U945" s="83"/>
      <c r="V945" s="83"/>
      <c r="W945" s="83"/>
      <c r="X945" s="83"/>
      <c r="Y945" s="83"/>
      <c r="Z945" s="31" t="s">
        <v>63</v>
      </c>
      <c r="AA945" s="31" t="s">
        <v>64</v>
      </c>
      <c r="AB945" s="31" t="s">
        <v>108</v>
      </c>
      <c r="AC945" s="31" t="s">
        <v>98</v>
      </c>
      <c r="AD945" s="23" t="s">
        <v>160</v>
      </c>
      <c r="AE945" s="33" t="s">
        <v>2640</v>
      </c>
      <c r="AF945" s="33"/>
      <c r="AG945" s="31"/>
      <c r="AH945" s="75"/>
      <c r="AI945" s="48" t="s">
        <v>68</v>
      </c>
      <c r="AJ945" s="129" t="str">
        <f t="shared" si="108"/>
        <v>(FUT Simulator)</v>
      </c>
      <c r="AK945" s="25"/>
      <c r="AL945" s="25"/>
      <c r="AM945" s="25">
        <v>3</v>
      </c>
      <c r="AN945" s="25"/>
      <c r="AO945" s="25"/>
      <c r="AP945" s="26">
        <f ca="1">IF(AND(Email_TaskV2[[#This Row],[Status]]="ON PROGRESS"),TODAY()-Email_TaskV2[[#This Row],[Tanggal nodin RFS/RFI]],0)</f>
        <v>0</v>
      </c>
      <c r="AQ945" s="26">
        <f ca="1">IF(AND(Email_TaskV2[[#This Row],[Status]]="ON PROGRESS",Email_TaskV2[[#This Row],[Type]]="RFI"),TODAY()-Email_TaskV2[[#This Row],[Tanggal nodin RFS/RFI]],0)</f>
        <v>0</v>
      </c>
      <c r="AR945" s="26" t="str">
        <f ca="1">IF(Email_TaskV2[[#This Row],[Aging]]&gt;7,"Warning","")</f>
        <v/>
      </c>
      <c r="AV945" s="16" t="str">
        <f>IF(AND(Email_TaskV2[[#This Row],[Status]]="ON PROGRESS",Email_TaskV2[[#This Row],[Type]]="RFS"),"YES","")</f>
        <v/>
      </c>
      <c r="AW945" s="16" t="str">
        <f>IF(AND(Email_TaskV2[[#This Row],[Status]]="ON PROGRESS",Email_TaskV2[[#This Row],[Type]]="RFI"),"YES","")</f>
        <v/>
      </c>
      <c r="AX945" s="16">
        <f>IF(Email_TaskV2[[#This Row],[Nomor Nodin RFS/RFI]]="","",DAY(Email_TaskV2[[#This Row],[Tanggal nodin RFS/RFI]]))</f>
        <v>3</v>
      </c>
      <c r="AY945" s="28" t="str">
        <f>IF(Email_TaskV2[[#This Row],[Nomor Nodin RFS/RFI]]="","",TEXT(Email_TaskV2[[#This Row],[Tanggal nodin RFS/RFI]],"mmm"))</f>
        <v>Aug</v>
      </c>
      <c r="AZ945" s="28" t="str">
        <f>IF(Email_TaskV2[[#This Row],[Nodin BO]]="","No","Yes")</f>
        <v>Yes</v>
      </c>
      <c r="BA945" s="36">
        <f>IF(Email_TaskV2[[#This Row],[Month]]="",13,MONTH(Email_TaskV2[[#This Row],[Tanggal nodin RFS/RFI]]))</f>
        <v>8</v>
      </c>
    </row>
    <row r="946" spans="1:53" ht="15" hidden="1" customHeight="1" x14ac:dyDescent="0.3">
      <c r="A946" s="17">
        <v>945</v>
      </c>
      <c r="B946" s="31" t="s">
        <v>4016</v>
      </c>
      <c r="C946" s="40">
        <v>44777</v>
      </c>
      <c r="D946" s="34" t="s">
        <v>4017</v>
      </c>
      <c r="E946" s="31" t="s">
        <v>55</v>
      </c>
      <c r="F946" s="41" t="s">
        <v>147</v>
      </c>
      <c r="G946" s="42">
        <v>44779</v>
      </c>
      <c r="H946" s="42">
        <v>44780</v>
      </c>
      <c r="I946" s="31" t="s">
        <v>4018</v>
      </c>
      <c r="J946" s="42">
        <v>44781</v>
      </c>
      <c r="K946" s="42"/>
      <c r="L946" s="31">
        <f t="shared" ref="L946:L961" si="111">H946-C946</f>
        <v>3</v>
      </c>
      <c r="M946" s="31">
        <f t="shared" ref="M946:M961" si="112">J946-G946</f>
        <v>2</v>
      </c>
      <c r="N946" s="23" t="s">
        <v>171</v>
      </c>
      <c r="O946" s="20" t="s">
        <v>172</v>
      </c>
      <c r="P946" s="34" t="str">
        <f>VLOOKUP(Email_TaskV2[[#This Row],[PIC Dev]],[1]Organization!C:D,2,FALSE)</f>
        <v>Postpaid, Roaming, and Interconnect</v>
      </c>
      <c r="Q946" s="34"/>
      <c r="R946" s="31">
        <v>68</v>
      </c>
      <c r="S946" s="31" t="s">
        <v>106</v>
      </c>
      <c r="T946" s="31" t="s">
        <v>4019</v>
      </c>
      <c r="U946" s="31"/>
      <c r="V946" s="31"/>
      <c r="W946" s="31"/>
      <c r="X946" s="31"/>
      <c r="Y946" s="31"/>
      <c r="Z946" s="31" t="s">
        <v>63</v>
      </c>
      <c r="AA946" s="31" t="s">
        <v>64</v>
      </c>
      <c r="AB946" s="31" t="s">
        <v>65</v>
      </c>
      <c r="AC946" s="31" t="s">
        <v>66</v>
      </c>
      <c r="AD946" s="23" t="s">
        <v>816</v>
      </c>
      <c r="AE946" s="33"/>
      <c r="AF946" s="33"/>
      <c r="AG946" s="31"/>
      <c r="AH946" s="75"/>
      <c r="AI946" s="31" t="s">
        <v>75</v>
      </c>
      <c r="AJ946" s="43" t="str">
        <f t="shared" si="108"/>
        <v/>
      </c>
      <c r="AK946" s="25"/>
      <c r="AL946" s="25"/>
      <c r="AM946" s="25"/>
      <c r="AN946" s="25"/>
      <c r="AO946" s="25"/>
      <c r="AP946" s="26">
        <f ca="1">IF(AND(Email_TaskV2[[#This Row],[Status]]="ON PROGRESS"),TODAY()-Email_TaskV2[[#This Row],[Tanggal nodin RFS/RFI]],0)</f>
        <v>0</v>
      </c>
      <c r="AQ946" s="26">
        <f ca="1">IF(AND(Email_TaskV2[[#This Row],[Status]]="ON PROGRESS",Email_TaskV2[[#This Row],[Type]]="RFI"),TODAY()-Email_TaskV2[[#This Row],[Tanggal nodin RFS/RFI]],0)</f>
        <v>0</v>
      </c>
      <c r="AR946" s="26" t="str">
        <f ca="1">IF(Email_TaskV2[[#This Row],[Aging]]&gt;7,"Warning","")</f>
        <v/>
      </c>
      <c r="AV946" s="16" t="str">
        <f>IF(AND(Email_TaskV2[[#This Row],[Status]]="ON PROGRESS",Email_TaskV2[[#This Row],[Type]]="RFS"),"YES","")</f>
        <v/>
      </c>
      <c r="AW946" s="16" t="str">
        <f>IF(AND(Email_TaskV2[[#This Row],[Status]]="ON PROGRESS",Email_TaskV2[[#This Row],[Type]]="RFI"),"YES","")</f>
        <v/>
      </c>
      <c r="AX946" s="16">
        <f>IF(Email_TaskV2[[#This Row],[Nomor Nodin RFS/RFI]]="","",DAY(Email_TaskV2[[#This Row],[Tanggal nodin RFS/RFI]]))</f>
        <v>4</v>
      </c>
      <c r="AY946" s="28" t="str">
        <f>IF(Email_TaskV2[[#This Row],[Nomor Nodin RFS/RFI]]="","",TEXT(Email_TaskV2[[#This Row],[Tanggal nodin RFS/RFI]],"mmm"))</f>
        <v>Aug</v>
      </c>
      <c r="AZ946" s="28" t="str">
        <f>IF(Email_TaskV2[[#This Row],[Nodin BO]]="","No","Yes")</f>
        <v>Yes</v>
      </c>
      <c r="BA946" s="36">
        <f>IF(Email_TaskV2[[#This Row],[Month]]="",13,MONTH(Email_TaskV2[[#This Row],[Tanggal nodin RFS/RFI]]))</f>
        <v>8</v>
      </c>
    </row>
    <row r="947" spans="1:53" ht="15" hidden="1" customHeight="1" x14ac:dyDescent="0.3">
      <c r="A947" s="17">
        <v>946</v>
      </c>
      <c r="B947" s="31" t="s">
        <v>4020</v>
      </c>
      <c r="C947" s="40">
        <v>44777</v>
      </c>
      <c r="D947" s="34" t="s">
        <v>4021</v>
      </c>
      <c r="E947" s="31" t="s">
        <v>55</v>
      </c>
      <c r="F947" s="41" t="s">
        <v>112</v>
      </c>
      <c r="G947" s="42">
        <v>44778</v>
      </c>
      <c r="H947" s="42">
        <v>44782</v>
      </c>
      <c r="I947" s="31" t="s">
        <v>4022</v>
      </c>
      <c r="J947" s="42">
        <v>44782</v>
      </c>
      <c r="K947" s="42"/>
      <c r="L947" s="31">
        <f t="shared" si="111"/>
        <v>5</v>
      </c>
      <c r="M947" s="31">
        <f t="shared" si="112"/>
        <v>4</v>
      </c>
      <c r="N947" s="34" t="s">
        <v>130</v>
      </c>
      <c r="O947" s="34" t="s">
        <v>131</v>
      </c>
      <c r="P947" s="34" t="str">
        <f>VLOOKUP(Email_TaskV2[[#This Row],[PIC Dev]],[1]Organization!C:D,2,FALSE)</f>
        <v>BSM Prepaid</v>
      </c>
      <c r="Q947" s="34"/>
      <c r="R947" s="31">
        <v>223</v>
      </c>
      <c r="S947" s="31" t="s">
        <v>106</v>
      </c>
      <c r="T947" s="31" t="s">
        <v>4023</v>
      </c>
      <c r="U947" s="31"/>
      <c r="V947" s="31"/>
      <c r="W947" s="31"/>
      <c r="X947" s="31"/>
      <c r="Y947" s="31"/>
      <c r="Z947" s="31" t="s">
        <v>63</v>
      </c>
      <c r="AA947" s="31" t="s">
        <v>64</v>
      </c>
      <c r="AB947" s="31" t="s">
        <v>65</v>
      </c>
      <c r="AC947" s="31" t="s">
        <v>66</v>
      </c>
      <c r="AD947" s="33" t="s">
        <v>186</v>
      </c>
      <c r="AE947" s="33"/>
      <c r="AF947" s="33"/>
      <c r="AG947" s="31"/>
      <c r="AH947" s="75"/>
      <c r="AI947" s="31" t="s">
        <v>75</v>
      </c>
      <c r="AJ947" s="43" t="str">
        <f t="shared" si="108"/>
        <v/>
      </c>
      <c r="AK947" s="25"/>
      <c r="AL947" s="25"/>
      <c r="AM947" s="25"/>
      <c r="AN947" s="25"/>
      <c r="AO947" s="25"/>
      <c r="AP947" s="26">
        <f ca="1">IF(AND(Email_TaskV2[[#This Row],[Status]]="ON PROGRESS"),TODAY()-Email_TaskV2[[#This Row],[Tanggal nodin RFS/RFI]],0)</f>
        <v>0</v>
      </c>
      <c r="AQ947" s="26">
        <f ca="1">IF(AND(Email_TaskV2[[#This Row],[Status]]="ON PROGRESS",Email_TaskV2[[#This Row],[Type]]="RFI"),TODAY()-Email_TaskV2[[#This Row],[Tanggal nodin RFS/RFI]],0)</f>
        <v>0</v>
      </c>
      <c r="AR947" s="26" t="str">
        <f ca="1">IF(Email_TaskV2[[#This Row],[Aging]]&gt;7,"Warning","")</f>
        <v/>
      </c>
      <c r="AV947" s="16" t="str">
        <f>IF(AND(Email_TaskV2[[#This Row],[Status]]="ON PROGRESS",Email_TaskV2[[#This Row],[Type]]="RFS"),"YES","")</f>
        <v/>
      </c>
      <c r="AW947" s="16" t="str">
        <f>IF(AND(Email_TaskV2[[#This Row],[Status]]="ON PROGRESS",Email_TaskV2[[#This Row],[Type]]="RFI"),"YES","")</f>
        <v/>
      </c>
      <c r="AX947" s="16">
        <f>IF(Email_TaskV2[[#This Row],[Nomor Nodin RFS/RFI]]="","",DAY(Email_TaskV2[[#This Row],[Tanggal nodin RFS/RFI]]))</f>
        <v>4</v>
      </c>
      <c r="AY947" s="28" t="str">
        <f>IF(Email_TaskV2[[#This Row],[Nomor Nodin RFS/RFI]]="","",TEXT(Email_TaskV2[[#This Row],[Tanggal nodin RFS/RFI]],"mmm"))</f>
        <v>Aug</v>
      </c>
      <c r="AZ947" s="28" t="str">
        <f>IF(Email_TaskV2[[#This Row],[Nodin BO]]="","No","Yes")</f>
        <v>Yes</v>
      </c>
      <c r="BA947" s="36">
        <f>IF(Email_TaskV2[[#This Row],[Month]]="",13,MONTH(Email_TaskV2[[#This Row],[Tanggal nodin RFS/RFI]]))</f>
        <v>8</v>
      </c>
    </row>
    <row r="948" spans="1:53" ht="15" hidden="1" customHeight="1" x14ac:dyDescent="0.3">
      <c r="A948" s="17">
        <v>947</v>
      </c>
      <c r="B948" s="31" t="s">
        <v>4024</v>
      </c>
      <c r="C948" s="40">
        <v>44777</v>
      </c>
      <c r="D948" s="34" t="s">
        <v>4025</v>
      </c>
      <c r="E948" s="31" t="s">
        <v>55</v>
      </c>
      <c r="F948" s="41" t="s">
        <v>112</v>
      </c>
      <c r="G948" s="42">
        <v>44778</v>
      </c>
      <c r="H948" s="42">
        <v>44781</v>
      </c>
      <c r="I948" s="31" t="s">
        <v>4026</v>
      </c>
      <c r="J948" s="42">
        <v>44781</v>
      </c>
      <c r="K948" s="42"/>
      <c r="L948" s="31">
        <f t="shared" si="111"/>
        <v>4</v>
      </c>
      <c r="M948" s="31">
        <f t="shared" si="112"/>
        <v>3</v>
      </c>
      <c r="N948" s="34" t="s">
        <v>130</v>
      </c>
      <c r="O948" s="34" t="s">
        <v>131</v>
      </c>
      <c r="P948" s="34" t="str">
        <f>VLOOKUP(Email_TaskV2[[#This Row],[PIC Dev]],[1]Organization!C:D,2,FALSE)</f>
        <v>BSM Prepaid</v>
      </c>
      <c r="Q948" s="34"/>
      <c r="R948" s="31">
        <v>42</v>
      </c>
      <c r="S948" s="31" t="s">
        <v>106</v>
      </c>
      <c r="T948" s="31" t="s">
        <v>4027</v>
      </c>
      <c r="U948" s="31"/>
      <c r="V948" s="31"/>
      <c r="W948" s="31"/>
      <c r="X948" s="31"/>
      <c r="Y948" s="31"/>
      <c r="Z948" s="31" t="s">
        <v>63</v>
      </c>
      <c r="AA948" s="31" t="s">
        <v>64</v>
      </c>
      <c r="AB948" s="31" t="s">
        <v>65</v>
      </c>
      <c r="AC948" s="31" t="s">
        <v>66</v>
      </c>
      <c r="AD948" s="33" t="s">
        <v>211</v>
      </c>
      <c r="AE948" s="33"/>
      <c r="AF948" s="33"/>
      <c r="AG948" s="31"/>
      <c r="AH948" s="75"/>
      <c r="AI948" s="31" t="s">
        <v>75</v>
      </c>
      <c r="AJ948" s="43" t="str">
        <f t="shared" si="108"/>
        <v/>
      </c>
      <c r="AK948" s="25"/>
      <c r="AL948" s="25"/>
      <c r="AM948" s="25"/>
      <c r="AN948" s="25"/>
      <c r="AO948" s="25"/>
      <c r="AP948" s="26">
        <f ca="1">IF(AND(Email_TaskV2[[#This Row],[Status]]="ON PROGRESS"),TODAY()-Email_TaskV2[[#This Row],[Tanggal nodin RFS/RFI]],0)</f>
        <v>0</v>
      </c>
      <c r="AQ948" s="26">
        <f ca="1">IF(AND(Email_TaskV2[[#This Row],[Status]]="ON PROGRESS",Email_TaskV2[[#This Row],[Type]]="RFI"),TODAY()-Email_TaskV2[[#This Row],[Tanggal nodin RFS/RFI]],0)</f>
        <v>0</v>
      </c>
      <c r="AR948" s="26" t="str">
        <f ca="1">IF(Email_TaskV2[[#This Row],[Aging]]&gt;7,"Warning","")</f>
        <v/>
      </c>
      <c r="AV948" s="16" t="str">
        <f>IF(AND(Email_TaskV2[[#This Row],[Status]]="ON PROGRESS",Email_TaskV2[[#This Row],[Type]]="RFS"),"YES","")</f>
        <v/>
      </c>
      <c r="AW948" s="16" t="str">
        <f>IF(AND(Email_TaskV2[[#This Row],[Status]]="ON PROGRESS",Email_TaskV2[[#This Row],[Type]]="RFI"),"YES","")</f>
        <v/>
      </c>
      <c r="AX948" s="16">
        <f>IF(Email_TaskV2[[#This Row],[Nomor Nodin RFS/RFI]]="","",DAY(Email_TaskV2[[#This Row],[Tanggal nodin RFS/RFI]]))</f>
        <v>4</v>
      </c>
      <c r="AY948" s="28" t="str">
        <f>IF(Email_TaskV2[[#This Row],[Nomor Nodin RFS/RFI]]="","",TEXT(Email_TaskV2[[#This Row],[Tanggal nodin RFS/RFI]],"mmm"))</f>
        <v>Aug</v>
      </c>
      <c r="AZ948" s="28" t="str">
        <f>IF(Email_TaskV2[[#This Row],[Nodin BO]]="","No","Yes")</f>
        <v>Yes</v>
      </c>
      <c r="BA948" s="36">
        <f>IF(Email_TaskV2[[#This Row],[Month]]="",13,MONTH(Email_TaskV2[[#This Row],[Tanggal nodin RFS/RFI]]))</f>
        <v>8</v>
      </c>
    </row>
    <row r="949" spans="1:53" ht="15" hidden="1" customHeight="1" x14ac:dyDescent="0.3">
      <c r="A949" s="17">
        <v>948</v>
      </c>
      <c r="B949" s="31" t="s">
        <v>4028</v>
      </c>
      <c r="C949" s="40">
        <v>44777</v>
      </c>
      <c r="D949" s="34" t="s">
        <v>4029</v>
      </c>
      <c r="E949" s="31" t="s">
        <v>55</v>
      </c>
      <c r="F949" s="31" t="s">
        <v>112</v>
      </c>
      <c r="G949" s="42">
        <v>44777</v>
      </c>
      <c r="H949" s="42">
        <v>44778</v>
      </c>
      <c r="I949" s="31" t="s">
        <v>4030</v>
      </c>
      <c r="J949" s="42">
        <v>44778</v>
      </c>
      <c r="K949" s="42"/>
      <c r="L949" s="31">
        <f t="shared" si="111"/>
        <v>1</v>
      </c>
      <c r="M949" s="31">
        <f t="shared" si="112"/>
        <v>1</v>
      </c>
      <c r="N949" s="23" t="s">
        <v>93</v>
      </c>
      <c r="O949" s="20" t="s">
        <v>94</v>
      </c>
      <c r="P949" s="35" t="str">
        <f>VLOOKUP(Email_TaskV2[[#This Row],[PIC Dev]],[1]Organization!C:D,2,FALSE)</f>
        <v>Digital and VAS</v>
      </c>
      <c r="Q949" s="34"/>
      <c r="R949" s="31">
        <v>43</v>
      </c>
      <c r="S949" s="31" t="s">
        <v>106</v>
      </c>
      <c r="T949" s="31" t="s">
        <v>4031</v>
      </c>
      <c r="U949" s="31"/>
      <c r="V949" s="31"/>
      <c r="W949" s="31"/>
      <c r="X949" s="31"/>
      <c r="Y949" s="31"/>
      <c r="Z949" s="31" t="s">
        <v>63</v>
      </c>
      <c r="AA949" s="31" t="s">
        <v>64</v>
      </c>
      <c r="AB949" s="31" t="s">
        <v>201</v>
      </c>
      <c r="AC949" s="31" t="s">
        <v>98</v>
      </c>
      <c r="AD949" s="33" t="s">
        <v>186</v>
      </c>
      <c r="AE949" s="33"/>
      <c r="AF949" s="33"/>
      <c r="AG949" s="31"/>
      <c r="AH949" s="75"/>
      <c r="AI949" s="31" t="s">
        <v>75</v>
      </c>
      <c r="AJ949" s="43" t="str">
        <f t="shared" si="108"/>
        <v/>
      </c>
      <c r="AK949" s="25"/>
      <c r="AL949" s="25"/>
      <c r="AM949" s="25"/>
      <c r="AN949" s="25"/>
      <c r="AO949" s="25"/>
      <c r="AP949" s="26">
        <f ca="1">IF(AND(Email_TaskV2[[#This Row],[Status]]="ON PROGRESS"),TODAY()-Email_TaskV2[[#This Row],[Tanggal nodin RFS/RFI]],0)</f>
        <v>0</v>
      </c>
      <c r="AQ949" s="26">
        <f ca="1">IF(AND(Email_TaskV2[[#This Row],[Status]]="ON PROGRESS",Email_TaskV2[[#This Row],[Type]]="RFI"),TODAY()-Email_TaskV2[[#This Row],[Tanggal nodin RFS/RFI]],0)</f>
        <v>0</v>
      </c>
      <c r="AR949" s="26" t="str">
        <f ca="1">IF(Email_TaskV2[[#This Row],[Aging]]&gt;7,"Warning","")</f>
        <v/>
      </c>
      <c r="AV949" s="16" t="str">
        <f>IF(AND(Email_TaskV2[[#This Row],[Status]]="ON PROGRESS",Email_TaskV2[[#This Row],[Type]]="RFS"),"YES","")</f>
        <v/>
      </c>
      <c r="AW949" s="16" t="str">
        <f>IF(AND(Email_TaskV2[[#This Row],[Status]]="ON PROGRESS",Email_TaskV2[[#This Row],[Type]]="RFI"),"YES","")</f>
        <v/>
      </c>
      <c r="AX949" s="16">
        <f>IF(Email_TaskV2[[#This Row],[Nomor Nodin RFS/RFI]]="","",DAY(Email_TaskV2[[#This Row],[Tanggal nodin RFS/RFI]]))</f>
        <v>4</v>
      </c>
      <c r="AY949" s="28" t="str">
        <f>IF(Email_TaskV2[[#This Row],[Nomor Nodin RFS/RFI]]="","",TEXT(Email_TaskV2[[#This Row],[Tanggal nodin RFS/RFI]],"mmm"))</f>
        <v>Aug</v>
      </c>
      <c r="AZ949" s="28" t="str">
        <f>IF(Email_TaskV2[[#This Row],[Nodin BO]]="","No","Yes")</f>
        <v>Yes</v>
      </c>
      <c r="BA949" s="36">
        <f>IF(Email_TaskV2[[#This Row],[Month]]="",13,MONTH(Email_TaskV2[[#This Row],[Tanggal nodin RFS/RFI]]))</f>
        <v>8</v>
      </c>
    </row>
    <row r="950" spans="1:53" ht="15" hidden="1" customHeight="1" x14ac:dyDescent="0.3">
      <c r="A950" s="17">
        <v>949</v>
      </c>
      <c r="B950" s="31" t="s">
        <v>4032</v>
      </c>
      <c r="C950" s="40">
        <v>44777</v>
      </c>
      <c r="D950" s="34" t="s">
        <v>4033</v>
      </c>
      <c r="E950" s="18" t="s">
        <v>55</v>
      </c>
      <c r="F950" s="41" t="s">
        <v>136</v>
      </c>
      <c r="G950" s="42">
        <v>44783</v>
      </c>
      <c r="H950" s="42">
        <v>44784</v>
      </c>
      <c r="I950" s="31" t="s">
        <v>4034</v>
      </c>
      <c r="J950" s="42">
        <v>44784</v>
      </c>
      <c r="K950" s="42"/>
      <c r="L950" s="31">
        <f t="shared" si="111"/>
        <v>7</v>
      </c>
      <c r="M950" s="31">
        <f t="shared" si="112"/>
        <v>1</v>
      </c>
      <c r="N950" s="34" t="s">
        <v>58</v>
      </c>
      <c r="O950" s="34" t="s">
        <v>59</v>
      </c>
      <c r="P950" s="34" t="str">
        <f>VLOOKUP(Email_TaskV2[[#This Row],[PIC Dev]],[1]Organization!C:D,2,FALSE)</f>
        <v>BSM Prepaid</v>
      </c>
      <c r="Q950" s="74" t="s">
        <v>4035</v>
      </c>
      <c r="R950" s="31">
        <v>35</v>
      </c>
      <c r="S950" s="31" t="s">
        <v>61</v>
      </c>
      <c r="T950" s="31" t="s">
        <v>4036</v>
      </c>
      <c r="U950" s="31"/>
      <c r="V950" s="31"/>
      <c r="W950" s="31"/>
      <c r="X950" s="31"/>
      <c r="Y950" s="31"/>
      <c r="Z950" s="31" t="s">
        <v>63</v>
      </c>
      <c r="AA950" s="31" t="s">
        <v>64</v>
      </c>
      <c r="AB950" s="31" t="s">
        <v>65</v>
      </c>
      <c r="AC950" s="31" t="s">
        <v>66</v>
      </c>
      <c r="AD950" s="33" t="s">
        <v>89</v>
      </c>
      <c r="AE950" s="33"/>
      <c r="AF950" s="33"/>
      <c r="AG950" s="31"/>
      <c r="AH950" s="75"/>
      <c r="AI950" s="31" t="s">
        <v>68</v>
      </c>
      <c r="AJ950" s="43" t="str">
        <f t="shared" si="108"/>
        <v>(FUT Simulator)</v>
      </c>
      <c r="AK950" s="25"/>
      <c r="AL950" s="25"/>
      <c r="AM950" s="25">
        <v>3</v>
      </c>
      <c r="AN950" s="25"/>
      <c r="AO950" s="25"/>
      <c r="AP950" s="26">
        <f ca="1">IF(AND(Email_TaskV2[[#This Row],[Status]]="ON PROGRESS"),TODAY()-Email_TaskV2[[#This Row],[Tanggal nodin RFS/RFI]],0)</f>
        <v>0</v>
      </c>
      <c r="AQ950" s="26">
        <f ca="1">IF(AND(Email_TaskV2[[#This Row],[Status]]="ON PROGRESS",Email_TaskV2[[#This Row],[Type]]="RFI"),TODAY()-Email_TaskV2[[#This Row],[Tanggal nodin RFS/RFI]],0)</f>
        <v>0</v>
      </c>
      <c r="AR950" s="26" t="str">
        <f ca="1">IF(Email_TaskV2[[#This Row],[Aging]]&gt;7,"Warning","")</f>
        <v/>
      </c>
      <c r="AV950" s="16" t="str">
        <f>IF(AND(Email_TaskV2[[#This Row],[Status]]="ON PROGRESS",Email_TaskV2[[#This Row],[Type]]="RFS"),"YES","")</f>
        <v/>
      </c>
      <c r="AW950" s="16" t="str">
        <f>IF(AND(Email_TaskV2[[#This Row],[Status]]="ON PROGRESS",Email_TaskV2[[#This Row],[Type]]="RFI"),"YES","")</f>
        <v/>
      </c>
      <c r="AX950" s="16">
        <f>IF(Email_TaskV2[[#This Row],[Nomor Nodin RFS/RFI]]="","",DAY(Email_TaskV2[[#This Row],[Tanggal nodin RFS/RFI]]))</f>
        <v>4</v>
      </c>
      <c r="AY950" s="28" t="str">
        <f>IF(Email_TaskV2[[#This Row],[Nomor Nodin RFS/RFI]]="","",TEXT(Email_TaskV2[[#This Row],[Tanggal nodin RFS/RFI]],"mmm"))</f>
        <v>Aug</v>
      </c>
      <c r="AZ950" s="28" t="str">
        <f>IF(Email_TaskV2[[#This Row],[Nodin BO]]="","No","Yes")</f>
        <v>Yes</v>
      </c>
      <c r="BA950" s="36">
        <f>IF(Email_TaskV2[[#This Row],[Month]]="",13,MONTH(Email_TaskV2[[#This Row],[Tanggal nodin RFS/RFI]]))</f>
        <v>8</v>
      </c>
    </row>
    <row r="951" spans="1:53" ht="15" hidden="1" customHeight="1" x14ac:dyDescent="0.3">
      <c r="A951" s="17">
        <v>950</v>
      </c>
      <c r="B951" s="31" t="s">
        <v>4037</v>
      </c>
      <c r="C951" s="40">
        <v>44777</v>
      </c>
      <c r="D951" s="34" t="s">
        <v>4038</v>
      </c>
      <c r="E951" s="31" t="s">
        <v>55</v>
      </c>
      <c r="F951" s="41" t="s">
        <v>112</v>
      </c>
      <c r="G951" s="42">
        <v>44779</v>
      </c>
      <c r="H951" s="42">
        <v>44780</v>
      </c>
      <c r="I951" s="31" t="s">
        <v>4039</v>
      </c>
      <c r="J951" s="42">
        <v>44783</v>
      </c>
      <c r="K951" s="42"/>
      <c r="L951" s="31">
        <f t="shared" si="111"/>
        <v>3</v>
      </c>
      <c r="M951" s="31">
        <f t="shared" si="112"/>
        <v>4</v>
      </c>
      <c r="N951" s="34" t="s">
        <v>130</v>
      </c>
      <c r="O951" s="34" t="s">
        <v>131</v>
      </c>
      <c r="P951" s="34" t="str">
        <f>VLOOKUP(Email_TaskV2[[#This Row],[PIC Dev]],[1]Organization!C:D,2,FALSE)</f>
        <v>BSM Prepaid</v>
      </c>
      <c r="Q951" s="34"/>
      <c r="R951" s="31"/>
      <c r="S951" s="31" t="s">
        <v>106</v>
      </c>
      <c r="T951" s="31" t="s">
        <v>4019</v>
      </c>
      <c r="U951" s="31"/>
      <c r="V951" s="31"/>
      <c r="W951" s="31"/>
      <c r="X951" s="31"/>
      <c r="Y951" s="31"/>
      <c r="Z951" s="31" t="s">
        <v>63</v>
      </c>
      <c r="AA951" s="31" t="s">
        <v>64</v>
      </c>
      <c r="AB951" s="31" t="s">
        <v>65</v>
      </c>
      <c r="AC951" s="31" t="s">
        <v>66</v>
      </c>
      <c r="AD951" s="33" t="s">
        <v>151</v>
      </c>
      <c r="AE951" s="33"/>
      <c r="AF951" s="33"/>
      <c r="AG951" s="31"/>
      <c r="AH951" s="75"/>
      <c r="AI951" s="31" t="s">
        <v>276</v>
      </c>
      <c r="AJ951" s="43" t="str">
        <f t="shared" si="108"/>
        <v>(Sigos Automation)(Cetho Automation)</v>
      </c>
      <c r="AK951" s="25">
        <v>1</v>
      </c>
      <c r="AL951" s="25"/>
      <c r="AM951" s="25"/>
      <c r="AN951" s="25"/>
      <c r="AO951" s="25">
        <v>5</v>
      </c>
      <c r="AP951" s="26">
        <f ca="1">IF(AND(Email_TaskV2[[#This Row],[Status]]="ON PROGRESS"),TODAY()-Email_TaskV2[[#This Row],[Tanggal nodin RFS/RFI]],0)</f>
        <v>0</v>
      </c>
      <c r="AQ951" s="26">
        <f ca="1">IF(AND(Email_TaskV2[[#This Row],[Status]]="ON PROGRESS",Email_TaskV2[[#This Row],[Type]]="RFI"),TODAY()-Email_TaskV2[[#This Row],[Tanggal nodin RFS/RFI]],0)</f>
        <v>0</v>
      </c>
      <c r="AR951" s="26" t="str">
        <f ca="1">IF(Email_TaskV2[[#This Row],[Aging]]&gt;7,"Warning","")</f>
        <v/>
      </c>
      <c r="AV951" s="16" t="str">
        <f>IF(AND(Email_TaskV2[[#This Row],[Status]]="ON PROGRESS",Email_TaskV2[[#This Row],[Type]]="RFS"),"YES","")</f>
        <v/>
      </c>
      <c r="AW951" s="16" t="str">
        <f>IF(AND(Email_TaskV2[[#This Row],[Status]]="ON PROGRESS",Email_TaskV2[[#This Row],[Type]]="RFI"),"YES","")</f>
        <v/>
      </c>
      <c r="AX951" s="16">
        <f>IF(Email_TaskV2[[#This Row],[Nomor Nodin RFS/RFI]]="","",DAY(Email_TaskV2[[#This Row],[Tanggal nodin RFS/RFI]]))</f>
        <v>4</v>
      </c>
      <c r="AY951" s="28" t="str">
        <f>IF(Email_TaskV2[[#This Row],[Nomor Nodin RFS/RFI]]="","",TEXT(Email_TaskV2[[#This Row],[Tanggal nodin RFS/RFI]],"mmm"))</f>
        <v>Aug</v>
      </c>
      <c r="AZ951" s="28" t="str">
        <f>IF(Email_TaskV2[[#This Row],[Nodin BO]]="","No","Yes")</f>
        <v>Yes</v>
      </c>
      <c r="BA951" s="36">
        <f>IF(Email_TaskV2[[#This Row],[Month]]="",13,MONTH(Email_TaskV2[[#This Row],[Tanggal nodin RFS/RFI]]))</f>
        <v>8</v>
      </c>
    </row>
    <row r="952" spans="1:53" ht="15" hidden="1" customHeight="1" x14ac:dyDescent="0.3">
      <c r="A952" s="17">
        <v>951</v>
      </c>
      <c r="B952" s="31" t="s">
        <v>4040</v>
      </c>
      <c r="C952" s="40">
        <v>44778</v>
      </c>
      <c r="D952" s="34" t="s">
        <v>4041</v>
      </c>
      <c r="E952" s="31" t="s">
        <v>55</v>
      </c>
      <c r="F952" s="41" t="s">
        <v>86</v>
      </c>
      <c r="G952" s="42">
        <v>44781</v>
      </c>
      <c r="H952" s="42">
        <v>44782</v>
      </c>
      <c r="I952" s="31" t="s">
        <v>4042</v>
      </c>
      <c r="J952" s="42">
        <v>44782</v>
      </c>
      <c r="K952" s="42"/>
      <c r="L952" s="31">
        <f t="shared" si="111"/>
        <v>4</v>
      </c>
      <c r="M952" s="31">
        <f t="shared" si="112"/>
        <v>1</v>
      </c>
      <c r="N952" s="34" t="s">
        <v>58</v>
      </c>
      <c r="O952" s="34" t="s">
        <v>59</v>
      </c>
      <c r="P952" s="34" t="str">
        <f>VLOOKUP(Email_TaskV2[[#This Row],[PIC Dev]],[1]Organization!C:D,2,FALSE)</f>
        <v>BSM Prepaid</v>
      </c>
      <c r="Q952" s="74" t="s">
        <v>4043</v>
      </c>
      <c r="R952" s="31">
        <v>43</v>
      </c>
      <c r="S952" s="31" t="s">
        <v>61</v>
      </c>
      <c r="T952" s="31" t="s">
        <v>4036</v>
      </c>
      <c r="U952" s="31"/>
      <c r="V952" s="31"/>
      <c r="W952" s="31"/>
      <c r="X952" s="31"/>
      <c r="Y952" s="31"/>
      <c r="Z952" s="31" t="s">
        <v>63</v>
      </c>
      <c r="AA952" s="31" t="s">
        <v>64</v>
      </c>
      <c r="AB952" s="31" t="s">
        <v>65</v>
      </c>
      <c r="AC952" s="31" t="s">
        <v>66</v>
      </c>
      <c r="AD952" s="33" t="s">
        <v>74</v>
      </c>
      <c r="AE952" s="33"/>
      <c r="AF952" s="33"/>
      <c r="AG952" s="31"/>
      <c r="AH952" s="75"/>
      <c r="AI952" s="31" t="s">
        <v>68</v>
      </c>
      <c r="AJ952" s="43" t="str">
        <f t="shared" si="108"/>
        <v>(Postman Simulator)</v>
      </c>
      <c r="AK952" s="25"/>
      <c r="AL952" s="25"/>
      <c r="AM952" s="25"/>
      <c r="AN952" s="25">
        <v>4</v>
      </c>
      <c r="AO952" s="25"/>
      <c r="AP952" s="26">
        <f ca="1">IF(AND(Email_TaskV2[[#This Row],[Status]]="ON PROGRESS"),TODAY()-Email_TaskV2[[#This Row],[Tanggal nodin RFS/RFI]],0)</f>
        <v>0</v>
      </c>
      <c r="AQ952" s="26">
        <f ca="1">IF(AND(Email_TaskV2[[#This Row],[Status]]="ON PROGRESS",Email_TaskV2[[#This Row],[Type]]="RFI"),TODAY()-Email_TaskV2[[#This Row],[Tanggal nodin RFS/RFI]],0)</f>
        <v>0</v>
      </c>
      <c r="AR952" s="26" t="str">
        <f ca="1">IF(Email_TaskV2[[#This Row],[Aging]]&gt;7,"Warning","")</f>
        <v/>
      </c>
      <c r="AV952" s="16" t="str">
        <f>IF(AND(Email_TaskV2[[#This Row],[Status]]="ON PROGRESS",Email_TaskV2[[#This Row],[Type]]="RFS"),"YES","")</f>
        <v/>
      </c>
      <c r="AW952" s="16" t="str">
        <f>IF(AND(Email_TaskV2[[#This Row],[Status]]="ON PROGRESS",Email_TaskV2[[#This Row],[Type]]="RFI"),"YES","")</f>
        <v/>
      </c>
      <c r="AX952" s="16">
        <f>IF(Email_TaskV2[[#This Row],[Nomor Nodin RFS/RFI]]="","",DAY(Email_TaskV2[[#This Row],[Tanggal nodin RFS/RFI]]))</f>
        <v>5</v>
      </c>
      <c r="AY952" s="28" t="str">
        <f>IF(Email_TaskV2[[#This Row],[Nomor Nodin RFS/RFI]]="","",TEXT(Email_TaskV2[[#This Row],[Tanggal nodin RFS/RFI]],"mmm"))</f>
        <v>Aug</v>
      </c>
      <c r="AZ952" s="28" t="str">
        <f>IF(Email_TaskV2[[#This Row],[Nodin BO]]="","No","Yes")</f>
        <v>Yes</v>
      </c>
      <c r="BA952" s="36">
        <f>IF(Email_TaskV2[[#This Row],[Month]]="",13,MONTH(Email_TaskV2[[#This Row],[Tanggal nodin RFS/RFI]]))</f>
        <v>8</v>
      </c>
    </row>
    <row r="953" spans="1:53" ht="15" hidden="1" customHeight="1" x14ac:dyDescent="0.3">
      <c r="A953" s="17">
        <v>952</v>
      </c>
      <c r="B953" s="31" t="s">
        <v>4044</v>
      </c>
      <c r="C953" s="40">
        <v>44778</v>
      </c>
      <c r="D953" s="34" t="s">
        <v>4045</v>
      </c>
      <c r="E953" s="31" t="s">
        <v>55</v>
      </c>
      <c r="F953" s="41" t="s">
        <v>86</v>
      </c>
      <c r="G953" s="42">
        <v>44778</v>
      </c>
      <c r="H953" s="42">
        <v>44785</v>
      </c>
      <c r="I953" s="31" t="s">
        <v>4046</v>
      </c>
      <c r="J953" s="42">
        <v>44785</v>
      </c>
      <c r="K953" s="42"/>
      <c r="L953" s="31">
        <f t="shared" si="111"/>
        <v>7</v>
      </c>
      <c r="M953" s="31">
        <f t="shared" si="112"/>
        <v>7</v>
      </c>
      <c r="N953" s="20" t="s">
        <v>341</v>
      </c>
      <c r="O953" s="20" t="s">
        <v>342</v>
      </c>
      <c r="P953" s="35" t="str">
        <f>VLOOKUP(Email_TaskV2[[#This Row],[PIC Dev]],[1]Organization!C:D,2,FALSE)</f>
        <v>Digital and VAS</v>
      </c>
      <c r="Q953" s="74" t="s">
        <v>4047</v>
      </c>
      <c r="R953" s="31">
        <v>57</v>
      </c>
      <c r="S953" s="31" t="s">
        <v>61</v>
      </c>
      <c r="T953" s="31" t="s">
        <v>4048</v>
      </c>
      <c r="U953" s="31"/>
      <c r="V953" s="31"/>
      <c r="W953" s="31"/>
      <c r="X953" s="31"/>
      <c r="Y953" s="31"/>
      <c r="Z953" s="31" t="s">
        <v>63</v>
      </c>
      <c r="AA953" s="31" t="s">
        <v>64</v>
      </c>
      <c r="AB953" s="31" t="s">
        <v>344</v>
      </c>
      <c r="AC953" s="31" t="s">
        <v>98</v>
      </c>
      <c r="AD953" s="33" t="s">
        <v>774</v>
      </c>
      <c r="AE953" s="33" t="s">
        <v>2640</v>
      </c>
      <c r="AF953" s="33"/>
      <c r="AG953" s="31"/>
      <c r="AH953" s="75"/>
      <c r="AI953" s="31" t="s">
        <v>75</v>
      </c>
      <c r="AJ953" s="43" t="str">
        <f t="shared" si="108"/>
        <v/>
      </c>
      <c r="AK953" s="25"/>
      <c r="AL953" s="25"/>
      <c r="AM953" s="25"/>
      <c r="AN953" s="25"/>
      <c r="AO953" s="25"/>
      <c r="AP953" s="26">
        <f ca="1">IF(AND(Email_TaskV2[[#This Row],[Status]]="ON PROGRESS"),TODAY()-Email_TaskV2[[#This Row],[Tanggal nodin RFS/RFI]],0)</f>
        <v>0</v>
      </c>
      <c r="AQ953" s="26">
        <f ca="1">IF(AND(Email_TaskV2[[#This Row],[Status]]="ON PROGRESS",Email_TaskV2[[#This Row],[Type]]="RFI"),TODAY()-Email_TaskV2[[#This Row],[Tanggal nodin RFS/RFI]],0)</f>
        <v>0</v>
      </c>
      <c r="AR953" s="26" t="str">
        <f ca="1">IF(Email_TaskV2[[#This Row],[Aging]]&gt;7,"Warning","")</f>
        <v/>
      </c>
      <c r="AV953" s="16" t="str">
        <f>IF(AND(Email_TaskV2[[#This Row],[Status]]="ON PROGRESS",Email_TaskV2[[#This Row],[Type]]="RFS"),"YES","")</f>
        <v/>
      </c>
      <c r="AW953" s="16" t="str">
        <f>IF(AND(Email_TaskV2[[#This Row],[Status]]="ON PROGRESS",Email_TaskV2[[#This Row],[Type]]="RFI"),"YES","")</f>
        <v/>
      </c>
      <c r="AX953" s="16">
        <f>IF(Email_TaskV2[[#This Row],[Nomor Nodin RFS/RFI]]="","",DAY(Email_TaskV2[[#This Row],[Tanggal nodin RFS/RFI]]))</f>
        <v>5</v>
      </c>
      <c r="AY953" s="28" t="str">
        <f>IF(Email_TaskV2[[#This Row],[Nomor Nodin RFS/RFI]]="","",TEXT(Email_TaskV2[[#This Row],[Tanggal nodin RFS/RFI]],"mmm"))</f>
        <v>Aug</v>
      </c>
      <c r="AZ953" s="28" t="str">
        <f>IF(Email_TaskV2[[#This Row],[Nodin BO]]="","No","Yes")</f>
        <v>Yes</v>
      </c>
      <c r="BA953" s="36">
        <f>IF(Email_TaskV2[[#This Row],[Month]]="",13,MONTH(Email_TaskV2[[#This Row],[Tanggal nodin RFS/RFI]]))</f>
        <v>8</v>
      </c>
    </row>
    <row r="954" spans="1:53" ht="15" hidden="1" customHeight="1" x14ac:dyDescent="0.3">
      <c r="A954" s="17">
        <v>953</v>
      </c>
      <c r="B954" s="31" t="s">
        <v>4049</v>
      </c>
      <c r="C954" s="40">
        <v>44778</v>
      </c>
      <c r="D954" s="34" t="s">
        <v>3373</v>
      </c>
      <c r="E954" s="31" t="s">
        <v>55</v>
      </c>
      <c r="F954" s="41" t="s">
        <v>136</v>
      </c>
      <c r="G954" s="42">
        <v>44778</v>
      </c>
      <c r="H954" s="42">
        <v>44788</v>
      </c>
      <c r="I954" s="31" t="s">
        <v>4050</v>
      </c>
      <c r="J954" s="42">
        <v>44788</v>
      </c>
      <c r="K954" s="42"/>
      <c r="L954" s="31">
        <f t="shared" si="111"/>
        <v>10</v>
      </c>
      <c r="M954" s="31">
        <f t="shared" si="112"/>
        <v>10</v>
      </c>
      <c r="N954" s="20" t="s">
        <v>3837</v>
      </c>
      <c r="O954" s="20" t="s">
        <v>194</v>
      </c>
      <c r="P954" s="34" t="str">
        <f>VLOOKUP(Email_TaskV2[[#This Row],[PIC Dev]],[1]Organization!C:D,2,FALSE)</f>
        <v>Postpaid, Roaming, and Interconnect</v>
      </c>
      <c r="Q954" s="74" t="s">
        <v>4051</v>
      </c>
      <c r="R954" s="31">
        <v>290</v>
      </c>
      <c r="S954" s="31" t="s">
        <v>61</v>
      </c>
      <c r="T954" s="31" t="s">
        <v>2298</v>
      </c>
      <c r="U954" s="31"/>
      <c r="V954" s="31"/>
      <c r="W954" s="31"/>
      <c r="X954" s="31"/>
      <c r="Y954" s="31"/>
      <c r="Z954" s="31" t="s">
        <v>63</v>
      </c>
      <c r="AA954" s="31" t="s">
        <v>64</v>
      </c>
      <c r="AB954" s="31" t="s">
        <v>159</v>
      </c>
      <c r="AC954" s="31" t="s">
        <v>98</v>
      </c>
      <c r="AD954" s="33" t="s">
        <v>99</v>
      </c>
      <c r="AE954" s="33"/>
      <c r="AF954" s="33"/>
      <c r="AG954" s="31"/>
      <c r="AH954" s="75"/>
      <c r="AI954" s="31" t="s">
        <v>75</v>
      </c>
      <c r="AJ954" s="43" t="str">
        <f t="shared" si="108"/>
        <v/>
      </c>
      <c r="AK954" s="25"/>
      <c r="AL954" s="25"/>
      <c r="AM954" s="25"/>
      <c r="AN954" s="25"/>
      <c r="AO954" s="25"/>
      <c r="AP954" s="26">
        <f ca="1">IF(AND(Email_TaskV2[[#This Row],[Status]]="ON PROGRESS"),TODAY()-Email_TaskV2[[#This Row],[Tanggal nodin RFS/RFI]],0)</f>
        <v>0</v>
      </c>
      <c r="AQ954" s="26">
        <f ca="1">IF(AND(Email_TaskV2[[#This Row],[Status]]="ON PROGRESS",Email_TaskV2[[#This Row],[Type]]="RFI"),TODAY()-Email_TaskV2[[#This Row],[Tanggal nodin RFS/RFI]],0)</f>
        <v>0</v>
      </c>
      <c r="AR954" s="26" t="str">
        <f ca="1">IF(Email_TaskV2[[#This Row],[Aging]]&gt;7,"Warning","")</f>
        <v/>
      </c>
      <c r="AV954" s="16" t="str">
        <f>IF(AND(Email_TaskV2[[#This Row],[Status]]="ON PROGRESS",Email_TaskV2[[#This Row],[Type]]="RFS"),"YES","")</f>
        <v/>
      </c>
      <c r="AW954" s="16" t="str">
        <f>IF(AND(Email_TaskV2[[#This Row],[Status]]="ON PROGRESS",Email_TaskV2[[#This Row],[Type]]="RFI"),"YES","")</f>
        <v/>
      </c>
      <c r="AX954" s="16">
        <f>IF(Email_TaskV2[[#This Row],[Nomor Nodin RFS/RFI]]="","",DAY(Email_TaskV2[[#This Row],[Tanggal nodin RFS/RFI]]))</f>
        <v>5</v>
      </c>
      <c r="AY954" s="28" t="str">
        <f>IF(Email_TaskV2[[#This Row],[Nomor Nodin RFS/RFI]]="","",TEXT(Email_TaskV2[[#This Row],[Tanggal nodin RFS/RFI]],"mmm"))</f>
        <v>Aug</v>
      </c>
      <c r="AZ954" s="28" t="str">
        <f>IF(Email_TaskV2[[#This Row],[Nodin BO]]="","No","Yes")</f>
        <v>Yes</v>
      </c>
      <c r="BA954" s="36">
        <f>IF(Email_TaskV2[[#This Row],[Month]]="",13,MONTH(Email_TaskV2[[#This Row],[Tanggal nodin RFS/RFI]]))</f>
        <v>8</v>
      </c>
    </row>
    <row r="955" spans="1:53" ht="15" hidden="1" customHeight="1" x14ac:dyDescent="0.3">
      <c r="A955" s="17">
        <v>954</v>
      </c>
      <c r="B955" s="31" t="s">
        <v>4052</v>
      </c>
      <c r="C955" s="40">
        <v>44778</v>
      </c>
      <c r="D955" s="34" t="s">
        <v>4053</v>
      </c>
      <c r="E955" s="31" t="s">
        <v>55</v>
      </c>
      <c r="F955" s="41" t="s">
        <v>136</v>
      </c>
      <c r="G955" s="42">
        <v>44778</v>
      </c>
      <c r="H955" s="42">
        <v>44778</v>
      </c>
      <c r="I955" s="31" t="s">
        <v>4054</v>
      </c>
      <c r="J955" s="42">
        <v>44778</v>
      </c>
      <c r="K955" s="42"/>
      <c r="L955" s="31">
        <f t="shared" si="111"/>
        <v>0</v>
      </c>
      <c r="M955" s="31">
        <f t="shared" si="112"/>
        <v>0</v>
      </c>
      <c r="N955" s="20" t="s">
        <v>3837</v>
      </c>
      <c r="O955" s="20" t="s">
        <v>194</v>
      </c>
      <c r="P955" s="34" t="str">
        <f>VLOOKUP(Email_TaskV2[[#This Row],[PIC Dev]],[1]Organization!C:D,2,FALSE)</f>
        <v>Postpaid, Roaming, and Interconnect</v>
      </c>
      <c r="Q955" s="74" t="s">
        <v>4055</v>
      </c>
      <c r="R955" s="31">
        <v>149</v>
      </c>
      <c r="S955" s="31" t="s">
        <v>61</v>
      </c>
      <c r="T955" s="31" t="s">
        <v>3352</v>
      </c>
      <c r="U955" s="31"/>
      <c r="V955" s="31"/>
      <c r="W955" s="31"/>
      <c r="X955" s="31"/>
      <c r="Y955" s="31"/>
      <c r="Z955" s="31" t="s">
        <v>63</v>
      </c>
      <c r="AA955" s="31" t="s">
        <v>64</v>
      </c>
      <c r="AB955" s="31" t="s">
        <v>4056</v>
      </c>
      <c r="AC955" s="31" t="s">
        <v>124</v>
      </c>
      <c r="AD955" s="33" t="s">
        <v>125</v>
      </c>
      <c r="AE955" s="33"/>
      <c r="AF955" s="33"/>
      <c r="AG955" s="31"/>
      <c r="AH955" s="75"/>
      <c r="AI955" s="31" t="s">
        <v>75</v>
      </c>
      <c r="AJ955" s="43" t="str">
        <f t="shared" si="108"/>
        <v/>
      </c>
      <c r="AK955" s="25"/>
      <c r="AL955" s="25"/>
      <c r="AM955" s="25"/>
      <c r="AN955" s="25"/>
      <c r="AO955" s="25"/>
      <c r="AP955" s="26">
        <f ca="1">IF(AND(Email_TaskV2[[#This Row],[Status]]="ON PROGRESS"),TODAY()-Email_TaskV2[[#This Row],[Tanggal nodin RFS/RFI]],0)</f>
        <v>0</v>
      </c>
      <c r="AQ955" s="26">
        <f ca="1">IF(AND(Email_TaskV2[[#This Row],[Status]]="ON PROGRESS",Email_TaskV2[[#This Row],[Type]]="RFI"),TODAY()-Email_TaskV2[[#This Row],[Tanggal nodin RFS/RFI]],0)</f>
        <v>0</v>
      </c>
      <c r="AR955" s="26" t="str">
        <f ca="1">IF(Email_TaskV2[[#This Row],[Aging]]&gt;7,"Warning","")</f>
        <v/>
      </c>
      <c r="AV955" s="16" t="str">
        <f>IF(AND(Email_TaskV2[[#This Row],[Status]]="ON PROGRESS",Email_TaskV2[[#This Row],[Type]]="RFS"),"YES","")</f>
        <v/>
      </c>
      <c r="AW955" s="16" t="str">
        <f>IF(AND(Email_TaskV2[[#This Row],[Status]]="ON PROGRESS",Email_TaskV2[[#This Row],[Type]]="RFI"),"YES","")</f>
        <v/>
      </c>
      <c r="AX955" s="16">
        <f>IF(Email_TaskV2[[#This Row],[Nomor Nodin RFS/RFI]]="","",DAY(Email_TaskV2[[#This Row],[Tanggal nodin RFS/RFI]]))</f>
        <v>5</v>
      </c>
      <c r="AY955" s="28" t="str">
        <f>IF(Email_TaskV2[[#This Row],[Nomor Nodin RFS/RFI]]="","",TEXT(Email_TaskV2[[#This Row],[Tanggal nodin RFS/RFI]],"mmm"))</f>
        <v>Aug</v>
      </c>
      <c r="AZ955" s="28" t="str">
        <f>IF(Email_TaskV2[[#This Row],[Nodin BO]]="","No","Yes")</f>
        <v>Yes</v>
      </c>
      <c r="BA955" s="36">
        <f>IF(Email_TaskV2[[#This Row],[Month]]="",13,MONTH(Email_TaskV2[[#This Row],[Tanggal nodin RFS/RFI]]))</f>
        <v>8</v>
      </c>
    </row>
    <row r="956" spans="1:53" ht="15" hidden="1" customHeight="1" x14ac:dyDescent="0.3">
      <c r="A956" s="17">
        <v>955</v>
      </c>
      <c r="B956" s="31" t="s">
        <v>4057</v>
      </c>
      <c r="C956" s="40">
        <v>44778</v>
      </c>
      <c r="D956" s="34" t="s">
        <v>4058</v>
      </c>
      <c r="E956" s="31" t="s">
        <v>55</v>
      </c>
      <c r="F956" s="41" t="s">
        <v>86</v>
      </c>
      <c r="G956" s="42">
        <v>44778</v>
      </c>
      <c r="H956" s="42">
        <v>44789</v>
      </c>
      <c r="I956" s="31" t="s">
        <v>4059</v>
      </c>
      <c r="J956" s="42">
        <v>44789</v>
      </c>
      <c r="K956" s="42"/>
      <c r="L956" s="31">
        <f t="shared" si="111"/>
        <v>11</v>
      </c>
      <c r="M956" s="31">
        <f t="shared" si="112"/>
        <v>11</v>
      </c>
      <c r="N956" s="34" t="s">
        <v>104</v>
      </c>
      <c r="O956" s="34" t="s">
        <v>105</v>
      </c>
      <c r="P956" s="34" t="str">
        <f>VLOOKUP(Email_TaskV2[[#This Row],[PIC Dev]],[1]Organization!C:D,2,FALSE)</f>
        <v>Digital and VAS</v>
      </c>
      <c r="Q956" s="74" t="s">
        <v>4060</v>
      </c>
      <c r="R956" s="31">
        <v>45</v>
      </c>
      <c r="S956" s="31" t="s">
        <v>61</v>
      </c>
      <c r="T956" s="31" t="s">
        <v>4061</v>
      </c>
      <c r="U956" s="31"/>
      <c r="V956" s="31"/>
      <c r="W956" s="31"/>
      <c r="X956" s="31"/>
      <c r="Y956" s="31"/>
      <c r="Z956" s="31" t="s">
        <v>63</v>
      </c>
      <c r="AA956" s="31" t="s">
        <v>64</v>
      </c>
      <c r="AB956" s="31" t="s">
        <v>108</v>
      </c>
      <c r="AC956" s="31" t="s">
        <v>98</v>
      </c>
      <c r="AD956" s="33" t="s">
        <v>774</v>
      </c>
      <c r="AE956" s="33"/>
      <c r="AF956" s="33"/>
      <c r="AG956" s="31"/>
      <c r="AH956" s="75"/>
      <c r="AI956" s="31" t="s">
        <v>75</v>
      </c>
      <c r="AJ956" s="43" t="str">
        <f t="shared" si="108"/>
        <v/>
      </c>
      <c r="AK956" s="25"/>
      <c r="AL956" s="25"/>
      <c r="AM956" s="25"/>
      <c r="AN956" s="25"/>
      <c r="AO956" s="25"/>
      <c r="AP956" s="26">
        <f ca="1">IF(AND(Email_TaskV2[[#This Row],[Status]]="ON PROGRESS"),TODAY()-Email_TaskV2[[#This Row],[Tanggal nodin RFS/RFI]],0)</f>
        <v>0</v>
      </c>
      <c r="AQ956" s="26">
        <f ca="1">IF(AND(Email_TaskV2[[#This Row],[Status]]="ON PROGRESS",Email_TaskV2[[#This Row],[Type]]="RFI"),TODAY()-Email_TaskV2[[#This Row],[Tanggal nodin RFS/RFI]],0)</f>
        <v>0</v>
      </c>
      <c r="AR956" s="26" t="str">
        <f ca="1">IF(Email_TaskV2[[#This Row],[Aging]]&gt;7,"Warning","")</f>
        <v/>
      </c>
      <c r="AV956" s="16" t="str">
        <f>IF(AND(Email_TaskV2[[#This Row],[Status]]="ON PROGRESS",Email_TaskV2[[#This Row],[Type]]="RFS"),"YES","")</f>
        <v/>
      </c>
      <c r="AW956" s="16" t="str">
        <f>IF(AND(Email_TaskV2[[#This Row],[Status]]="ON PROGRESS",Email_TaskV2[[#This Row],[Type]]="RFI"),"YES","")</f>
        <v/>
      </c>
      <c r="AX956" s="16">
        <f>IF(Email_TaskV2[[#This Row],[Nomor Nodin RFS/RFI]]="","",DAY(Email_TaskV2[[#This Row],[Tanggal nodin RFS/RFI]]))</f>
        <v>5</v>
      </c>
      <c r="AY956" s="28" t="str">
        <f>IF(Email_TaskV2[[#This Row],[Nomor Nodin RFS/RFI]]="","",TEXT(Email_TaskV2[[#This Row],[Tanggal nodin RFS/RFI]],"mmm"))</f>
        <v>Aug</v>
      </c>
      <c r="AZ956" s="28" t="str">
        <f>IF(Email_TaskV2[[#This Row],[Nodin BO]]="","No","Yes")</f>
        <v>Yes</v>
      </c>
      <c r="BA956" s="36">
        <f>IF(Email_TaskV2[[#This Row],[Month]]="",13,MONTH(Email_TaskV2[[#This Row],[Tanggal nodin RFS/RFI]]))</f>
        <v>8</v>
      </c>
    </row>
    <row r="957" spans="1:53" ht="15" hidden="1" customHeight="1" x14ac:dyDescent="0.3">
      <c r="A957" s="17">
        <v>956</v>
      </c>
      <c r="B957" s="31" t="s">
        <v>4062</v>
      </c>
      <c r="C957" s="40">
        <v>44778</v>
      </c>
      <c r="D957" s="34" t="s">
        <v>4063</v>
      </c>
      <c r="E957" s="31" t="s">
        <v>55</v>
      </c>
      <c r="F957" s="41" t="s">
        <v>136</v>
      </c>
      <c r="G957" s="42">
        <v>44785</v>
      </c>
      <c r="H957" s="42">
        <v>44791</v>
      </c>
      <c r="I957" s="31" t="s">
        <v>4064</v>
      </c>
      <c r="J957" s="42">
        <v>44791</v>
      </c>
      <c r="K957" s="42"/>
      <c r="L957" s="31">
        <f t="shared" si="111"/>
        <v>13</v>
      </c>
      <c r="M957" s="31">
        <f t="shared" si="112"/>
        <v>6</v>
      </c>
      <c r="N957" s="33" t="s">
        <v>93</v>
      </c>
      <c r="O957" s="34" t="s">
        <v>94</v>
      </c>
      <c r="P957" s="34" t="str">
        <f>VLOOKUP(Email_TaskV2[[#This Row],[PIC Dev]],[1]Organization!C:D,2,FALSE)</f>
        <v>Digital and VAS</v>
      </c>
      <c r="Q957" s="74" t="s">
        <v>4065</v>
      </c>
      <c r="R957" s="31">
        <v>90</v>
      </c>
      <c r="S957" s="31" t="s">
        <v>61</v>
      </c>
      <c r="T957" s="31" t="s">
        <v>4066</v>
      </c>
      <c r="U957" s="31"/>
      <c r="V957" s="31"/>
      <c r="W957" s="31"/>
      <c r="X957" s="31"/>
      <c r="Y957" s="31"/>
      <c r="Z957" s="31" t="s">
        <v>63</v>
      </c>
      <c r="AA957" s="31" t="s">
        <v>64</v>
      </c>
      <c r="AB957" s="31" t="s">
        <v>81</v>
      </c>
      <c r="AC957" s="31" t="s">
        <v>66</v>
      </c>
      <c r="AD957" s="33" t="s">
        <v>2421</v>
      </c>
      <c r="AE957" s="33" t="s">
        <v>3882</v>
      </c>
      <c r="AF957" s="33"/>
      <c r="AG957" s="31"/>
      <c r="AH957" s="75"/>
      <c r="AI957" s="31" t="s">
        <v>68</v>
      </c>
      <c r="AJ957" s="43" t="str">
        <f t="shared" si="108"/>
        <v>(FUT Simulator)</v>
      </c>
      <c r="AK957" s="25"/>
      <c r="AL957" s="25"/>
      <c r="AM957" s="25">
        <f>VLOOKUP($D957,[1]Report_weekly!$E$2:$T$92,15,FALSE())</f>
        <v>3</v>
      </c>
      <c r="AN957" s="25"/>
      <c r="AO957" s="25"/>
      <c r="AP957" s="26">
        <f ca="1">IF(AND(Email_TaskV2[[#This Row],[Status]]="ON PROGRESS"),TODAY()-Email_TaskV2[[#This Row],[Tanggal nodin RFS/RFI]],0)</f>
        <v>0</v>
      </c>
      <c r="AQ957" s="26">
        <f ca="1">IF(AND(Email_TaskV2[[#This Row],[Status]]="ON PROGRESS",Email_TaskV2[[#This Row],[Type]]="RFI"),TODAY()-Email_TaskV2[[#This Row],[Tanggal nodin RFS/RFI]],0)</f>
        <v>0</v>
      </c>
      <c r="AR957" s="26" t="str">
        <f ca="1">IF(Email_TaskV2[[#This Row],[Aging]]&gt;7,"Warning","")</f>
        <v/>
      </c>
      <c r="AV957" s="16" t="str">
        <f>IF(AND(Email_TaskV2[[#This Row],[Status]]="ON PROGRESS",Email_TaskV2[[#This Row],[Type]]="RFS"),"YES","")</f>
        <v/>
      </c>
      <c r="AW957" s="16" t="str">
        <f>IF(AND(Email_TaskV2[[#This Row],[Status]]="ON PROGRESS",Email_TaskV2[[#This Row],[Type]]="RFI"),"YES","")</f>
        <v/>
      </c>
      <c r="AX957" s="16">
        <f>IF(Email_TaskV2[[#This Row],[Nomor Nodin RFS/RFI]]="","",DAY(Email_TaskV2[[#This Row],[Tanggal nodin RFS/RFI]]))</f>
        <v>5</v>
      </c>
      <c r="AY957" s="28" t="str">
        <f>IF(Email_TaskV2[[#This Row],[Nomor Nodin RFS/RFI]]="","",TEXT(Email_TaskV2[[#This Row],[Tanggal nodin RFS/RFI]],"mmm"))</f>
        <v>Aug</v>
      </c>
      <c r="AZ957" s="28" t="str">
        <f>IF(Email_TaskV2[[#This Row],[Nodin BO]]="","No","Yes")</f>
        <v>Yes</v>
      </c>
      <c r="BA957" s="36">
        <f>IF(Email_TaskV2[[#This Row],[Month]]="",13,MONTH(Email_TaskV2[[#This Row],[Tanggal nodin RFS/RFI]]))</f>
        <v>8</v>
      </c>
    </row>
    <row r="958" spans="1:53" ht="15" hidden="1" customHeight="1" x14ac:dyDescent="0.3">
      <c r="A958" s="17">
        <v>957</v>
      </c>
      <c r="B958" s="31" t="s">
        <v>4067</v>
      </c>
      <c r="C958" s="40">
        <v>44778</v>
      </c>
      <c r="D958" s="34" t="s">
        <v>4068</v>
      </c>
      <c r="E958" s="31" t="s">
        <v>55</v>
      </c>
      <c r="F958" s="31" t="s">
        <v>86</v>
      </c>
      <c r="G958" s="42">
        <v>44781</v>
      </c>
      <c r="H958" s="42">
        <v>44782</v>
      </c>
      <c r="I958" s="31" t="s">
        <v>4069</v>
      </c>
      <c r="J958" s="42">
        <v>44782</v>
      </c>
      <c r="K958" s="42"/>
      <c r="L958" s="31">
        <f t="shared" si="111"/>
        <v>4</v>
      </c>
      <c r="M958" s="31">
        <f t="shared" si="112"/>
        <v>1</v>
      </c>
      <c r="N958" s="23" t="s">
        <v>93</v>
      </c>
      <c r="O958" s="20" t="s">
        <v>94</v>
      </c>
      <c r="P958" s="35" t="str">
        <f>VLOOKUP(Email_TaskV2[[#This Row],[PIC Dev]],[1]Organization!C:D,2,FALSE)</f>
        <v>Digital and VAS</v>
      </c>
      <c r="Q958" s="74" t="s">
        <v>4070</v>
      </c>
      <c r="R958" s="31">
        <v>117</v>
      </c>
      <c r="S958" s="31" t="s">
        <v>61</v>
      </c>
      <c r="T958" s="31" t="s">
        <v>4071</v>
      </c>
      <c r="U958" s="31"/>
      <c r="V958" s="31"/>
      <c r="W958" s="31"/>
      <c r="X958" s="31"/>
      <c r="Y958" s="31"/>
      <c r="Z958" s="31" t="s">
        <v>63</v>
      </c>
      <c r="AA958" s="31" t="s">
        <v>64</v>
      </c>
      <c r="AB958" s="31" t="s">
        <v>201</v>
      </c>
      <c r="AC958" s="31" t="s">
        <v>98</v>
      </c>
      <c r="AD958" s="33" t="s">
        <v>99</v>
      </c>
      <c r="AE958" s="33"/>
      <c r="AF958" s="33"/>
      <c r="AG958" s="31"/>
      <c r="AH958" s="75"/>
      <c r="AI958" s="31" t="s">
        <v>75</v>
      </c>
      <c r="AJ958" s="43" t="str">
        <f t="shared" si="108"/>
        <v/>
      </c>
      <c r="AK958" s="25"/>
      <c r="AL958" s="25"/>
      <c r="AM958" s="25"/>
      <c r="AN958" s="25"/>
      <c r="AO958" s="25"/>
      <c r="AP958" s="26">
        <f ca="1">IF(AND(Email_TaskV2[[#This Row],[Status]]="ON PROGRESS"),TODAY()-Email_TaskV2[[#This Row],[Tanggal nodin RFS/RFI]],0)</f>
        <v>0</v>
      </c>
      <c r="AQ958" s="26">
        <f ca="1">IF(AND(Email_TaskV2[[#This Row],[Status]]="ON PROGRESS",Email_TaskV2[[#This Row],[Type]]="RFI"),TODAY()-Email_TaskV2[[#This Row],[Tanggal nodin RFS/RFI]],0)</f>
        <v>0</v>
      </c>
      <c r="AR958" s="26" t="str">
        <f ca="1">IF(Email_TaskV2[[#This Row],[Aging]]&gt;7,"Warning","")</f>
        <v/>
      </c>
      <c r="AV958" s="16" t="str">
        <f>IF(AND(Email_TaskV2[[#This Row],[Status]]="ON PROGRESS",Email_TaskV2[[#This Row],[Type]]="RFS"),"YES","")</f>
        <v/>
      </c>
      <c r="AW958" s="16" t="str">
        <f>IF(AND(Email_TaskV2[[#This Row],[Status]]="ON PROGRESS",Email_TaskV2[[#This Row],[Type]]="RFI"),"YES","")</f>
        <v/>
      </c>
      <c r="AX958" s="16">
        <f>IF(Email_TaskV2[[#This Row],[Nomor Nodin RFS/RFI]]="","",DAY(Email_TaskV2[[#This Row],[Tanggal nodin RFS/RFI]]))</f>
        <v>5</v>
      </c>
      <c r="AY958" s="28" t="str">
        <f>IF(Email_TaskV2[[#This Row],[Nomor Nodin RFS/RFI]]="","",TEXT(Email_TaskV2[[#This Row],[Tanggal nodin RFS/RFI]],"mmm"))</f>
        <v>Aug</v>
      </c>
      <c r="AZ958" s="28" t="str">
        <f>IF(Email_TaskV2[[#This Row],[Nodin BO]]="","No","Yes")</f>
        <v>Yes</v>
      </c>
      <c r="BA958" s="36">
        <f>IF(Email_TaskV2[[#This Row],[Month]]="",13,MONTH(Email_TaskV2[[#This Row],[Tanggal nodin RFS/RFI]]))</f>
        <v>8</v>
      </c>
    </row>
    <row r="959" spans="1:53" ht="15" hidden="1" customHeight="1" x14ac:dyDescent="0.3">
      <c r="A959" s="17">
        <v>958</v>
      </c>
      <c r="B959" s="31" t="s">
        <v>4072</v>
      </c>
      <c r="C959" s="40">
        <v>44779</v>
      </c>
      <c r="D959" s="34" t="s">
        <v>4073</v>
      </c>
      <c r="E959" s="31" t="s">
        <v>55</v>
      </c>
      <c r="F959" s="41" t="s">
        <v>86</v>
      </c>
      <c r="G959" s="42">
        <v>44781</v>
      </c>
      <c r="H959" s="42">
        <v>44783</v>
      </c>
      <c r="I959" s="31" t="s">
        <v>4074</v>
      </c>
      <c r="J959" s="42">
        <v>44783</v>
      </c>
      <c r="K959" s="42"/>
      <c r="L959" s="31">
        <f t="shared" si="111"/>
        <v>4</v>
      </c>
      <c r="M959" s="31">
        <f t="shared" si="112"/>
        <v>2</v>
      </c>
      <c r="N959" s="23" t="s">
        <v>120</v>
      </c>
      <c r="O959" s="20" t="s">
        <v>121</v>
      </c>
      <c r="P959" s="35" t="str">
        <f>VLOOKUP(Email_TaskV2[[#This Row],[PIC Dev]],[1]Organization!C:D,2,FALSE)</f>
        <v>Business Architecture</v>
      </c>
      <c r="Q959" s="74" t="s">
        <v>4075</v>
      </c>
      <c r="R959" s="31">
        <v>78</v>
      </c>
      <c r="S959" s="31" t="s">
        <v>61</v>
      </c>
      <c r="T959" s="31" t="s">
        <v>4076</v>
      </c>
      <c r="U959" s="31"/>
      <c r="V959" s="31"/>
      <c r="W959" s="31"/>
      <c r="X959" s="31"/>
      <c r="Y959" s="31"/>
      <c r="Z959" s="31" t="s">
        <v>63</v>
      </c>
      <c r="AA959" s="31" t="s">
        <v>64</v>
      </c>
      <c r="AB959" s="31" t="s">
        <v>123</v>
      </c>
      <c r="AC959" s="31" t="s">
        <v>66</v>
      </c>
      <c r="AD959" s="33" t="s">
        <v>82</v>
      </c>
      <c r="AE959" s="33" t="s">
        <v>139</v>
      </c>
      <c r="AF959" s="33"/>
      <c r="AG959" s="31"/>
      <c r="AH959" s="75"/>
      <c r="AI959" s="31" t="s">
        <v>75</v>
      </c>
      <c r="AJ959" s="43" t="str">
        <f t="shared" si="108"/>
        <v/>
      </c>
      <c r="AK959" s="25"/>
      <c r="AL959" s="25"/>
      <c r="AM959" s="25"/>
      <c r="AN959" s="25"/>
      <c r="AO959" s="25"/>
      <c r="AP959" s="26">
        <f ca="1">IF(AND(Email_TaskV2[[#This Row],[Status]]="ON PROGRESS"),TODAY()-Email_TaskV2[[#This Row],[Tanggal nodin RFS/RFI]],0)</f>
        <v>0</v>
      </c>
      <c r="AQ959" s="26">
        <f ca="1">IF(AND(Email_TaskV2[[#This Row],[Status]]="ON PROGRESS",Email_TaskV2[[#This Row],[Type]]="RFI"),TODAY()-Email_TaskV2[[#This Row],[Tanggal nodin RFS/RFI]],0)</f>
        <v>0</v>
      </c>
      <c r="AR959" s="26" t="str">
        <f ca="1">IF(Email_TaskV2[[#This Row],[Aging]]&gt;7,"Warning","")</f>
        <v/>
      </c>
      <c r="AV959" s="16" t="str">
        <f>IF(AND(Email_TaskV2[[#This Row],[Status]]="ON PROGRESS",Email_TaskV2[[#This Row],[Type]]="RFS"),"YES","")</f>
        <v/>
      </c>
      <c r="AW959" s="16" t="str">
        <f>IF(AND(Email_TaskV2[[#This Row],[Status]]="ON PROGRESS",Email_TaskV2[[#This Row],[Type]]="RFI"),"YES","")</f>
        <v/>
      </c>
      <c r="AX959" s="16">
        <f>IF(Email_TaskV2[[#This Row],[Nomor Nodin RFS/RFI]]="","",DAY(Email_TaskV2[[#This Row],[Tanggal nodin RFS/RFI]]))</f>
        <v>6</v>
      </c>
      <c r="AY959" s="28" t="str">
        <f>IF(Email_TaskV2[[#This Row],[Nomor Nodin RFS/RFI]]="","",TEXT(Email_TaskV2[[#This Row],[Tanggal nodin RFS/RFI]],"mmm"))</f>
        <v>Aug</v>
      </c>
      <c r="AZ959" s="28" t="str">
        <f>IF(Email_TaskV2[[#This Row],[Nodin BO]]="","No","Yes")</f>
        <v>Yes</v>
      </c>
      <c r="BA959" s="36">
        <f>IF(Email_TaskV2[[#This Row],[Month]]="",13,MONTH(Email_TaskV2[[#This Row],[Tanggal nodin RFS/RFI]]))</f>
        <v>8</v>
      </c>
    </row>
    <row r="960" spans="1:53" ht="15" hidden="1" customHeight="1" x14ac:dyDescent="0.3">
      <c r="A960" s="17">
        <v>959</v>
      </c>
      <c r="B960" s="31" t="s">
        <v>4077</v>
      </c>
      <c r="C960" s="40">
        <v>44781</v>
      </c>
      <c r="D960" s="34" t="s">
        <v>4078</v>
      </c>
      <c r="E960" s="31" t="s">
        <v>55</v>
      </c>
      <c r="F960" s="41" t="s">
        <v>112</v>
      </c>
      <c r="G960" s="42">
        <v>44781</v>
      </c>
      <c r="H960" s="42">
        <v>44784</v>
      </c>
      <c r="I960" s="31" t="s">
        <v>4079</v>
      </c>
      <c r="J960" s="42">
        <v>44784</v>
      </c>
      <c r="K960" s="42"/>
      <c r="L960" s="31">
        <f t="shared" si="111"/>
        <v>3</v>
      </c>
      <c r="M960" s="31">
        <f t="shared" si="112"/>
        <v>3</v>
      </c>
      <c r="N960" s="34" t="s">
        <v>341</v>
      </c>
      <c r="O960" s="34" t="s">
        <v>342</v>
      </c>
      <c r="P960" s="34" t="str">
        <f>VLOOKUP(Email_TaskV2[[#This Row],[PIC Dev]],[1]Organization!C:D,2,FALSE)</f>
        <v>Digital and VAS</v>
      </c>
      <c r="Q960" s="34"/>
      <c r="R960" s="31">
        <v>25</v>
      </c>
      <c r="S960" s="31" t="s">
        <v>61</v>
      </c>
      <c r="T960" s="31" t="s">
        <v>4080</v>
      </c>
      <c r="U960" s="31"/>
      <c r="V960" s="31"/>
      <c r="W960" s="31"/>
      <c r="X960" s="31"/>
      <c r="Y960" s="31"/>
      <c r="Z960" s="31" t="s">
        <v>63</v>
      </c>
      <c r="AA960" s="31" t="s">
        <v>64</v>
      </c>
      <c r="AB960" s="31" t="s">
        <v>344</v>
      </c>
      <c r="AC960" s="31" t="s">
        <v>98</v>
      </c>
      <c r="AD960" s="33" t="s">
        <v>2421</v>
      </c>
      <c r="AE960" s="33"/>
      <c r="AF960" s="33"/>
      <c r="AG960" s="31"/>
      <c r="AH960" s="75"/>
      <c r="AI960" s="31" t="s">
        <v>75</v>
      </c>
      <c r="AJ960" s="43" t="str">
        <f t="shared" si="108"/>
        <v/>
      </c>
      <c r="AK960" s="25"/>
      <c r="AL960" s="25"/>
      <c r="AM960" s="25"/>
      <c r="AN960" s="25"/>
      <c r="AO960" s="25"/>
      <c r="AP960" s="26">
        <f ca="1">IF(AND(Email_TaskV2[[#This Row],[Status]]="ON PROGRESS"),TODAY()-Email_TaskV2[[#This Row],[Tanggal nodin RFS/RFI]],0)</f>
        <v>0</v>
      </c>
      <c r="AQ960" s="26">
        <f ca="1">IF(AND(Email_TaskV2[[#This Row],[Status]]="ON PROGRESS",Email_TaskV2[[#This Row],[Type]]="RFI"),TODAY()-Email_TaskV2[[#This Row],[Tanggal nodin RFS/RFI]],0)</f>
        <v>0</v>
      </c>
      <c r="AR960" s="26" t="str">
        <f ca="1">IF(Email_TaskV2[[#This Row],[Aging]]&gt;7,"Warning","")</f>
        <v/>
      </c>
      <c r="AV960" s="16" t="str">
        <f>IF(AND(Email_TaskV2[[#This Row],[Status]]="ON PROGRESS",Email_TaskV2[[#This Row],[Type]]="RFS"),"YES","")</f>
        <v/>
      </c>
      <c r="AW960" s="16" t="str">
        <f>IF(AND(Email_TaskV2[[#This Row],[Status]]="ON PROGRESS",Email_TaskV2[[#This Row],[Type]]="RFI"),"YES","")</f>
        <v/>
      </c>
      <c r="AX960" s="16">
        <f>IF(Email_TaskV2[[#This Row],[Nomor Nodin RFS/RFI]]="","",DAY(Email_TaskV2[[#This Row],[Tanggal nodin RFS/RFI]]))</f>
        <v>8</v>
      </c>
      <c r="AY960" s="28" t="str">
        <f>IF(Email_TaskV2[[#This Row],[Nomor Nodin RFS/RFI]]="","",TEXT(Email_TaskV2[[#This Row],[Tanggal nodin RFS/RFI]],"mmm"))</f>
        <v>Aug</v>
      </c>
      <c r="AZ960" s="28" t="str">
        <f>IF(Email_TaskV2[[#This Row],[Nodin BO]]="","No","Yes")</f>
        <v>Yes</v>
      </c>
      <c r="BA960" s="36">
        <f>IF(Email_TaskV2[[#This Row],[Month]]="",13,MONTH(Email_TaskV2[[#This Row],[Tanggal nodin RFS/RFI]]))</f>
        <v>8</v>
      </c>
    </row>
    <row r="961" spans="1:53" ht="15" hidden="1" customHeight="1" x14ac:dyDescent="0.3">
      <c r="A961" s="17">
        <v>960</v>
      </c>
      <c r="B961" s="31" t="s">
        <v>4081</v>
      </c>
      <c r="C961" s="40">
        <v>44781</v>
      </c>
      <c r="D961" s="34" t="s">
        <v>4082</v>
      </c>
      <c r="E961" s="31" t="s">
        <v>55</v>
      </c>
      <c r="F961" s="41" t="s">
        <v>86</v>
      </c>
      <c r="G961" s="42">
        <v>44781</v>
      </c>
      <c r="H961" s="42">
        <v>44783</v>
      </c>
      <c r="I961" s="31" t="s">
        <v>4083</v>
      </c>
      <c r="J961" s="42">
        <v>44784</v>
      </c>
      <c r="K961" s="42"/>
      <c r="L961" s="31">
        <f t="shared" si="111"/>
        <v>2</v>
      </c>
      <c r="M961" s="31">
        <f t="shared" si="112"/>
        <v>3</v>
      </c>
      <c r="N961" s="34" t="s">
        <v>341</v>
      </c>
      <c r="O961" s="34" t="s">
        <v>342</v>
      </c>
      <c r="P961" s="34" t="str">
        <f>VLOOKUP(Email_TaskV2[[#This Row],[PIC Dev]],[1]Organization!C:D,2,FALSE)</f>
        <v>Digital and VAS</v>
      </c>
      <c r="Q961" s="74" t="s">
        <v>4084</v>
      </c>
      <c r="R961" s="31">
        <v>23</v>
      </c>
      <c r="S961" s="31" t="s">
        <v>61</v>
      </c>
      <c r="T961" s="31" t="s">
        <v>4085</v>
      </c>
      <c r="U961" s="31"/>
      <c r="V961" s="31"/>
      <c r="W961" s="31"/>
      <c r="X961" s="31"/>
      <c r="Y961" s="31"/>
      <c r="Z961" s="31" t="s">
        <v>63</v>
      </c>
      <c r="AA961" s="31" t="s">
        <v>64</v>
      </c>
      <c r="AB961" s="31" t="s">
        <v>344</v>
      </c>
      <c r="AC961" s="31" t="s">
        <v>98</v>
      </c>
      <c r="AD961" s="33" t="s">
        <v>160</v>
      </c>
      <c r="AE961" s="33"/>
      <c r="AF961" s="33"/>
      <c r="AG961" s="31"/>
      <c r="AH961" s="75"/>
      <c r="AI961" s="31" t="s">
        <v>75</v>
      </c>
      <c r="AJ961" s="43" t="str">
        <f t="shared" si="108"/>
        <v/>
      </c>
      <c r="AK961" s="25"/>
      <c r="AL961" s="25"/>
      <c r="AM961" s="25"/>
      <c r="AN961" s="25"/>
      <c r="AO961" s="25"/>
      <c r="AP961" s="26">
        <f ca="1">IF(AND(Email_TaskV2[[#This Row],[Status]]="ON PROGRESS"),TODAY()-Email_TaskV2[[#This Row],[Tanggal nodin RFS/RFI]],0)</f>
        <v>0</v>
      </c>
      <c r="AQ961" s="26">
        <f ca="1">IF(AND(Email_TaskV2[[#This Row],[Status]]="ON PROGRESS",Email_TaskV2[[#This Row],[Type]]="RFI"),TODAY()-Email_TaskV2[[#This Row],[Tanggal nodin RFS/RFI]],0)</f>
        <v>0</v>
      </c>
      <c r="AR961" s="26" t="str">
        <f ca="1">IF(Email_TaskV2[[#This Row],[Aging]]&gt;7,"Warning","")</f>
        <v/>
      </c>
      <c r="AV961" s="16" t="str">
        <f>IF(AND(Email_TaskV2[[#This Row],[Status]]="ON PROGRESS",Email_TaskV2[[#This Row],[Type]]="RFS"),"YES","")</f>
        <v/>
      </c>
      <c r="AW961" s="16" t="str">
        <f>IF(AND(Email_TaskV2[[#This Row],[Status]]="ON PROGRESS",Email_TaskV2[[#This Row],[Type]]="RFI"),"YES","")</f>
        <v/>
      </c>
      <c r="AX961" s="16">
        <f>IF(Email_TaskV2[[#This Row],[Nomor Nodin RFS/RFI]]="","",DAY(Email_TaskV2[[#This Row],[Tanggal nodin RFS/RFI]]))</f>
        <v>8</v>
      </c>
      <c r="AY961" s="28" t="str">
        <f>IF(Email_TaskV2[[#This Row],[Nomor Nodin RFS/RFI]]="","",TEXT(Email_TaskV2[[#This Row],[Tanggal nodin RFS/RFI]],"mmm"))</f>
        <v>Aug</v>
      </c>
      <c r="AZ961" s="28" t="str">
        <f>IF(Email_TaskV2[[#This Row],[Nodin BO]]="","No","Yes")</f>
        <v>Yes</v>
      </c>
      <c r="BA961" s="36">
        <f>IF(Email_TaskV2[[#This Row],[Month]]="",13,MONTH(Email_TaskV2[[#This Row],[Tanggal nodin RFS/RFI]]))</f>
        <v>8</v>
      </c>
    </row>
    <row r="962" spans="1:53" ht="15" hidden="1" customHeight="1" x14ac:dyDescent="0.3">
      <c r="A962" s="17">
        <v>961</v>
      </c>
      <c r="B962" s="31" t="s">
        <v>4086</v>
      </c>
      <c r="C962" s="40">
        <v>44781</v>
      </c>
      <c r="D962" s="35" t="s">
        <v>4087</v>
      </c>
      <c r="E962" s="48" t="s">
        <v>118</v>
      </c>
      <c r="F962" s="81" t="s">
        <v>119</v>
      </c>
      <c r="G962" s="31"/>
      <c r="H962" s="42">
        <v>44799</v>
      </c>
      <c r="I962" s="31"/>
      <c r="J962" s="31"/>
      <c r="K962" s="31"/>
      <c r="L962" s="33"/>
      <c r="M962" s="34"/>
      <c r="N962" s="20" t="s">
        <v>58</v>
      </c>
      <c r="O962" s="20" t="s">
        <v>59</v>
      </c>
      <c r="P962" s="34" t="str">
        <f>VLOOKUP(Email_TaskV2[[#This Row],[PIC Dev]],[1]Organization!C:D,2,FALSE)</f>
        <v>BSM Prepaid</v>
      </c>
      <c r="Q962" s="74" t="s">
        <v>4088</v>
      </c>
      <c r="R962" s="31"/>
      <c r="S962" s="31" t="s">
        <v>61</v>
      </c>
      <c r="T962" s="83" t="s">
        <v>4089</v>
      </c>
      <c r="U962" s="83"/>
      <c r="V962" s="83"/>
      <c r="W962" s="83"/>
      <c r="X962" s="83"/>
      <c r="Y962" s="83"/>
      <c r="Z962" s="31" t="s">
        <v>63</v>
      </c>
      <c r="AA962" s="31" t="s">
        <v>64</v>
      </c>
      <c r="AB962" s="31" t="s">
        <v>65</v>
      </c>
      <c r="AC962" s="31" t="s">
        <v>66</v>
      </c>
      <c r="AD962" s="33" t="s">
        <v>82</v>
      </c>
      <c r="AE962" s="33" t="s">
        <v>139</v>
      </c>
      <c r="AF962" s="33"/>
      <c r="AG962" s="31"/>
      <c r="AH962" s="75"/>
      <c r="AI962" s="48" t="s">
        <v>68</v>
      </c>
      <c r="AJ962" s="129" t="str">
        <f t="shared" si="108"/>
        <v>(FUT Simulator)</v>
      </c>
      <c r="AK962" s="25"/>
      <c r="AL962" s="25"/>
      <c r="AM962" s="25">
        <f>VLOOKUP($D962,[1]Report_weekly!$E$2:$T$92,15,FALSE())</f>
        <v>3</v>
      </c>
      <c r="AN962" s="25"/>
      <c r="AO962" s="25"/>
      <c r="AP962" s="26">
        <f ca="1">IF(AND(Email_TaskV2[[#This Row],[Status]]="ON PROGRESS"),TODAY()-Email_TaskV2[[#This Row],[Tanggal nodin RFS/RFI]],0)</f>
        <v>0</v>
      </c>
      <c r="AQ962" s="26">
        <f ca="1">IF(AND(Email_TaskV2[[#This Row],[Status]]="ON PROGRESS",Email_TaskV2[[#This Row],[Type]]="RFI"),TODAY()-Email_TaskV2[[#This Row],[Tanggal nodin RFS/RFI]],0)</f>
        <v>0</v>
      </c>
      <c r="AR962" s="26" t="str">
        <f ca="1">IF(Email_TaskV2[[#This Row],[Aging]]&gt;7,"Warning","")</f>
        <v/>
      </c>
      <c r="AV962" s="16" t="str">
        <f>IF(AND(Email_TaskV2[[#This Row],[Status]]="ON PROGRESS",Email_TaskV2[[#This Row],[Type]]="RFS"),"YES","")</f>
        <v/>
      </c>
      <c r="AW962" s="16" t="str">
        <f>IF(AND(Email_TaskV2[[#This Row],[Status]]="ON PROGRESS",Email_TaskV2[[#This Row],[Type]]="RFI"),"YES","")</f>
        <v/>
      </c>
      <c r="AX962" s="16">
        <f>IF(Email_TaskV2[[#This Row],[Nomor Nodin RFS/RFI]]="","",DAY(Email_TaskV2[[#This Row],[Tanggal nodin RFS/RFI]]))</f>
        <v>8</v>
      </c>
      <c r="AY962" s="28" t="str">
        <f>IF(Email_TaskV2[[#This Row],[Nomor Nodin RFS/RFI]]="","",TEXT(Email_TaskV2[[#This Row],[Tanggal nodin RFS/RFI]],"mmm"))</f>
        <v>Aug</v>
      </c>
      <c r="AZ962" s="28" t="str">
        <f>IF(Email_TaskV2[[#This Row],[Nodin BO]]="","No","Yes")</f>
        <v>Yes</v>
      </c>
      <c r="BA962" s="36">
        <f>IF(Email_TaskV2[[#This Row],[Month]]="",13,MONTH(Email_TaskV2[[#This Row],[Tanggal nodin RFS/RFI]]))</f>
        <v>8</v>
      </c>
    </row>
    <row r="963" spans="1:53" ht="15" hidden="1" customHeight="1" x14ac:dyDescent="0.3">
      <c r="A963" s="17">
        <v>962</v>
      </c>
      <c r="B963" s="31" t="s">
        <v>4090</v>
      </c>
      <c r="C963" s="40">
        <v>44781</v>
      </c>
      <c r="D963" s="34" t="s">
        <v>4091</v>
      </c>
      <c r="E963" s="48" t="s">
        <v>118</v>
      </c>
      <c r="F963" s="81" t="s">
        <v>119</v>
      </c>
      <c r="G963" s="31"/>
      <c r="H963" s="42">
        <v>44799</v>
      </c>
      <c r="I963" s="31"/>
      <c r="J963" s="31"/>
      <c r="K963" s="31"/>
      <c r="L963" s="33"/>
      <c r="M963" s="34"/>
      <c r="N963" s="34" t="s">
        <v>130</v>
      </c>
      <c r="O963" s="34" t="s">
        <v>131</v>
      </c>
      <c r="P963" s="34" t="str">
        <f>VLOOKUP(Email_TaskV2[[#This Row],[PIC Dev]],[1]Organization!C:D,2,FALSE)</f>
        <v>BSM Prepaid</v>
      </c>
      <c r="Q963" s="74" t="s">
        <v>4092</v>
      </c>
      <c r="R963" s="31"/>
      <c r="S963" s="31" t="s">
        <v>61</v>
      </c>
      <c r="T963" s="83" t="s">
        <v>4093</v>
      </c>
      <c r="U963" s="83"/>
      <c r="V963" s="83"/>
      <c r="W963" s="83"/>
      <c r="X963" s="83"/>
      <c r="Y963" s="83"/>
      <c r="Z963" s="31" t="s">
        <v>63</v>
      </c>
      <c r="AA963" s="31" t="s">
        <v>64</v>
      </c>
      <c r="AB963" s="31" t="s">
        <v>81</v>
      </c>
      <c r="AC963" s="31" t="s">
        <v>66</v>
      </c>
      <c r="AD963" s="33" t="s">
        <v>74</v>
      </c>
      <c r="AE963" s="33"/>
      <c r="AF963" s="33"/>
      <c r="AG963" s="31"/>
      <c r="AH963" s="75"/>
      <c r="AI963" s="48" t="s">
        <v>68</v>
      </c>
      <c r="AJ963" s="129" t="str">
        <f t="shared" si="108"/>
        <v>(FUT Simulator)</v>
      </c>
      <c r="AK963" s="25"/>
      <c r="AL963" s="25"/>
      <c r="AM963" s="25">
        <f>VLOOKUP($D963,[1]Report_weekly!$E$2:$T$92,15,FALSE())</f>
        <v>3</v>
      </c>
      <c r="AN963" s="25"/>
      <c r="AO963" s="25"/>
      <c r="AP963" s="26">
        <f ca="1">IF(AND(Email_TaskV2[[#This Row],[Status]]="ON PROGRESS"),TODAY()-Email_TaskV2[[#This Row],[Tanggal nodin RFS/RFI]],0)</f>
        <v>0</v>
      </c>
      <c r="AQ963" s="26">
        <f ca="1">IF(AND(Email_TaskV2[[#This Row],[Status]]="ON PROGRESS",Email_TaskV2[[#This Row],[Type]]="RFI"),TODAY()-Email_TaskV2[[#This Row],[Tanggal nodin RFS/RFI]],0)</f>
        <v>0</v>
      </c>
      <c r="AR963" s="26" t="str">
        <f ca="1">IF(Email_TaskV2[[#This Row],[Aging]]&gt;7,"Warning","")</f>
        <v/>
      </c>
      <c r="AV963" s="16" t="str">
        <f>IF(AND(Email_TaskV2[[#This Row],[Status]]="ON PROGRESS",Email_TaskV2[[#This Row],[Type]]="RFS"),"YES","")</f>
        <v/>
      </c>
      <c r="AW963" s="16" t="str">
        <f>IF(AND(Email_TaskV2[[#This Row],[Status]]="ON PROGRESS",Email_TaskV2[[#This Row],[Type]]="RFI"),"YES","")</f>
        <v/>
      </c>
      <c r="AX963" s="16">
        <f>IF(Email_TaskV2[[#This Row],[Nomor Nodin RFS/RFI]]="","",DAY(Email_TaskV2[[#This Row],[Tanggal nodin RFS/RFI]]))</f>
        <v>8</v>
      </c>
      <c r="AY963" s="28" t="str">
        <f>IF(Email_TaskV2[[#This Row],[Nomor Nodin RFS/RFI]]="","",TEXT(Email_TaskV2[[#This Row],[Tanggal nodin RFS/RFI]],"mmm"))</f>
        <v>Aug</v>
      </c>
      <c r="AZ963" s="28" t="str">
        <f>IF(Email_TaskV2[[#This Row],[Nodin BO]]="","No","Yes")</f>
        <v>Yes</v>
      </c>
      <c r="BA963" s="36">
        <f>IF(Email_TaskV2[[#This Row],[Month]]="",13,MONTH(Email_TaskV2[[#This Row],[Tanggal nodin RFS/RFI]]))</f>
        <v>8</v>
      </c>
    </row>
    <row r="964" spans="1:53" ht="15" hidden="1" customHeight="1" x14ac:dyDescent="0.3">
      <c r="A964" s="17">
        <v>963</v>
      </c>
      <c r="B964" s="31" t="s">
        <v>4094</v>
      </c>
      <c r="C964" s="40">
        <v>44781</v>
      </c>
      <c r="D964" s="133" t="s">
        <v>4095</v>
      </c>
      <c r="E964" s="31" t="s">
        <v>55</v>
      </c>
      <c r="F964" s="41" t="s">
        <v>136</v>
      </c>
      <c r="G964" s="42">
        <v>44782</v>
      </c>
      <c r="H964" s="42">
        <v>44784</v>
      </c>
      <c r="I964" s="31" t="s">
        <v>4096</v>
      </c>
      <c r="J964" s="42">
        <v>44784</v>
      </c>
      <c r="K964" s="42"/>
      <c r="L964" s="31">
        <f t="shared" ref="L964:L974" si="113">H964-C964</f>
        <v>3</v>
      </c>
      <c r="M964" s="31">
        <f t="shared" ref="M964:M974" si="114">J964-G964</f>
        <v>2</v>
      </c>
      <c r="N964" s="33" t="s">
        <v>93</v>
      </c>
      <c r="O964" s="34" t="s">
        <v>94</v>
      </c>
      <c r="P964" s="34" t="str">
        <f>VLOOKUP(Email_TaskV2[[#This Row],[PIC Dev]],[1]Organization!C:D,2,FALSE)</f>
        <v>Digital and VAS</v>
      </c>
      <c r="Q964" s="74" t="s">
        <v>4097</v>
      </c>
      <c r="R964" s="31">
        <v>84</v>
      </c>
      <c r="S964" s="31" t="s">
        <v>61</v>
      </c>
      <c r="T964" s="31" t="s">
        <v>4071</v>
      </c>
      <c r="U964" s="31"/>
      <c r="V964" s="31"/>
      <c r="W964" s="31"/>
      <c r="X964" s="31"/>
      <c r="Y964" s="31"/>
      <c r="Z964" s="31" t="s">
        <v>63</v>
      </c>
      <c r="AA964" s="31" t="s">
        <v>64</v>
      </c>
      <c r="AB964" s="31" t="s">
        <v>201</v>
      </c>
      <c r="AC964" s="31" t="s">
        <v>124</v>
      </c>
      <c r="AD964" s="33" t="s">
        <v>125</v>
      </c>
      <c r="AE964" s="33"/>
      <c r="AF964" s="33"/>
      <c r="AG964" s="31"/>
      <c r="AH964" s="75"/>
      <c r="AI964" s="31" t="s">
        <v>75</v>
      </c>
      <c r="AJ964" s="43" t="str">
        <f t="shared" si="108"/>
        <v/>
      </c>
      <c r="AK964" s="25"/>
      <c r="AL964" s="25"/>
      <c r="AM964" s="25"/>
      <c r="AN964" s="25"/>
      <c r="AO964" s="25"/>
      <c r="AP964" s="26">
        <f ca="1">IF(AND(Email_TaskV2[[#This Row],[Status]]="ON PROGRESS"),TODAY()-Email_TaskV2[[#This Row],[Tanggal nodin RFS/RFI]],0)</f>
        <v>0</v>
      </c>
      <c r="AQ964" s="26">
        <f ca="1">IF(AND(Email_TaskV2[[#This Row],[Status]]="ON PROGRESS",Email_TaskV2[[#This Row],[Type]]="RFI"),TODAY()-Email_TaskV2[[#This Row],[Tanggal nodin RFS/RFI]],0)</f>
        <v>0</v>
      </c>
      <c r="AR964" s="26" t="str">
        <f ca="1">IF(Email_TaskV2[[#This Row],[Aging]]&gt;7,"Warning","")</f>
        <v/>
      </c>
      <c r="AV964" s="16" t="str">
        <f>IF(AND(Email_TaskV2[[#This Row],[Status]]="ON PROGRESS",Email_TaskV2[[#This Row],[Type]]="RFS"),"YES","")</f>
        <v/>
      </c>
      <c r="AW964" s="16" t="str">
        <f>IF(AND(Email_TaskV2[[#This Row],[Status]]="ON PROGRESS",Email_TaskV2[[#This Row],[Type]]="RFI"),"YES","")</f>
        <v/>
      </c>
      <c r="AX964" s="16">
        <f>IF(Email_TaskV2[[#This Row],[Nomor Nodin RFS/RFI]]="","",DAY(Email_TaskV2[[#This Row],[Tanggal nodin RFS/RFI]]))</f>
        <v>8</v>
      </c>
      <c r="AY964" s="28" t="str">
        <f>IF(Email_TaskV2[[#This Row],[Nomor Nodin RFS/RFI]]="","",TEXT(Email_TaskV2[[#This Row],[Tanggal nodin RFS/RFI]],"mmm"))</f>
        <v>Aug</v>
      </c>
      <c r="AZ964" s="28" t="str">
        <f>IF(Email_TaskV2[[#This Row],[Nodin BO]]="","No","Yes")</f>
        <v>Yes</v>
      </c>
      <c r="BA964" s="36">
        <f>IF(Email_TaskV2[[#This Row],[Month]]="",13,MONTH(Email_TaskV2[[#This Row],[Tanggal nodin RFS/RFI]]))</f>
        <v>8</v>
      </c>
    </row>
    <row r="965" spans="1:53" ht="15" hidden="1" customHeight="1" x14ac:dyDescent="0.3">
      <c r="A965" s="17">
        <v>964</v>
      </c>
      <c r="B965" s="31" t="s">
        <v>4098</v>
      </c>
      <c r="C965" s="40">
        <v>44781</v>
      </c>
      <c r="D965" s="34" t="s">
        <v>4099</v>
      </c>
      <c r="E965" s="31" t="s">
        <v>55</v>
      </c>
      <c r="F965" s="41" t="s">
        <v>136</v>
      </c>
      <c r="G965" s="42">
        <v>44784</v>
      </c>
      <c r="H965" s="42">
        <v>44789</v>
      </c>
      <c r="I965" s="31" t="s">
        <v>4100</v>
      </c>
      <c r="J965" s="42">
        <v>44789</v>
      </c>
      <c r="K965" s="42"/>
      <c r="L965" s="31">
        <f t="shared" si="113"/>
        <v>8</v>
      </c>
      <c r="M965" s="31">
        <f t="shared" si="114"/>
        <v>5</v>
      </c>
      <c r="N965" s="34" t="s">
        <v>130</v>
      </c>
      <c r="O965" s="34" t="s">
        <v>131</v>
      </c>
      <c r="P965" s="34" t="str">
        <f>VLOOKUP(Email_TaskV2[[#This Row],[PIC Dev]],[1]Organization!C:D,2,FALSE)</f>
        <v>BSM Prepaid</v>
      </c>
      <c r="Q965" s="74" t="s">
        <v>4101</v>
      </c>
      <c r="R965" s="31">
        <v>40</v>
      </c>
      <c r="S965" s="31" t="s">
        <v>61</v>
      </c>
      <c r="T965" s="31" t="s">
        <v>4102</v>
      </c>
      <c r="U965" s="31"/>
      <c r="V965" s="31"/>
      <c r="W965" s="31"/>
      <c r="X965" s="31"/>
      <c r="Y965" s="31"/>
      <c r="Z965" s="31" t="s">
        <v>63</v>
      </c>
      <c r="AA965" s="31" t="s">
        <v>64</v>
      </c>
      <c r="AB965" s="31" t="s">
        <v>558</v>
      </c>
      <c r="AC965" s="31" t="s">
        <v>66</v>
      </c>
      <c r="AD965" s="23" t="s">
        <v>89</v>
      </c>
      <c r="AE965" s="33"/>
      <c r="AF965" s="33"/>
      <c r="AG965" s="31"/>
      <c r="AH965" s="75"/>
      <c r="AI965" s="31" t="s">
        <v>68</v>
      </c>
      <c r="AJ965" s="43" t="str">
        <f t="shared" si="108"/>
        <v>(FUT Simulator)</v>
      </c>
      <c r="AK965" s="25"/>
      <c r="AL965" s="25"/>
      <c r="AM965" s="25">
        <f>VLOOKUP($D965,[1]Report_weekly!$E$2:$T$92,15,FALSE())</f>
        <v>3</v>
      </c>
      <c r="AN965" s="25"/>
      <c r="AO965" s="25"/>
      <c r="AP965" s="26">
        <f ca="1">IF(AND(Email_TaskV2[[#This Row],[Status]]="ON PROGRESS"),TODAY()-Email_TaskV2[[#This Row],[Tanggal nodin RFS/RFI]],0)</f>
        <v>0</v>
      </c>
      <c r="AQ965" s="26">
        <f ca="1">IF(AND(Email_TaskV2[[#This Row],[Status]]="ON PROGRESS",Email_TaskV2[[#This Row],[Type]]="RFI"),TODAY()-Email_TaskV2[[#This Row],[Tanggal nodin RFS/RFI]],0)</f>
        <v>0</v>
      </c>
      <c r="AR965" s="26" t="str">
        <f ca="1">IF(Email_TaskV2[[#This Row],[Aging]]&gt;7,"Warning","")</f>
        <v/>
      </c>
      <c r="AV965" s="16" t="str">
        <f>IF(AND(Email_TaskV2[[#This Row],[Status]]="ON PROGRESS",Email_TaskV2[[#This Row],[Type]]="RFS"),"YES","")</f>
        <v/>
      </c>
      <c r="AW965" s="16" t="str">
        <f>IF(AND(Email_TaskV2[[#This Row],[Status]]="ON PROGRESS",Email_TaskV2[[#This Row],[Type]]="RFI"),"YES","")</f>
        <v/>
      </c>
      <c r="AX965" s="16">
        <f>IF(Email_TaskV2[[#This Row],[Nomor Nodin RFS/RFI]]="","",DAY(Email_TaskV2[[#This Row],[Tanggal nodin RFS/RFI]]))</f>
        <v>8</v>
      </c>
      <c r="AY965" s="28" t="str">
        <f>IF(Email_TaskV2[[#This Row],[Nomor Nodin RFS/RFI]]="","",TEXT(Email_TaskV2[[#This Row],[Tanggal nodin RFS/RFI]],"mmm"))</f>
        <v>Aug</v>
      </c>
      <c r="AZ965" s="28" t="str">
        <f>IF(Email_TaskV2[[#This Row],[Nodin BO]]="","No","Yes")</f>
        <v>Yes</v>
      </c>
      <c r="BA965" s="36">
        <f>IF(Email_TaskV2[[#This Row],[Month]]="",13,MONTH(Email_TaskV2[[#This Row],[Tanggal nodin RFS/RFI]]))</f>
        <v>8</v>
      </c>
    </row>
    <row r="966" spans="1:53" ht="15" hidden="1" customHeight="1" x14ac:dyDescent="0.3">
      <c r="A966" s="17">
        <v>965</v>
      </c>
      <c r="B966" s="31" t="s">
        <v>4103</v>
      </c>
      <c r="C966" s="40">
        <v>44781</v>
      </c>
      <c r="D966" s="132" t="s">
        <v>4104</v>
      </c>
      <c r="E966" s="134" t="s">
        <v>55</v>
      </c>
      <c r="F966" s="41" t="s">
        <v>136</v>
      </c>
      <c r="G966" s="42">
        <v>44785</v>
      </c>
      <c r="H966" s="42">
        <v>44819</v>
      </c>
      <c r="I966" s="31" t="s">
        <v>4105</v>
      </c>
      <c r="J966" s="42">
        <v>44819</v>
      </c>
      <c r="K966" s="42"/>
      <c r="L966" s="31">
        <f t="shared" si="113"/>
        <v>38</v>
      </c>
      <c r="M966" s="31">
        <f t="shared" si="114"/>
        <v>34</v>
      </c>
      <c r="N966" s="34" t="s">
        <v>104</v>
      </c>
      <c r="O966" s="34" t="s">
        <v>105</v>
      </c>
      <c r="P966" s="34" t="str">
        <f>VLOOKUP(Email_TaskV2[[#This Row],[PIC Dev]],[1]Organization!C:D,2,FALSE)</f>
        <v>Digital and VAS</v>
      </c>
      <c r="Q966" s="34" t="s">
        <v>4106</v>
      </c>
      <c r="R966" s="31">
        <v>303</v>
      </c>
      <c r="S966" s="31" t="s">
        <v>106</v>
      </c>
      <c r="T966" s="83" t="s">
        <v>4107</v>
      </c>
      <c r="U966" s="83"/>
      <c r="V966" s="83"/>
      <c r="W966" s="83"/>
      <c r="X966" s="83"/>
      <c r="Y966" s="83"/>
      <c r="Z966" s="31" t="s">
        <v>63</v>
      </c>
      <c r="AA966" s="31" t="s">
        <v>64</v>
      </c>
      <c r="AB966" s="31" t="s">
        <v>108</v>
      </c>
      <c r="AC966" s="31" t="s">
        <v>98</v>
      </c>
      <c r="AD966" s="23" t="s">
        <v>816</v>
      </c>
      <c r="AE966" s="33"/>
      <c r="AF966" s="33"/>
      <c r="AG966" s="31"/>
      <c r="AH966" s="75"/>
      <c r="AI966" s="31" t="s">
        <v>75</v>
      </c>
      <c r="AJ966" s="43" t="str">
        <f t="shared" si="108"/>
        <v/>
      </c>
      <c r="AK966" s="25"/>
      <c r="AL966" s="25"/>
      <c r="AM966" s="25"/>
      <c r="AN966" s="25"/>
      <c r="AO966" s="25"/>
      <c r="AP966" s="26">
        <f ca="1">IF(AND(Email_TaskV2[[#This Row],[Status]]="ON PROGRESS"),TODAY()-Email_TaskV2[[#This Row],[Tanggal nodin RFS/RFI]],0)</f>
        <v>0</v>
      </c>
      <c r="AQ966" s="26">
        <f ca="1">IF(AND(Email_TaskV2[[#This Row],[Status]]="ON PROGRESS",Email_TaskV2[[#This Row],[Type]]="RFI"),TODAY()-Email_TaskV2[[#This Row],[Tanggal nodin RFS/RFI]],0)</f>
        <v>0</v>
      </c>
      <c r="AR966" s="26" t="str">
        <f ca="1">IF(Email_TaskV2[[#This Row],[Aging]]&gt;7,"Warning","")</f>
        <v/>
      </c>
      <c r="AV966" s="16" t="str">
        <f>IF(AND(Email_TaskV2[[#This Row],[Status]]="ON PROGRESS",Email_TaskV2[[#This Row],[Type]]="RFS"),"YES","")</f>
        <v/>
      </c>
      <c r="AW966" s="16" t="str">
        <f>IF(AND(Email_TaskV2[[#This Row],[Status]]="ON PROGRESS",Email_TaskV2[[#This Row],[Type]]="RFI"),"YES","")</f>
        <v/>
      </c>
      <c r="AX966" s="16">
        <f>IF(Email_TaskV2[[#This Row],[Nomor Nodin RFS/RFI]]="","",DAY(Email_TaskV2[[#This Row],[Tanggal nodin RFS/RFI]]))</f>
        <v>8</v>
      </c>
      <c r="AY966" s="28" t="str">
        <f>IF(Email_TaskV2[[#This Row],[Nomor Nodin RFS/RFI]]="","",TEXT(Email_TaskV2[[#This Row],[Tanggal nodin RFS/RFI]],"mmm"))</f>
        <v>Aug</v>
      </c>
      <c r="AZ966" s="28" t="str">
        <f>IF(Email_TaskV2[[#This Row],[Nodin BO]]="","No","Yes")</f>
        <v>Yes</v>
      </c>
      <c r="BA966" s="36">
        <f>IF(Email_TaskV2[[#This Row],[Month]]="",13,MONTH(Email_TaskV2[[#This Row],[Tanggal nodin RFS/RFI]]))</f>
        <v>8</v>
      </c>
    </row>
    <row r="967" spans="1:53" ht="15" hidden="1" customHeight="1" x14ac:dyDescent="0.3">
      <c r="A967" s="17">
        <v>966</v>
      </c>
      <c r="B967" s="31" t="s">
        <v>4108</v>
      </c>
      <c r="C967" s="40">
        <v>44782</v>
      </c>
      <c r="D967" s="34" t="s">
        <v>4109</v>
      </c>
      <c r="E967" s="31" t="s">
        <v>55</v>
      </c>
      <c r="F967" s="41" t="s">
        <v>136</v>
      </c>
      <c r="G967" s="42">
        <v>44782</v>
      </c>
      <c r="H967" s="42">
        <v>44791</v>
      </c>
      <c r="I967" s="31" t="s">
        <v>4110</v>
      </c>
      <c r="J967" s="42">
        <v>44791</v>
      </c>
      <c r="K967" s="42"/>
      <c r="L967" s="31">
        <f t="shared" si="113"/>
        <v>9</v>
      </c>
      <c r="M967" s="31">
        <f t="shared" si="114"/>
        <v>9</v>
      </c>
      <c r="N967" s="34" t="s">
        <v>3607</v>
      </c>
      <c r="O967" s="111" t="s">
        <v>3608</v>
      </c>
      <c r="P967" s="111" t="str">
        <f>VLOOKUP(Email_TaskV2[[#This Row],[PIC Dev]],[1]Organization!C:D,2,FALSE)</f>
        <v>Business Architecture</v>
      </c>
      <c r="Q967" s="74" t="s">
        <v>4111</v>
      </c>
      <c r="R967" s="31">
        <v>105</v>
      </c>
      <c r="S967" s="31" t="s">
        <v>61</v>
      </c>
      <c r="T967" s="31" t="s">
        <v>4112</v>
      </c>
      <c r="U967" s="31"/>
      <c r="V967" s="31"/>
      <c r="W967" s="31"/>
      <c r="X967" s="31"/>
      <c r="Y967" s="31"/>
      <c r="Z967" s="31" t="s">
        <v>63</v>
      </c>
      <c r="AA967" s="31" t="s">
        <v>64</v>
      </c>
      <c r="AB967" s="31" t="s">
        <v>534</v>
      </c>
      <c r="AC967" s="31" t="s">
        <v>98</v>
      </c>
      <c r="AD967" s="23" t="s">
        <v>82</v>
      </c>
      <c r="AE967" s="33" t="s">
        <v>74</v>
      </c>
      <c r="AF967" s="33" t="s">
        <v>89</v>
      </c>
      <c r="AG967" s="31"/>
      <c r="AH967" s="75"/>
      <c r="AI967" s="31" t="s">
        <v>276</v>
      </c>
      <c r="AJ967" s="43" t="str">
        <f t="shared" si="108"/>
        <v>(Cetho Automation)</v>
      </c>
      <c r="AK967" s="25"/>
      <c r="AL967" s="25"/>
      <c r="AM967" s="25"/>
      <c r="AN967" s="25"/>
      <c r="AO967" s="25">
        <f>VLOOKUP($D967,[1]Report_weekly!$E$2:$U$92,17,FALSE())</f>
        <v>5</v>
      </c>
      <c r="AP967" s="26">
        <f ca="1">IF(AND(Email_TaskV2[[#This Row],[Status]]="ON PROGRESS"),TODAY()-Email_TaskV2[[#This Row],[Tanggal nodin RFS/RFI]],0)</f>
        <v>0</v>
      </c>
      <c r="AQ967" s="26">
        <f ca="1">IF(AND(Email_TaskV2[[#This Row],[Status]]="ON PROGRESS",Email_TaskV2[[#This Row],[Type]]="RFI"),TODAY()-Email_TaskV2[[#This Row],[Tanggal nodin RFS/RFI]],0)</f>
        <v>0</v>
      </c>
      <c r="AR967" s="26" t="str">
        <f ca="1">IF(Email_TaskV2[[#This Row],[Aging]]&gt;7,"Warning","")</f>
        <v/>
      </c>
      <c r="AV967" s="16" t="str">
        <f>IF(AND(Email_TaskV2[[#This Row],[Status]]="ON PROGRESS",Email_TaskV2[[#This Row],[Type]]="RFS"),"YES","")</f>
        <v/>
      </c>
      <c r="AW967" s="16" t="str">
        <f>IF(AND(Email_TaskV2[[#This Row],[Status]]="ON PROGRESS",Email_TaskV2[[#This Row],[Type]]="RFI"),"YES","")</f>
        <v/>
      </c>
      <c r="AX967" s="16">
        <f>IF(Email_TaskV2[[#This Row],[Nomor Nodin RFS/RFI]]="","",DAY(Email_TaskV2[[#This Row],[Tanggal nodin RFS/RFI]]))</f>
        <v>9</v>
      </c>
      <c r="AY967" s="28" t="str">
        <f>IF(Email_TaskV2[[#This Row],[Nomor Nodin RFS/RFI]]="","",TEXT(Email_TaskV2[[#This Row],[Tanggal nodin RFS/RFI]],"mmm"))</f>
        <v>Aug</v>
      </c>
      <c r="AZ967" s="28" t="str">
        <f>IF(Email_TaskV2[[#This Row],[Nodin BO]]="","No","Yes")</f>
        <v>Yes</v>
      </c>
      <c r="BA967" s="36">
        <f>IF(Email_TaskV2[[#This Row],[Month]]="",13,MONTH(Email_TaskV2[[#This Row],[Tanggal nodin RFS/RFI]]))</f>
        <v>8</v>
      </c>
    </row>
    <row r="968" spans="1:53" ht="15" hidden="1" customHeight="1" x14ac:dyDescent="0.3">
      <c r="A968" s="17">
        <v>967</v>
      </c>
      <c r="B968" s="31" t="s">
        <v>4113</v>
      </c>
      <c r="C968" s="40">
        <v>44782</v>
      </c>
      <c r="D968" s="34" t="s">
        <v>4114</v>
      </c>
      <c r="E968" s="31" t="s">
        <v>55</v>
      </c>
      <c r="F968" s="41" t="s">
        <v>136</v>
      </c>
      <c r="G968" s="42">
        <v>44791</v>
      </c>
      <c r="H968" s="42">
        <v>44794</v>
      </c>
      <c r="I968" s="31" t="s">
        <v>4115</v>
      </c>
      <c r="J968" s="42">
        <v>44794</v>
      </c>
      <c r="K968" s="42"/>
      <c r="L968" s="31">
        <f t="shared" si="113"/>
        <v>12</v>
      </c>
      <c r="M968" s="31">
        <f t="shared" si="114"/>
        <v>3</v>
      </c>
      <c r="N968" s="74" t="s">
        <v>3068</v>
      </c>
      <c r="O968" s="34" t="s">
        <v>3069</v>
      </c>
      <c r="P968" s="34" t="str">
        <f>VLOOKUP(Email_TaskV2[[#This Row],[PIC Dev]],[1]Organization!C:D,2,FALSE)</f>
        <v>BSM Prepaid</v>
      </c>
      <c r="Q968" s="74" t="s">
        <v>4116</v>
      </c>
      <c r="R968" s="31">
        <v>327</v>
      </c>
      <c r="S968" s="31" t="s">
        <v>61</v>
      </c>
      <c r="T968" s="31" t="s">
        <v>4117</v>
      </c>
      <c r="U968" s="31"/>
      <c r="V968" s="31"/>
      <c r="W968" s="31"/>
      <c r="X968" s="31"/>
      <c r="Y968" s="31"/>
      <c r="Z968" s="31" t="s">
        <v>63</v>
      </c>
      <c r="AA968" s="31" t="s">
        <v>64</v>
      </c>
      <c r="AB968" s="31" t="s">
        <v>588</v>
      </c>
      <c r="AC968" s="31" t="s">
        <v>66</v>
      </c>
      <c r="AD968" s="23" t="s">
        <v>125</v>
      </c>
      <c r="AE968" s="33"/>
      <c r="AF968" s="33"/>
      <c r="AG968" s="31"/>
      <c r="AH968" s="75"/>
      <c r="AI968" s="31" t="s">
        <v>68</v>
      </c>
      <c r="AJ968" s="43" t="str">
        <f t="shared" si="108"/>
        <v>(FUT Simulator)</v>
      </c>
      <c r="AK968" s="25"/>
      <c r="AL968" s="25"/>
      <c r="AM968" s="25">
        <f>VLOOKUP($D968,[1]Report_weekly!$E$2:$T$92,15,FALSE())</f>
        <v>3</v>
      </c>
      <c r="AN968" s="25"/>
      <c r="AO968" s="25"/>
      <c r="AP968" s="26">
        <f ca="1">IF(AND(Email_TaskV2[[#This Row],[Status]]="ON PROGRESS"),TODAY()-Email_TaskV2[[#This Row],[Tanggal nodin RFS/RFI]],0)</f>
        <v>0</v>
      </c>
      <c r="AQ968" s="26">
        <f ca="1">IF(AND(Email_TaskV2[[#This Row],[Status]]="ON PROGRESS",Email_TaskV2[[#This Row],[Type]]="RFI"),TODAY()-Email_TaskV2[[#This Row],[Tanggal nodin RFS/RFI]],0)</f>
        <v>0</v>
      </c>
      <c r="AR968" s="26" t="str">
        <f ca="1">IF(Email_TaskV2[[#This Row],[Aging]]&gt;7,"Warning","")</f>
        <v/>
      </c>
      <c r="AV968" s="16" t="str">
        <f>IF(AND(Email_TaskV2[[#This Row],[Status]]="ON PROGRESS",Email_TaskV2[[#This Row],[Type]]="RFS"),"YES","")</f>
        <v/>
      </c>
      <c r="AW968" s="16" t="str">
        <f>IF(AND(Email_TaskV2[[#This Row],[Status]]="ON PROGRESS",Email_TaskV2[[#This Row],[Type]]="RFI"),"YES","")</f>
        <v/>
      </c>
      <c r="AX968" s="16">
        <f>IF(Email_TaskV2[[#This Row],[Nomor Nodin RFS/RFI]]="","",DAY(Email_TaskV2[[#This Row],[Tanggal nodin RFS/RFI]]))</f>
        <v>9</v>
      </c>
      <c r="AY968" s="28" t="str">
        <f>IF(Email_TaskV2[[#This Row],[Nomor Nodin RFS/RFI]]="","",TEXT(Email_TaskV2[[#This Row],[Tanggal nodin RFS/RFI]],"mmm"))</f>
        <v>Aug</v>
      </c>
      <c r="AZ968" s="28" t="str">
        <f>IF(Email_TaskV2[[#This Row],[Nodin BO]]="","No","Yes")</f>
        <v>Yes</v>
      </c>
      <c r="BA968" s="36">
        <f>IF(Email_TaskV2[[#This Row],[Month]]="",13,MONTH(Email_TaskV2[[#This Row],[Tanggal nodin RFS/RFI]]))</f>
        <v>8</v>
      </c>
    </row>
    <row r="969" spans="1:53" ht="15" hidden="1" customHeight="1" x14ac:dyDescent="0.3">
      <c r="A969" s="17">
        <v>968</v>
      </c>
      <c r="B969" s="31" t="s">
        <v>4118</v>
      </c>
      <c r="C969" s="40">
        <v>44782</v>
      </c>
      <c r="D969" s="34" t="s">
        <v>4119</v>
      </c>
      <c r="E969" s="31" t="s">
        <v>55</v>
      </c>
      <c r="F969" s="41" t="s">
        <v>147</v>
      </c>
      <c r="G969" s="42">
        <v>44783</v>
      </c>
      <c r="H969" s="42">
        <v>44784</v>
      </c>
      <c r="I969" s="31" t="s">
        <v>4120</v>
      </c>
      <c r="J969" s="42">
        <v>44784</v>
      </c>
      <c r="K969" s="42"/>
      <c r="L969" s="31">
        <f t="shared" si="113"/>
        <v>2</v>
      </c>
      <c r="M969" s="31">
        <f t="shared" si="114"/>
        <v>1</v>
      </c>
      <c r="N969" s="34" t="s">
        <v>104</v>
      </c>
      <c r="O969" s="34" t="s">
        <v>105</v>
      </c>
      <c r="P969" s="34" t="str">
        <f>VLOOKUP(Email_TaskV2[[#This Row],[PIC Dev]],[1]Organization!C:D,2,FALSE)</f>
        <v>Digital and VAS</v>
      </c>
      <c r="Q969" s="34"/>
      <c r="R969" s="31">
        <v>44</v>
      </c>
      <c r="S969" s="31" t="s">
        <v>106</v>
      </c>
      <c r="T969" s="31"/>
      <c r="U969" s="31"/>
      <c r="V969" s="31"/>
      <c r="W969" s="31"/>
      <c r="X969" s="31"/>
      <c r="Y969" s="31"/>
      <c r="Z969" s="31" t="s">
        <v>63</v>
      </c>
      <c r="AA969" s="31" t="s">
        <v>64</v>
      </c>
      <c r="AB969" s="31" t="s">
        <v>108</v>
      </c>
      <c r="AC969" s="31" t="s">
        <v>98</v>
      </c>
      <c r="AD969" s="33" t="s">
        <v>490</v>
      </c>
      <c r="AE969" s="33"/>
      <c r="AF969" s="33"/>
      <c r="AG969" s="31"/>
      <c r="AH969" s="75"/>
      <c r="AI969" s="31" t="s">
        <v>276</v>
      </c>
      <c r="AJ969" s="43" t="str">
        <f t="shared" si="108"/>
        <v>(Sigos Automation)</v>
      </c>
      <c r="AK969" s="25">
        <v>1</v>
      </c>
      <c r="AL969" s="25"/>
      <c r="AM969" s="25"/>
      <c r="AN969" s="25"/>
      <c r="AO969" s="25"/>
      <c r="AP969" s="26">
        <f ca="1">IF(AND(Email_TaskV2[[#This Row],[Status]]="ON PROGRESS"),TODAY()-Email_TaskV2[[#This Row],[Tanggal nodin RFS/RFI]],0)</f>
        <v>0</v>
      </c>
      <c r="AQ969" s="26">
        <f ca="1">IF(AND(Email_TaskV2[[#This Row],[Status]]="ON PROGRESS",Email_TaskV2[[#This Row],[Type]]="RFI"),TODAY()-Email_TaskV2[[#This Row],[Tanggal nodin RFS/RFI]],0)</f>
        <v>0</v>
      </c>
      <c r="AR969" s="26" t="str">
        <f ca="1">IF(Email_TaskV2[[#This Row],[Aging]]&gt;7,"Warning","")</f>
        <v/>
      </c>
      <c r="AV969" s="16" t="str">
        <f>IF(AND(Email_TaskV2[[#This Row],[Status]]="ON PROGRESS",Email_TaskV2[[#This Row],[Type]]="RFS"),"YES","")</f>
        <v/>
      </c>
      <c r="AW969" s="16" t="str">
        <f>IF(AND(Email_TaskV2[[#This Row],[Status]]="ON PROGRESS",Email_TaskV2[[#This Row],[Type]]="RFI"),"YES","")</f>
        <v/>
      </c>
      <c r="AX969" s="16">
        <f>IF(Email_TaskV2[[#This Row],[Nomor Nodin RFS/RFI]]="","",DAY(Email_TaskV2[[#This Row],[Tanggal nodin RFS/RFI]]))</f>
        <v>9</v>
      </c>
      <c r="AY969" s="28" t="str">
        <f>IF(Email_TaskV2[[#This Row],[Nomor Nodin RFS/RFI]]="","",TEXT(Email_TaskV2[[#This Row],[Tanggal nodin RFS/RFI]],"mmm"))</f>
        <v>Aug</v>
      </c>
      <c r="AZ969" s="28" t="str">
        <f>IF(Email_TaskV2[[#This Row],[Nodin BO]]="","No","Yes")</f>
        <v>No</v>
      </c>
      <c r="BA969" s="36">
        <f>IF(Email_TaskV2[[#This Row],[Month]]="",13,MONTH(Email_TaskV2[[#This Row],[Tanggal nodin RFS/RFI]]))</f>
        <v>8</v>
      </c>
    </row>
    <row r="970" spans="1:53" ht="15" hidden="1" customHeight="1" x14ac:dyDescent="0.3">
      <c r="A970" s="17">
        <v>969</v>
      </c>
      <c r="B970" s="31" t="s">
        <v>4121</v>
      </c>
      <c r="C970" s="40">
        <v>44782</v>
      </c>
      <c r="D970" s="34" t="s">
        <v>4122</v>
      </c>
      <c r="E970" s="31" t="s">
        <v>55</v>
      </c>
      <c r="F970" s="31" t="s">
        <v>112</v>
      </c>
      <c r="G970" s="42">
        <v>44783</v>
      </c>
      <c r="H970" s="42">
        <v>44785</v>
      </c>
      <c r="I970" s="31" t="s">
        <v>4123</v>
      </c>
      <c r="J970" s="42">
        <v>44789</v>
      </c>
      <c r="K970" s="42"/>
      <c r="L970" s="31">
        <f t="shared" si="113"/>
        <v>3</v>
      </c>
      <c r="M970" s="31">
        <f t="shared" si="114"/>
        <v>6</v>
      </c>
      <c r="N970" s="34" t="s">
        <v>130</v>
      </c>
      <c r="O970" s="34" t="s">
        <v>131</v>
      </c>
      <c r="P970" s="34" t="str">
        <f>VLOOKUP(Email_TaskV2[[#This Row],[PIC Dev]],[1]Organization!C:D,2,FALSE)</f>
        <v>BSM Prepaid</v>
      </c>
      <c r="Q970" s="34"/>
      <c r="R970" s="31">
        <v>180</v>
      </c>
      <c r="S970" s="31" t="s">
        <v>106</v>
      </c>
      <c r="T970" s="31" t="s">
        <v>4124</v>
      </c>
      <c r="U970" s="31"/>
      <c r="V970" s="31"/>
      <c r="W970" s="31"/>
      <c r="X970" s="31"/>
      <c r="Y970" s="31"/>
      <c r="Z970" s="31" t="s">
        <v>63</v>
      </c>
      <c r="AA970" s="31" t="s">
        <v>64</v>
      </c>
      <c r="AB970" s="31" t="s">
        <v>65</v>
      </c>
      <c r="AC970" s="31" t="s">
        <v>66</v>
      </c>
      <c r="AD970" s="23" t="s">
        <v>151</v>
      </c>
      <c r="AE970" s="33"/>
      <c r="AF970" s="33"/>
      <c r="AG970" s="31"/>
      <c r="AH970" s="75"/>
      <c r="AI970" s="31" t="s">
        <v>276</v>
      </c>
      <c r="AJ970" s="43" t="str">
        <f t="shared" si="108"/>
        <v>(Sigos Automation)</v>
      </c>
      <c r="AK970" s="25">
        <f>VLOOKUP($D970,[1]Report_weekly!$E$2:$T$92,13,FALSE())</f>
        <v>1</v>
      </c>
      <c r="AL970" s="25"/>
      <c r="AM970" s="25"/>
      <c r="AN970" s="25"/>
      <c r="AO970" s="25"/>
      <c r="AP970" s="26">
        <f ca="1">IF(AND(Email_TaskV2[[#This Row],[Status]]="ON PROGRESS"),TODAY()-Email_TaskV2[[#This Row],[Tanggal nodin RFS/RFI]],0)</f>
        <v>0</v>
      </c>
      <c r="AQ970" s="26">
        <f ca="1">IF(AND(Email_TaskV2[[#This Row],[Status]]="ON PROGRESS",Email_TaskV2[[#This Row],[Type]]="RFI"),TODAY()-Email_TaskV2[[#This Row],[Tanggal nodin RFS/RFI]],0)</f>
        <v>0</v>
      </c>
      <c r="AR970" s="26" t="str">
        <f ca="1">IF(Email_TaskV2[[#This Row],[Aging]]&gt;7,"Warning","")</f>
        <v/>
      </c>
      <c r="AV970" s="16" t="str">
        <f>IF(AND(Email_TaskV2[[#This Row],[Status]]="ON PROGRESS",Email_TaskV2[[#This Row],[Type]]="RFS"),"YES","")</f>
        <v/>
      </c>
      <c r="AW970" s="16" t="str">
        <f>IF(AND(Email_TaskV2[[#This Row],[Status]]="ON PROGRESS",Email_TaskV2[[#This Row],[Type]]="RFI"),"YES","")</f>
        <v/>
      </c>
      <c r="AX970" s="16">
        <f>IF(Email_TaskV2[[#This Row],[Nomor Nodin RFS/RFI]]="","",DAY(Email_TaskV2[[#This Row],[Tanggal nodin RFS/RFI]]))</f>
        <v>9</v>
      </c>
      <c r="AY970" s="28" t="str">
        <f>IF(Email_TaskV2[[#This Row],[Nomor Nodin RFS/RFI]]="","",TEXT(Email_TaskV2[[#This Row],[Tanggal nodin RFS/RFI]],"mmm"))</f>
        <v>Aug</v>
      </c>
      <c r="AZ970" s="28" t="str">
        <f>IF(Email_TaskV2[[#This Row],[Nodin BO]]="","No","Yes")</f>
        <v>Yes</v>
      </c>
      <c r="BA970" s="36">
        <f>IF(Email_TaskV2[[#This Row],[Month]]="",13,MONTH(Email_TaskV2[[#This Row],[Tanggal nodin RFS/RFI]]))</f>
        <v>8</v>
      </c>
    </row>
    <row r="971" spans="1:53" ht="15" hidden="1" customHeight="1" x14ac:dyDescent="0.3">
      <c r="A971" s="17">
        <v>970</v>
      </c>
      <c r="B971" s="31" t="s">
        <v>4125</v>
      </c>
      <c r="C971" s="40">
        <v>44782</v>
      </c>
      <c r="D971" s="34" t="s">
        <v>4126</v>
      </c>
      <c r="E971" s="31" t="s">
        <v>55</v>
      </c>
      <c r="F971" s="41" t="s">
        <v>136</v>
      </c>
      <c r="G971" s="42">
        <v>44783</v>
      </c>
      <c r="H971" s="42">
        <v>44784</v>
      </c>
      <c r="I971" s="31" t="s">
        <v>4127</v>
      </c>
      <c r="J971" s="42">
        <v>44785</v>
      </c>
      <c r="K971" s="42"/>
      <c r="L971" s="31">
        <f t="shared" si="113"/>
        <v>2</v>
      </c>
      <c r="M971" s="31">
        <f t="shared" si="114"/>
        <v>2</v>
      </c>
      <c r="N971" s="34" t="s">
        <v>3607</v>
      </c>
      <c r="O971" s="111" t="s">
        <v>3608</v>
      </c>
      <c r="P971" s="111" t="str">
        <f>VLOOKUP(Email_TaskV2[[#This Row],[PIC Dev]],[1]Organization!C:D,2,FALSE)</f>
        <v>Business Architecture</v>
      </c>
      <c r="Q971" s="74" t="s">
        <v>4128</v>
      </c>
      <c r="R971" s="31">
        <v>192</v>
      </c>
      <c r="S971" s="31" t="s">
        <v>106</v>
      </c>
      <c r="T971" s="31" t="s">
        <v>3610</v>
      </c>
      <c r="U971" s="31"/>
      <c r="V971" s="31"/>
      <c r="W971" s="31"/>
      <c r="X971" s="31"/>
      <c r="Y971" s="31"/>
      <c r="Z971" s="31" t="s">
        <v>63</v>
      </c>
      <c r="AA971" s="31" t="s">
        <v>64</v>
      </c>
      <c r="AB971" s="31" t="s">
        <v>534</v>
      </c>
      <c r="AC971" s="31" t="s">
        <v>98</v>
      </c>
      <c r="AD971" s="23" t="s">
        <v>1719</v>
      </c>
      <c r="AE971" s="33"/>
      <c r="AF971" s="33"/>
      <c r="AG971" s="31"/>
      <c r="AH971" s="75"/>
      <c r="AI971" s="31" t="s">
        <v>276</v>
      </c>
      <c r="AJ971" s="43" t="str">
        <f t="shared" si="108"/>
        <v>(Prima Automation)</v>
      </c>
      <c r="AK971" s="25"/>
      <c r="AL971" s="25">
        <v>2</v>
      </c>
      <c r="AM971" s="25"/>
      <c r="AN971" s="25"/>
      <c r="AO971" s="25"/>
      <c r="AP971" s="26">
        <f ca="1">IF(AND(Email_TaskV2[[#This Row],[Status]]="ON PROGRESS"),TODAY()-Email_TaskV2[[#This Row],[Tanggal nodin RFS/RFI]],0)</f>
        <v>0</v>
      </c>
      <c r="AQ971" s="26">
        <f ca="1">IF(AND(Email_TaskV2[[#This Row],[Status]]="ON PROGRESS",Email_TaskV2[[#This Row],[Type]]="RFI"),TODAY()-Email_TaskV2[[#This Row],[Tanggal nodin RFS/RFI]],0)</f>
        <v>0</v>
      </c>
      <c r="AR971" s="26" t="str">
        <f ca="1">IF(Email_TaskV2[[#This Row],[Aging]]&gt;7,"Warning","")</f>
        <v/>
      </c>
      <c r="AV971" s="16" t="str">
        <f>IF(AND(Email_TaskV2[[#This Row],[Status]]="ON PROGRESS",Email_TaskV2[[#This Row],[Type]]="RFS"),"YES","")</f>
        <v/>
      </c>
      <c r="AW971" s="16" t="str">
        <f>IF(AND(Email_TaskV2[[#This Row],[Status]]="ON PROGRESS",Email_TaskV2[[#This Row],[Type]]="RFI"),"YES","")</f>
        <v/>
      </c>
      <c r="AX971" s="16">
        <f>IF(Email_TaskV2[[#This Row],[Nomor Nodin RFS/RFI]]="","",DAY(Email_TaskV2[[#This Row],[Tanggal nodin RFS/RFI]]))</f>
        <v>9</v>
      </c>
      <c r="AY971" s="28" t="str">
        <f>IF(Email_TaskV2[[#This Row],[Nomor Nodin RFS/RFI]]="","",TEXT(Email_TaskV2[[#This Row],[Tanggal nodin RFS/RFI]],"mmm"))</f>
        <v>Aug</v>
      </c>
      <c r="AZ971" s="28" t="str">
        <f>IF(Email_TaskV2[[#This Row],[Nodin BO]]="","No","Yes")</f>
        <v>Yes</v>
      </c>
      <c r="BA971" s="36">
        <f>IF(Email_TaskV2[[#This Row],[Month]]="",13,MONTH(Email_TaskV2[[#This Row],[Tanggal nodin RFS/RFI]]))</f>
        <v>8</v>
      </c>
    </row>
    <row r="972" spans="1:53" ht="15" hidden="1" customHeight="1" x14ac:dyDescent="0.3">
      <c r="A972" s="17">
        <v>971</v>
      </c>
      <c r="B972" s="31" t="s">
        <v>4129</v>
      </c>
      <c r="C972" s="40">
        <v>44783</v>
      </c>
      <c r="D972" s="34" t="s">
        <v>4130</v>
      </c>
      <c r="E972" s="18" t="s">
        <v>55</v>
      </c>
      <c r="F972" s="41" t="s">
        <v>136</v>
      </c>
      <c r="G972" s="42">
        <v>44784</v>
      </c>
      <c r="H972" s="42">
        <v>44785</v>
      </c>
      <c r="I972" s="31" t="s">
        <v>4131</v>
      </c>
      <c r="J972" s="42">
        <v>44785</v>
      </c>
      <c r="K972" s="42"/>
      <c r="L972" s="31">
        <f t="shared" si="113"/>
        <v>2</v>
      </c>
      <c r="M972" s="31">
        <f t="shared" si="114"/>
        <v>1</v>
      </c>
      <c r="N972" s="34" t="s">
        <v>130</v>
      </c>
      <c r="O972" s="34" t="s">
        <v>131</v>
      </c>
      <c r="P972" s="34" t="str">
        <f>VLOOKUP(Email_TaskV2[[#This Row],[PIC Dev]],[1]Organization!C:D,2,FALSE)</f>
        <v>BSM Prepaid</v>
      </c>
      <c r="Q972" s="74" t="s">
        <v>4132</v>
      </c>
      <c r="R972" s="31">
        <v>17</v>
      </c>
      <c r="S972" s="31" t="s">
        <v>106</v>
      </c>
      <c r="T972" s="31" t="s">
        <v>3784</v>
      </c>
      <c r="U972" s="31"/>
      <c r="V972" s="31"/>
      <c r="W972" s="31"/>
      <c r="X972" s="31"/>
      <c r="Y972" s="31"/>
      <c r="Z972" s="31" t="s">
        <v>63</v>
      </c>
      <c r="AA972" s="31" t="s">
        <v>64</v>
      </c>
      <c r="AB972" s="31" t="s">
        <v>3017</v>
      </c>
      <c r="AC972" s="31" t="s">
        <v>66</v>
      </c>
      <c r="AD972" s="23" t="s">
        <v>186</v>
      </c>
      <c r="AE972" s="33"/>
      <c r="AF972" s="33"/>
      <c r="AG972" s="31"/>
      <c r="AH972" s="75"/>
      <c r="AI972" s="31" t="s">
        <v>75</v>
      </c>
      <c r="AJ972" s="43" t="str">
        <f t="shared" si="108"/>
        <v/>
      </c>
      <c r="AK972" s="25"/>
      <c r="AL972" s="25"/>
      <c r="AM972" s="25"/>
      <c r="AN972" s="25"/>
      <c r="AO972" s="25"/>
      <c r="AP972" s="26">
        <f ca="1">IF(AND(Email_TaskV2[[#This Row],[Status]]="ON PROGRESS"),TODAY()-Email_TaskV2[[#This Row],[Tanggal nodin RFS/RFI]],0)</f>
        <v>0</v>
      </c>
      <c r="AQ972" s="26">
        <f ca="1">IF(AND(Email_TaskV2[[#This Row],[Status]]="ON PROGRESS",Email_TaskV2[[#This Row],[Type]]="RFI"),TODAY()-Email_TaskV2[[#This Row],[Tanggal nodin RFS/RFI]],0)</f>
        <v>0</v>
      </c>
      <c r="AR972" s="26" t="str">
        <f ca="1">IF(Email_TaskV2[[#This Row],[Aging]]&gt;7,"Warning","")</f>
        <v/>
      </c>
      <c r="AV972" s="16" t="str">
        <f>IF(AND(Email_TaskV2[[#This Row],[Status]]="ON PROGRESS",Email_TaskV2[[#This Row],[Type]]="RFS"),"YES","")</f>
        <v/>
      </c>
      <c r="AW972" s="16" t="str">
        <f>IF(AND(Email_TaskV2[[#This Row],[Status]]="ON PROGRESS",Email_TaskV2[[#This Row],[Type]]="RFI"),"YES","")</f>
        <v/>
      </c>
      <c r="AX972" s="16">
        <f>IF(Email_TaskV2[[#This Row],[Nomor Nodin RFS/RFI]]="","",DAY(Email_TaskV2[[#This Row],[Tanggal nodin RFS/RFI]]))</f>
        <v>10</v>
      </c>
      <c r="AY972" s="28" t="str">
        <f>IF(Email_TaskV2[[#This Row],[Nomor Nodin RFS/RFI]]="","",TEXT(Email_TaskV2[[#This Row],[Tanggal nodin RFS/RFI]],"mmm"))</f>
        <v>Aug</v>
      </c>
      <c r="AZ972" s="28" t="str">
        <f>IF(Email_TaskV2[[#This Row],[Nodin BO]]="","No","Yes")</f>
        <v>Yes</v>
      </c>
      <c r="BA972" s="36">
        <f>IF(Email_TaskV2[[#This Row],[Month]]="",13,MONTH(Email_TaskV2[[#This Row],[Tanggal nodin RFS/RFI]]))</f>
        <v>8</v>
      </c>
    </row>
    <row r="973" spans="1:53" ht="15" hidden="1" customHeight="1" x14ac:dyDescent="0.3">
      <c r="A973" s="17">
        <v>972</v>
      </c>
      <c r="B973" s="31" t="s">
        <v>4133</v>
      </c>
      <c r="C973" s="40">
        <v>44783</v>
      </c>
      <c r="D973" s="34" t="s">
        <v>4134</v>
      </c>
      <c r="E973" s="31" t="s">
        <v>55</v>
      </c>
      <c r="F973" s="41" t="s">
        <v>4135</v>
      </c>
      <c r="G973" s="42">
        <v>44785</v>
      </c>
      <c r="H973" s="42">
        <v>44803</v>
      </c>
      <c r="I973" s="31" t="s">
        <v>4136</v>
      </c>
      <c r="J973" s="42">
        <v>44803</v>
      </c>
      <c r="K973" s="42"/>
      <c r="L973" s="31">
        <f t="shared" si="113"/>
        <v>20</v>
      </c>
      <c r="M973" s="31">
        <f t="shared" si="114"/>
        <v>18</v>
      </c>
      <c r="N973" s="34" t="s">
        <v>3765</v>
      </c>
      <c r="O973" s="34" t="s">
        <v>3766</v>
      </c>
      <c r="P973" s="34" t="str">
        <f>VLOOKUP(Email_TaskV2[[#This Row],[PIC Dev]],[1]Organization!C:D,2,FALSE)</f>
        <v>Postpaid, Roaming, and Interconnect</v>
      </c>
      <c r="Q973" s="74" t="s">
        <v>4137</v>
      </c>
      <c r="R973" s="31">
        <v>80</v>
      </c>
      <c r="S973" s="31" t="s">
        <v>106</v>
      </c>
      <c r="T973" s="83" t="s">
        <v>4138</v>
      </c>
      <c r="U973" s="83"/>
      <c r="V973" s="83"/>
      <c r="W973" s="83"/>
      <c r="X973" s="83"/>
      <c r="Y973" s="83"/>
      <c r="Z973" s="31" t="s">
        <v>63</v>
      </c>
      <c r="AA973" s="31" t="s">
        <v>64</v>
      </c>
      <c r="AB973" s="31" t="s">
        <v>65</v>
      </c>
      <c r="AC973" s="31" t="s">
        <v>98</v>
      </c>
      <c r="AD973" s="23" t="s">
        <v>490</v>
      </c>
      <c r="AE973" s="33"/>
      <c r="AF973" s="33"/>
      <c r="AG973" s="31"/>
      <c r="AH973" s="75"/>
      <c r="AI973" s="31" t="s">
        <v>276</v>
      </c>
      <c r="AJ973" s="43" t="str">
        <f t="shared" si="108"/>
        <v>(Sigos Automation)</v>
      </c>
      <c r="AK973" s="25">
        <f>VLOOKUP($D973,[1]Report_weekly!$E$2:$T$92,13,FALSE())</f>
        <v>1</v>
      </c>
      <c r="AL973" s="25"/>
      <c r="AM973" s="25"/>
      <c r="AN973" s="25"/>
      <c r="AO973" s="25"/>
      <c r="AP973" s="26">
        <f ca="1">IF(AND(Email_TaskV2[[#This Row],[Status]]="ON PROGRESS"),TODAY()-Email_TaskV2[[#This Row],[Tanggal nodin RFS/RFI]],0)</f>
        <v>0</v>
      </c>
      <c r="AQ973" s="26">
        <f ca="1">IF(AND(Email_TaskV2[[#This Row],[Status]]="ON PROGRESS",Email_TaskV2[[#This Row],[Type]]="RFI"),TODAY()-Email_TaskV2[[#This Row],[Tanggal nodin RFS/RFI]],0)</f>
        <v>0</v>
      </c>
      <c r="AR973" s="26" t="str">
        <f ca="1">IF(Email_TaskV2[[#This Row],[Aging]]&gt;7,"Warning","")</f>
        <v/>
      </c>
      <c r="AV973" s="16" t="str">
        <f>IF(AND(Email_TaskV2[[#This Row],[Status]]="ON PROGRESS",Email_TaskV2[[#This Row],[Type]]="RFS"),"YES","")</f>
        <v/>
      </c>
      <c r="AW973" s="16" t="str">
        <f>IF(AND(Email_TaskV2[[#This Row],[Status]]="ON PROGRESS",Email_TaskV2[[#This Row],[Type]]="RFI"),"YES","")</f>
        <v/>
      </c>
      <c r="AX973" s="16">
        <f>IF(Email_TaskV2[[#This Row],[Nomor Nodin RFS/RFI]]="","",DAY(Email_TaskV2[[#This Row],[Tanggal nodin RFS/RFI]]))</f>
        <v>10</v>
      </c>
      <c r="AY973" s="28" t="str">
        <f>IF(Email_TaskV2[[#This Row],[Nomor Nodin RFS/RFI]]="","",TEXT(Email_TaskV2[[#This Row],[Tanggal nodin RFS/RFI]],"mmm"))</f>
        <v>Aug</v>
      </c>
      <c r="AZ973" s="28" t="str">
        <f>IF(Email_TaskV2[[#This Row],[Nodin BO]]="","No","Yes")</f>
        <v>Yes</v>
      </c>
      <c r="BA973" s="36">
        <f>IF(Email_TaskV2[[#This Row],[Month]]="",13,MONTH(Email_TaskV2[[#This Row],[Tanggal nodin RFS/RFI]]))</f>
        <v>8</v>
      </c>
    </row>
    <row r="974" spans="1:53" ht="15" hidden="1" customHeight="1" x14ac:dyDescent="0.3">
      <c r="A974" s="17">
        <v>973</v>
      </c>
      <c r="B974" s="31" t="s">
        <v>4139</v>
      </c>
      <c r="C974" s="40">
        <v>44783</v>
      </c>
      <c r="D974" s="34" t="s">
        <v>4140</v>
      </c>
      <c r="E974" s="31" t="s">
        <v>55</v>
      </c>
      <c r="F974" s="31" t="s">
        <v>112</v>
      </c>
      <c r="G974" s="42">
        <v>44784</v>
      </c>
      <c r="H974" s="42">
        <v>44792</v>
      </c>
      <c r="I974" s="31" t="s">
        <v>4141</v>
      </c>
      <c r="J974" s="42">
        <v>44792</v>
      </c>
      <c r="K974" s="42"/>
      <c r="L974" s="31">
        <f t="shared" si="113"/>
        <v>9</v>
      </c>
      <c r="M974" s="31">
        <f t="shared" si="114"/>
        <v>8</v>
      </c>
      <c r="N974" s="34" t="s">
        <v>3765</v>
      </c>
      <c r="O974" s="20" t="s">
        <v>3766</v>
      </c>
      <c r="P974" s="35" t="str">
        <f>VLOOKUP(Email_TaskV2[[#This Row],[PIC Dev]],[1]Organization!C:D,2,FALSE)</f>
        <v>Postpaid, Roaming, and Interconnect</v>
      </c>
      <c r="Q974" s="34"/>
      <c r="R974" s="31">
        <v>68</v>
      </c>
      <c r="S974" s="31" t="s">
        <v>106</v>
      </c>
      <c r="T974" s="83" t="s">
        <v>4142</v>
      </c>
      <c r="U974" s="83"/>
      <c r="V974" s="83"/>
      <c r="W974" s="83"/>
      <c r="X974" s="83"/>
      <c r="Y974" s="83"/>
      <c r="Z974" s="31" t="s">
        <v>63</v>
      </c>
      <c r="AA974" s="31" t="s">
        <v>64</v>
      </c>
      <c r="AB974" s="31" t="s">
        <v>65</v>
      </c>
      <c r="AC974" s="31" t="s">
        <v>98</v>
      </c>
      <c r="AD974" s="23" t="s">
        <v>490</v>
      </c>
      <c r="AE974" s="33"/>
      <c r="AF974" s="33"/>
      <c r="AG974" s="31"/>
      <c r="AH974" s="75"/>
      <c r="AI974" s="31" t="s">
        <v>276</v>
      </c>
      <c r="AJ974" s="43" t="str">
        <f t="shared" si="108"/>
        <v>(Sigos Automation)</v>
      </c>
      <c r="AK974" s="25">
        <f>VLOOKUP($D974,[1]Report_weekly!$E$2:$T$92,13,FALSE())</f>
        <v>1</v>
      </c>
      <c r="AL974" s="25"/>
      <c r="AM974" s="25"/>
      <c r="AN974" s="25"/>
      <c r="AO974" s="25"/>
      <c r="AP974" s="26">
        <f ca="1">IF(AND(Email_TaskV2[[#This Row],[Status]]="ON PROGRESS"),TODAY()-Email_TaskV2[[#This Row],[Tanggal nodin RFS/RFI]],0)</f>
        <v>0</v>
      </c>
      <c r="AQ974" s="26">
        <f ca="1">IF(AND(Email_TaskV2[[#This Row],[Status]]="ON PROGRESS",Email_TaskV2[[#This Row],[Type]]="RFI"),TODAY()-Email_TaskV2[[#This Row],[Tanggal nodin RFS/RFI]],0)</f>
        <v>0</v>
      </c>
      <c r="AR974" s="26" t="str">
        <f ca="1">IF(Email_TaskV2[[#This Row],[Aging]]&gt;7,"Warning","")</f>
        <v/>
      </c>
      <c r="AV974" s="16" t="str">
        <f>IF(AND(Email_TaskV2[[#This Row],[Status]]="ON PROGRESS",Email_TaskV2[[#This Row],[Type]]="RFS"),"YES","")</f>
        <v/>
      </c>
      <c r="AW974" s="16" t="str">
        <f>IF(AND(Email_TaskV2[[#This Row],[Status]]="ON PROGRESS",Email_TaskV2[[#This Row],[Type]]="RFI"),"YES","")</f>
        <v/>
      </c>
      <c r="AX974" s="16">
        <f>IF(Email_TaskV2[[#This Row],[Nomor Nodin RFS/RFI]]="","",DAY(Email_TaskV2[[#This Row],[Tanggal nodin RFS/RFI]]))</f>
        <v>10</v>
      </c>
      <c r="AY974" s="28" t="str">
        <f>IF(Email_TaskV2[[#This Row],[Nomor Nodin RFS/RFI]]="","",TEXT(Email_TaskV2[[#This Row],[Tanggal nodin RFS/RFI]],"mmm"))</f>
        <v>Aug</v>
      </c>
      <c r="AZ974" s="28" t="str">
        <f>IF(Email_TaskV2[[#This Row],[Nodin BO]]="","No","Yes")</f>
        <v>Yes</v>
      </c>
      <c r="BA974" s="36">
        <f>IF(Email_TaskV2[[#This Row],[Month]]="",13,MONTH(Email_TaskV2[[#This Row],[Tanggal nodin RFS/RFI]]))</f>
        <v>8</v>
      </c>
    </row>
    <row r="975" spans="1:53" ht="15" hidden="1" customHeight="1" x14ac:dyDescent="0.3">
      <c r="A975" s="17">
        <v>974</v>
      </c>
      <c r="B975" s="31" t="s">
        <v>4143</v>
      </c>
      <c r="C975" s="40">
        <v>44783</v>
      </c>
      <c r="D975" s="34" t="s">
        <v>4144</v>
      </c>
      <c r="E975" s="48" t="s">
        <v>118</v>
      </c>
      <c r="F975" s="81" t="s">
        <v>119</v>
      </c>
      <c r="G975" s="31"/>
      <c r="H975" s="42">
        <v>44799</v>
      </c>
      <c r="I975" s="31"/>
      <c r="J975" s="31"/>
      <c r="K975" s="31"/>
      <c r="L975" s="33"/>
      <c r="M975" s="34"/>
      <c r="N975" s="74" t="s">
        <v>3068</v>
      </c>
      <c r="O975" s="20" t="s">
        <v>3069</v>
      </c>
      <c r="P975" s="35" t="str">
        <f>VLOOKUP(Email_TaskV2[[#This Row],[PIC Dev]],[1]Organization!C:D,2,FALSE)</f>
        <v>BSM Prepaid</v>
      </c>
      <c r="Q975" s="74" t="s">
        <v>4145</v>
      </c>
      <c r="R975" s="31"/>
      <c r="S975" s="31" t="s">
        <v>61</v>
      </c>
      <c r="T975" s="31" t="s">
        <v>4146</v>
      </c>
      <c r="U975" s="31"/>
      <c r="V975" s="31"/>
      <c r="W975" s="31"/>
      <c r="X975" s="31"/>
      <c r="Y975" s="31"/>
      <c r="Z975" s="31" t="s">
        <v>63</v>
      </c>
      <c r="AA975" s="31" t="s">
        <v>64</v>
      </c>
      <c r="AB975" s="31" t="s">
        <v>588</v>
      </c>
      <c r="AC975" s="31" t="s">
        <v>66</v>
      </c>
      <c r="AD975" s="23" t="s">
        <v>99</v>
      </c>
      <c r="AE975" s="33"/>
      <c r="AF975" s="33"/>
      <c r="AG975" s="31"/>
      <c r="AH975" s="75"/>
      <c r="AI975" s="48" t="s">
        <v>68</v>
      </c>
      <c r="AJ975" s="129" t="str">
        <f t="shared" si="108"/>
        <v>(FUT Simulator)</v>
      </c>
      <c r="AK975" s="25"/>
      <c r="AL975" s="25"/>
      <c r="AM975" s="25">
        <f>VLOOKUP($D975,[1]Report_weekly!$E$2:$T$92,15,FALSE())</f>
        <v>3</v>
      </c>
      <c r="AN975" s="25"/>
      <c r="AO975" s="25"/>
      <c r="AP975" s="26">
        <f ca="1">IF(AND(Email_TaskV2[[#This Row],[Status]]="ON PROGRESS"),TODAY()-Email_TaskV2[[#This Row],[Tanggal nodin RFS/RFI]],0)</f>
        <v>0</v>
      </c>
      <c r="AQ975" s="26">
        <f ca="1">IF(AND(Email_TaskV2[[#This Row],[Status]]="ON PROGRESS",Email_TaskV2[[#This Row],[Type]]="RFI"),TODAY()-Email_TaskV2[[#This Row],[Tanggal nodin RFS/RFI]],0)</f>
        <v>0</v>
      </c>
      <c r="AR975" s="26" t="str">
        <f ca="1">IF(Email_TaskV2[[#This Row],[Aging]]&gt;7,"Warning","")</f>
        <v/>
      </c>
      <c r="AV975" s="16" t="str">
        <f>IF(AND(Email_TaskV2[[#This Row],[Status]]="ON PROGRESS",Email_TaskV2[[#This Row],[Type]]="RFS"),"YES","")</f>
        <v/>
      </c>
      <c r="AW975" s="16" t="str">
        <f>IF(AND(Email_TaskV2[[#This Row],[Status]]="ON PROGRESS",Email_TaskV2[[#This Row],[Type]]="RFI"),"YES","")</f>
        <v/>
      </c>
      <c r="AX975" s="16">
        <f>IF(Email_TaskV2[[#This Row],[Nomor Nodin RFS/RFI]]="","",DAY(Email_TaskV2[[#This Row],[Tanggal nodin RFS/RFI]]))</f>
        <v>10</v>
      </c>
      <c r="AY975" s="28" t="str">
        <f>IF(Email_TaskV2[[#This Row],[Nomor Nodin RFS/RFI]]="","",TEXT(Email_TaskV2[[#This Row],[Tanggal nodin RFS/RFI]],"mmm"))</f>
        <v>Aug</v>
      </c>
      <c r="AZ975" s="28" t="str">
        <f>IF(Email_TaskV2[[#This Row],[Nodin BO]]="","No","Yes")</f>
        <v>Yes</v>
      </c>
      <c r="BA975" s="36">
        <f>IF(Email_TaskV2[[#This Row],[Month]]="",13,MONTH(Email_TaskV2[[#This Row],[Tanggal nodin RFS/RFI]]))</f>
        <v>8</v>
      </c>
    </row>
    <row r="976" spans="1:53" ht="15" hidden="1" customHeight="1" x14ac:dyDescent="0.3">
      <c r="A976" s="17">
        <v>975</v>
      </c>
      <c r="B976" s="31" t="s">
        <v>4147</v>
      </c>
      <c r="C976" s="40">
        <v>44783</v>
      </c>
      <c r="D976" s="34" t="s">
        <v>4148</v>
      </c>
      <c r="E976" s="48" t="s">
        <v>118</v>
      </c>
      <c r="F976" s="81" t="s">
        <v>119</v>
      </c>
      <c r="G976" s="31"/>
      <c r="H976" s="42">
        <v>44797</v>
      </c>
      <c r="I976" s="31"/>
      <c r="J976" s="31"/>
      <c r="K976" s="31"/>
      <c r="L976" s="33"/>
      <c r="M976" s="34"/>
      <c r="N976" s="20" t="s">
        <v>341</v>
      </c>
      <c r="O976" s="20" t="s">
        <v>342</v>
      </c>
      <c r="P976" s="34" t="str">
        <f>VLOOKUP(Email_TaskV2[[#This Row],[PIC Dev]],[1]Organization!C:D,2,FALSE)</f>
        <v>Digital and VAS</v>
      </c>
      <c r="Q976" s="74" t="s">
        <v>4149</v>
      </c>
      <c r="R976" s="31"/>
      <c r="S976" s="31" t="s">
        <v>61</v>
      </c>
      <c r="T976" s="31" t="s">
        <v>1265</v>
      </c>
      <c r="U976" s="31"/>
      <c r="V976" s="31"/>
      <c r="W976" s="31"/>
      <c r="X976" s="31"/>
      <c r="Y976" s="31"/>
      <c r="Z976" s="31" t="s">
        <v>63</v>
      </c>
      <c r="AA976" s="31" t="s">
        <v>64</v>
      </c>
      <c r="AB976" s="31" t="s">
        <v>344</v>
      </c>
      <c r="AC976" s="31" t="s">
        <v>124</v>
      </c>
      <c r="AD976" s="23" t="s">
        <v>3897</v>
      </c>
      <c r="AE976" s="33"/>
      <c r="AF976" s="33"/>
      <c r="AG976" s="31"/>
      <c r="AH976" s="75"/>
      <c r="AI976" s="113" t="s">
        <v>75</v>
      </c>
      <c r="AJ976" s="129" t="str">
        <f t="shared" si="108"/>
        <v/>
      </c>
      <c r="AK976" s="25"/>
      <c r="AL976" s="25"/>
      <c r="AM976" s="25"/>
      <c r="AN976" s="25"/>
      <c r="AO976" s="25"/>
      <c r="AP976" s="26">
        <f ca="1">IF(AND(Email_TaskV2[[#This Row],[Status]]="ON PROGRESS"),TODAY()-Email_TaskV2[[#This Row],[Tanggal nodin RFS/RFI]],0)</f>
        <v>0</v>
      </c>
      <c r="AQ976" s="26">
        <f ca="1">IF(AND(Email_TaskV2[[#This Row],[Status]]="ON PROGRESS",Email_TaskV2[[#This Row],[Type]]="RFI"),TODAY()-Email_TaskV2[[#This Row],[Tanggal nodin RFS/RFI]],0)</f>
        <v>0</v>
      </c>
      <c r="AR976" s="26" t="str">
        <f ca="1">IF(Email_TaskV2[[#This Row],[Aging]]&gt;7,"Warning","")</f>
        <v/>
      </c>
      <c r="AV976" s="16" t="str">
        <f>IF(AND(Email_TaskV2[[#This Row],[Status]]="ON PROGRESS",Email_TaskV2[[#This Row],[Type]]="RFS"),"YES","")</f>
        <v/>
      </c>
      <c r="AW976" s="16" t="str">
        <f>IF(AND(Email_TaskV2[[#This Row],[Status]]="ON PROGRESS",Email_TaskV2[[#This Row],[Type]]="RFI"),"YES","")</f>
        <v/>
      </c>
      <c r="AX976" s="16">
        <f>IF(Email_TaskV2[[#This Row],[Nomor Nodin RFS/RFI]]="","",DAY(Email_TaskV2[[#This Row],[Tanggal nodin RFS/RFI]]))</f>
        <v>10</v>
      </c>
      <c r="AY976" s="28" t="str">
        <f>IF(Email_TaskV2[[#This Row],[Nomor Nodin RFS/RFI]]="","",TEXT(Email_TaskV2[[#This Row],[Tanggal nodin RFS/RFI]],"mmm"))</f>
        <v>Aug</v>
      </c>
      <c r="AZ976" s="28" t="str">
        <f>IF(Email_TaskV2[[#This Row],[Nodin BO]]="","No","Yes")</f>
        <v>Yes</v>
      </c>
      <c r="BA976" s="36">
        <f>IF(Email_TaskV2[[#This Row],[Month]]="",13,MONTH(Email_TaskV2[[#This Row],[Tanggal nodin RFS/RFI]]))</f>
        <v>8</v>
      </c>
    </row>
    <row r="977" spans="1:53" ht="15" hidden="1" customHeight="1" x14ac:dyDescent="0.3">
      <c r="A977" s="17">
        <v>976</v>
      </c>
      <c r="B977" s="31" t="s">
        <v>4150</v>
      </c>
      <c r="C977" s="40">
        <v>44783</v>
      </c>
      <c r="D977" s="34" t="s">
        <v>4151</v>
      </c>
      <c r="E977" s="31" t="s">
        <v>55</v>
      </c>
      <c r="F977" s="41" t="s">
        <v>136</v>
      </c>
      <c r="G977" s="42">
        <v>44783</v>
      </c>
      <c r="H977" s="42">
        <v>44795</v>
      </c>
      <c r="I977" s="31" t="s">
        <v>4152</v>
      </c>
      <c r="J977" s="42">
        <v>44795</v>
      </c>
      <c r="K977" s="42"/>
      <c r="L977" s="31">
        <f t="shared" ref="L977:L988" si="115">H977-C977</f>
        <v>12</v>
      </c>
      <c r="M977" s="31">
        <f t="shared" ref="M977:M988" si="116">J977-G977</f>
        <v>12</v>
      </c>
      <c r="N977" s="20" t="s">
        <v>341</v>
      </c>
      <c r="O977" s="20" t="s">
        <v>342</v>
      </c>
      <c r="P977" s="35" t="str">
        <f>VLOOKUP(Email_TaskV2[[#This Row],[PIC Dev]],[1]Organization!C:D,2,FALSE)</f>
        <v>Digital and VAS</v>
      </c>
      <c r="Q977" s="74" t="s">
        <v>4153</v>
      </c>
      <c r="R977" s="31"/>
      <c r="S977" s="31" t="s">
        <v>61</v>
      </c>
      <c r="T977" s="31" t="s">
        <v>1265</v>
      </c>
      <c r="U977" s="31"/>
      <c r="V977" s="31"/>
      <c r="W977" s="31"/>
      <c r="X977" s="31"/>
      <c r="Y977" s="31"/>
      <c r="Z977" s="31" t="s">
        <v>63</v>
      </c>
      <c r="AA977" s="31" t="s">
        <v>64</v>
      </c>
      <c r="AB977" s="31" t="s">
        <v>344</v>
      </c>
      <c r="AC977" s="31" t="s">
        <v>66</v>
      </c>
      <c r="AD977" s="23" t="s">
        <v>255</v>
      </c>
      <c r="AE977" s="33"/>
      <c r="AF977" s="33"/>
      <c r="AG977" s="31"/>
      <c r="AH977" s="75"/>
      <c r="AI977" s="31" t="s">
        <v>75</v>
      </c>
      <c r="AJ977" s="43" t="str">
        <f t="shared" si="108"/>
        <v/>
      </c>
      <c r="AK977" s="25"/>
      <c r="AL977" s="25"/>
      <c r="AM977" s="25"/>
      <c r="AN977" s="25"/>
      <c r="AO977" s="25"/>
      <c r="AP977" s="26">
        <f ca="1">IF(AND(Email_TaskV2[[#This Row],[Status]]="ON PROGRESS"),TODAY()-Email_TaskV2[[#This Row],[Tanggal nodin RFS/RFI]],0)</f>
        <v>0</v>
      </c>
      <c r="AQ977" s="26">
        <f ca="1">IF(AND(Email_TaskV2[[#This Row],[Status]]="ON PROGRESS",Email_TaskV2[[#This Row],[Type]]="RFI"),TODAY()-Email_TaskV2[[#This Row],[Tanggal nodin RFS/RFI]],0)</f>
        <v>0</v>
      </c>
      <c r="AR977" s="26" t="str">
        <f ca="1">IF(Email_TaskV2[[#This Row],[Aging]]&gt;7,"Warning","")</f>
        <v/>
      </c>
      <c r="AV977" s="16" t="str">
        <f>IF(AND(Email_TaskV2[[#This Row],[Status]]="ON PROGRESS",Email_TaskV2[[#This Row],[Type]]="RFS"),"YES","")</f>
        <v/>
      </c>
      <c r="AW977" s="16" t="str">
        <f>IF(AND(Email_TaskV2[[#This Row],[Status]]="ON PROGRESS",Email_TaskV2[[#This Row],[Type]]="RFI"),"YES","")</f>
        <v/>
      </c>
      <c r="AX977" s="16">
        <f>IF(Email_TaskV2[[#This Row],[Nomor Nodin RFS/RFI]]="","",DAY(Email_TaskV2[[#This Row],[Tanggal nodin RFS/RFI]]))</f>
        <v>10</v>
      </c>
      <c r="AY977" s="28" t="str">
        <f>IF(Email_TaskV2[[#This Row],[Nomor Nodin RFS/RFI]]="","",TEXT(Email_TaskV2[[#This Row],[Tanggal nodin RFS/RFI]],"mmm"))</f>
        <v>Aug</v>
      </c>
      <c r="AZ977" s="28" t="str">
        <f>IF(Email_TaskV2[[#This Row],[Nodin BO]]="","No","Yes")</f>
        <v>Yes</v>
      </c>
      <c r="BA977" s="36">
        <f>IF(Email_TaskV2[[#This Row],[Month]]="",13,MONTH(Email_TaskV2[[#This Row],[Tanggal nodin RFS/RFI]]))</f>
        <v>8</v>
      </c>
    </row>
    <row r="978" spans="1:53" ht="15" hidden="1" customHeight="1" x14ac:dyDescent="0.3">
      <c r="A978" s="17">
        <v>977</v>
      </c>
      <c r="B978" s="31" t="s">
        <v>4154</v>
      </c>
      <c r="C978" s="40">
        <v>44783</v>
      </c>
      <c r="D978" s="34" t="s">
        <v>4155</v>
      </c>
      <c r="E978" s="31" t="s">
        <v>55</v>
      </c>
      <c r="F978" s="41" t="s">
        <v>136</v>
      </c>
      <c r="G978" s="42">
        <v>44785</v>
      </c>
      <c r="H978" s="42">
        <v>44791</v>
      </c>
      <c r="I978" s="31" t="s">
        <v>4156</v>
      </c>
      <c r="J978" s="42">
        <v>44791</v>
      </c>
      <c r="K978" s="42"/>
      <c r="L978" s="31">
        <f t="shared" si="115"/>
        <v>8</v>
      </c>
      <c r="M978" s="31">
        <f t="shared" si="116"/>
        <v>6</v>
      </c>
      <c r="N978" s="33" t="s">
        <v>93</v>
      </c>
      <c r="O978" s="34" t="s">
        <v>94</v>
      </c>
      <c r="P978" s="34" t="str">
        <f>VLOOKUP(Email_TaskV2[[#This Row],[PIC Dev]],[1]Organization!C:D,2,FALSE)</f>
        <v>Digital and VAS</v>
      </c>
      <c r="Q978" s="74" t="s">
        <v>4157</v>
      </c>
      <c r="R978" s="31">
        <v>39</v>
      </c>
      <c r="S978" s="31" t="s">
        <v>61</v>
      </c>
      <c r="T978" s="31" t="s">
        <v>3780</v>
      </c>
      <c r="U978" s="31"/>
      <c r="V978" s="31"/>
      <c r="W978" s="31"/>
      <c r="X978" s="31"/>
      <c r="Y978" s="31"/>
      <c r="Z978" s="31" t="s">
        <v>63</v>
      </c>
      <c r="AA978" s="31" t="s">
        <v>64</v>
      </c>
      <c r="AB978" s="31" t="s">
        <v>4158</v>
      </c>
      <c r="AC978" s="31" t="s">
        <v>66</v>
      </c>
      <c r="AD978" s="23" t="s">
        <v>125</v>
      </c>
      <c r="AE978" s="33"/>
      <c r="AF978" s="33"/>
      <c r="AG978" s="31"/>
      <c r="AH978" s="75"/>
      <c r="AI978" s="31" t="s">
        <v>75</v>
      </c>
      <c r="AJ978" s="43" t="str">
        <f t="shared" si="108"/>
        <v/>
      </c>
      <c r="AK978" s="25"/>
      <c r="AL978" s="25"/>
      <c r="AM978" s="25"/>
      <c r="AN978" s="25"/>
      <c r="AO978" s="25"/>
      <c r="AP978" s="26">
        <f ca="1">IF(AND(Email_TaskV2[[#This Row],[Status]]="ON PROGRESS"),TODAY()-Email_TaskV2[[#This Row],[Tanggal nodin RFS/RFI]],0)</f>
        <v>0</v>
      </c>
      <c r="AQ978" s="26">
        <f ca="1">IF(AND(Email_TaskV2[[#This Row],[Status]]="ON PROGRESS",Email_TaskV2[[#This Row],[Type]]="RFI"),TODAY()-Email_TaskV2[[#This Row],[Tanggal nodin RFS/RFI]],0)</f>
        <v>0</v>
      </c>
      <c r="AR978" s="26" t="str">
        <f ca="1">IF(Email_TaskV2[[#This Row],[Aging]]&gt;7,"Warning","")</f>
        <v/>
      </c>
      <c r="AV978" s="16" t="str">
        <f>IF(AND(Email_TaskV2[[#This Row],[Status]]="ON PROGRESS",Email_TaskV2[[#This Row],[Type]]="RFS"),"YES","")</f>
        <v/>
      </c>
      <c r="AW978" s="16" t="str">
        <f>IF(AND(Email_TaskV2[[#This Row],[Status]]="ON PROGRESS",Email_TaskV2[[#This Row],[Type]]="RFI"),"YES","")</f>
        <v/>
      </c>
      <c r="AX978" s="16">
        <f>IF(Email_TaskV2[[#This Row],[Nomor Nodin RFS/RFI]]="","",DAY(Email_TaskV2[[#This Row],[Tanggal nodin RFS/RFI]]))</f>
        <v>10</v>
      </c>
      <c r="AY978" s="28" t="str">
        <f>IF(Email_TaskV2[[#This Row],[Nomor Nodin RFS/RFI]]="","",TEXT(Email_TaskV2[[#This Row],[Tanggal nodin RFS/RFI]],"mmm"))</f>
        <v>Aug</v>
      </c>
      <c r="AZ978" s="28" t="str">
        <f>IF(Email_TaskV2[[#This Row],[Nodin BO]]="","No","Yes")</f>
        <v>Yes</v>
      </c>
      <c r="BA978" s="36">
        <f>IF(Email_TaskV2[[#This Row],[Month]]="",13,MONTH(Email_TaskV2[[#This Row],[Tanggal nodin RFS/RFI]]))</f>
        <v>8</v>
      </c>
    </row>
    <row r="979" spans="1:53" ht="15" hidden="1" customHeight="1" x14ac:dyDescent="0.3">
      <c r="A979" s="17">
        <v>978</v>
      </c>
      <c r="B979" s="31" t="s">
        <v>4159</v>
      </c>
      <c r="C979" s="40">
        <v>44784</v>
      </c>
      <c r="D979" s="34" t="s">
        <v>4160</v>
      </c>
      <c r="E979" s="31" t="s">
        <v>55</v>
      </c>
      <c r="F979" s="41" t="s">
        <v>112</v>
      </c>
      <c r="G979" s="42">
        <v>44787</v>
      </c>
      <c r="H979" s="42">
        <v>44809</v>
      </c>
      <c r="I979" s="31" t="s">
        <v>4161</v>
      </c>
      <c r="J979" s="42">
        <v>44809</v>
      </c>
      <c r="K979" s="42"/>
      <c r="L979" s="31">
        <f t="shared" si="115"/>
        <v>25</v>
      </c>
      <c r="M979" s="31">
        <f t="shared" si="116"/>
        <v>22</v>
      </c>
      <c r="N979" s="33" t="s">
        <v>171</v>
      </c>
      <c r="O979" s="34" t="s">
        <v>172</v>
      </c>
      <c r="P979" s="34" t="str">
        <f>VLOOKUP(Email_TaskV2[[#This Row],[PIC Dev]],[1]Organization!C:D,2,FALSE)</f>
        <v>Postpaid, Roaming, and Interconnect</v>
      </c>
      <c r="Q979" s="34"/>
      <c r="R979" s="31">
        <v>50</v>
      </c>
      <c r="S979" s="31" t="s">
        <v>106</v>
      </c>
      <c r="T979" s="31" t="s">
        <v>4162</v>
      </c>
      <c r="U979" s="31"/>
      <c r="V979" s="31"/>
      <c r="W979" s="31"/>
      <c r="X979" s="31"/>
      <c r="Y979" s="31"/>
      <c r="Z979" s="31" t="s">
        <v>63</v>
      </c>
      <c r="AA979" s="31" t="s">
        <v>64</v>
      </c>
      <c r="AB979" s="31" t="s">
        <v>65</v>
      </c>
      <c r="AC979" s="31" t="s">
        <v>124</v>
      </c>
      <c r="AD979" s="23" t="s">
        <v>109</v>
      </c>
      <c r="AE979" s="33"/>
      <c r="AF979" s="33"/>
      <c r="AG979" s="31"/>
      <c r="AH979" s="75"/>
      <c r="AI979" s="31" t="s">
        <v>75</v>
      </c>
      <c r="AJ979" s="43" t="str">
        <f t="shared" si="108"/>
        <v/>
      </c>
      <c r="AK979" s="25"/>
      <c r="AL979" s="25"/>
      <c r="AM979" s="25"/>
      <c r="AN979" s="25"/>
      <c r="AO979" s="25"/>
      <c r="AP979" s="26">
        <f ca="1">IF(AND(Email_TaskV2[[#This Row],[Status]]="ON PROGRESS"),TODAY()-Email_TaskV2[[#This Row],[Tanggal nodin RFS/RFI]],0)</f>
        <v>0</v>
      </c>
      <c r="AQ979" s="26">
        <f ca="1">IF(AND(Email_TaskV2[[#This Row],[Status]]="ON PROGRESS",Email_TaskV2[[#This Row],[Type]]="RFI"),TODAY()-Email_TaskV2[[#This Row],[Tanggal nodin RFS/RFI]],0)</f>
        <v>0</v>
      </c>
      <c r="AR979" s="26" t="str">
        <f ca="1">IF(Email_TaskV2[[#This Row],[Aging]]&gt;7,"Warning","")</f>
        <v/>
      </c>
      <c r="AV979" s="16" t="str">
        <f>IF(AND(Email_TaskV2[[#This Row],[Status]]="ON PROGRESS",Email_TaskV2[[#This Row],[Type]]="RFS"),"YES","")</f>
        <v/>
      </c>
      <c r="AW979" s="16" t="str">
        <f>IF(AND(Email_TaskV2[[#This Row],[Status]]="ON PROGRESS",Email_TaskV2[[#This Row],[Type]]="RFI"),"YES","")</f>
        <v/>
      </c>
      <c r="AX979" s="16">
        <f>IF(Email_TaskV2[[#This Row],[Nomor Nodin RFS/RFI]]="","",DAY(Email_TaskV2[[#This Row],[Tanggal nodin RFS/RFI]]))</f>
        <v>11</v>
      </c>
      <c r="AY979" s="28" t="str">
        <f>IF(Email_TaskV2[[#This Row],[Nomor Nodin RFS/RFI]]="","",TEXT(Email_TaskV2[[#This Row],[Tanggal nodin RFS/RFI]],"mmm"))</f>
        <v>Aug</v>
      </c>
      <c r="AZ979" s="28" t="str">
        <f>IF(Email_TaskV2[[#This Row],[Nodin BO]]="","No","Yes")</f>
        <v>Yes</v>
      </c>
      <c r="BA979" s="36">
        <f>IF(Email_TaskV2[[#This Row],[Month]]="",13,MONTH(Email_TaskV2[[#This Row],[Tanggal nodin RFS/RFI]]))</f>
        <v>8</v>
      </c>
    </row>
    <row r="980" spans="1:53" ht="15" hidden="1" customHeight="1" x14ac:dyDescent="0.3">
      <c r="A980" s="17">
        <v>979</v>
      </c>
      <c r="B980" s="31" t="s">
        <v>4163</v>
      </c>
      <c r="C980" s="40">
        <v>44784</v>
      </c>
      <c r="D980" s="34" t="s">
        <v>4164</v>
      </c>
      <c r="E980" s="31" t="s">
        <v>55</v>
      </c>
      <c r="F980" s="41" t="s">
        <v>136</v>
      </c>
      <c r="G980" s="42">
        <v>44784</v>
      </c>
      <c r="H980" s="42">
        <v>44795</v>
      </c>
      <c r="I980" s="31" t="s">
        <v>4165</v>
      </c>
      <c r="J980" s="42">
        <v>44795</v>
      </c>
      <c r="K980" s="42"/>
      <c r="L980" s="31">
        <f t="shared" si="115"/>
        <v>11</v>
      </c>
      <c r="M980" s="31">
        <f t="shared" si="116"/>
        <v>11</v>
      </c>
      <c r="N980" s="34" t="s">
        <v>220</v>
      </c>
      <c r="O980" s="34" t="s">
        <v>221</v>
      </c>
      <c r="P980" s="34" t="str">
        <f>VLOOKUP(Email_TaskV2[[#This Row],[PIC Dev]],[1]Organization!C:D,2,FALSE)</f>
        <v>Digital and VAS</v>
      </c>
      <c r="Q980" s="74" t="s">
        <v>4166</v>
      </c>
      <c r="R980" s="31">
        <v>37</v>
      </c>
      <c r="S980" s="31" t="s">
        <v>61</v>
      </c>
      <c r="T980" s="31" t="s">
        <v>4167</v>
      </c>
      <c r="U980" s="31"/>
      <c r="V980" s="31"/>
      <c r="W980" s="31"/>
      <c r="X980" s="31"/>
      <c r="Y980" s="31"/>
      <c r="Z980" s="31" t="s">
        <v>63</v>
      </c>
      <c r="AA980" s="31" t="s">
        <v>64</v>
      </c>
      <c r="AB980" s="31" t="s">
        <v>65</v>
      </c>
      <c r="AC980" s="31" t="s">
        <v>98</v>
      </c>
      <c r="AD980" s="23" t="s">
        <v>3897</v>
      </c>
      <c r="AE980" s="33"/>
      <c r="AF980" s="33"/>
      <c r="AG980" s="31"/>
      <c r="AH980" s="75"/>
      <c r="AI980" s="31" t="s">
        <v>75</v>
      </c>
      <c r="AJ980" s="43" t="str">
        <f t="shared" si="108"/>
        <v/>
      </c>
      <c r="AK980" s="25"/>
      <c r="AL980" s="25"/>
      <c r="AM980" s="25"/>
      <c r="AN980" s="25"/>
      <c r="AO980" s="25"/>
      <c r="AP980" s="26">
        <f ca="1">IF(AND(Email_TaskV2[[#This Row],[Status]]="ON PROGRESS"),TODAY()-Email_TaskV2[[#This Row],[Tanggal nodin RFS/RFI]],0)</f>
        <v>0</v>
      </c>
      <c r="AQ980" s="26">
        <f ca="1">IF(AND(Email_TaskV2[[#This Row],[Status]]="ON PROGRESS",Email_TaskV2[[#This Row],[Type]]="RFI"),TODAY()-Email_TaskV2[[#This Row],[Tanggal nodin RFS/RFI]],0)</f>
        <v>0</v>
      </c>
      <c r="AR980" s="26" t="str">
        <f ca="1">IF(Email_TaskV2[[#This Row],[Aging]]&gt;7,"Warning","")</f>
        <v/>
      </c>
      <c r="AV980" s="16" t="str">
        <f>IF(AND(Email_TaskV2[[#This Row],[Status]]="ON PROGRESS",Email_TaskV2[[#This Row],[Type]]="RFS"),"YES","")</f>
        <v/>
      </c>
      <c r="AW980" s="16" t="str">
        <f>IF(AND(Email_TaskV2[[#This Row],[Status]]="ON PROGRESS",Email_TaskV2[[#This Row],[Type]]="RFI"),"YES","")</f>
        <v/>
      </c>
      <c r="AX980" s="16">
        <f>IF(Email_TaskV2[[#This Row],[Nomor Nodin RFS/RFI]]="","",DAY(Email_TaskV2[[#This Row],[Tanggal nodin RFS/RFI]]))</f>
        <v>11</v>
      </c>
      <c r="AY980" s="28" t="str">
        <f>IF(Email_TaskV2[[#This Row],[Nomor Nodin RFS/RFI]]="","",TEXT(Email_TaskV2[[#This Row],[Tanggal nodin RFS/RFI]],"mmm"))</f>
        <v>Aug</v>
      </c>
      <c r="AZ980" s="28" t="str">
        <f>IF(Email_TaskV2[[#This Row],[Nodin BO]]="","No","Yes")</f>
        <v>Yes</v>
      </c>
      <c r="BA980" s="36">
        <f>IF(Email_TaskV2[[#This Row],[Month]]="",13,MONTH(Email_TaskV2[[#This Row],[Tanggal nodin RFS/RFI]]))</f>
        <v>8</v>
      </c>
    </row>
    <row r="981" spans="1:53" ht="15" hidden="1" customHeight="1" x14ac:dyDescent="0.3">
      <c r="A981" s="17">
        <v>980</v>
      </c>
      <c r="B981" s="31" t="s">
        <v>4168</v>
      </c>
      <c r="C981" s="40">
        <v>44784</v>
      </c>
      <c r="D981" s="34" t="s">
        <v>4169</v>
      </c>
      <c r="E981" s="18" t="s">
        <v>55</v>
      </c>
      <c r="F981" s="41" t="s">
        <v>136</v>
      </c>
      <c r="G981" s="42">
        <v>44788</v>
      </c>
      <c r="H981" s="42">
        <v>44792</v>
      </c>
      <c r="I981" s="31" t="s">
        <v>4170</v>
      </c>
      <c r="J981" s="42">
        <v>44792</v>
      </c>
      <c r="K981" s="42"/>
      <c r="L981" s="31">
        <f t="shared" si="115"/>
        <v>8</v>
      </c>
      <c r="M981" s="31">
        <f t="shared" si="116"/>
        <v>4</v>
      </c>
      <c r="N981" s="74" t="s">
        <v>3068</v>
      </c>
      <c r="O981" s="20" t="s">
        <v>3069</v>
      </c>
      <c r="P981" s="35" t="str">
        <f>VLOOKUP(Email_TaskV2[[#This Row],[PIC Dev]],[1]Organization!C:D,2,FALSE)</f>
        <v>BSM Prepaid</v>
      </c>
      <c r="Q981" s="74" t="s">
        <v>4171</v>
      </c>
      <c r="R981" s="31">
        <v>160</v>
      </c>
      <c r="S981" s="31" t="s">
        <v>61</v>
      </c>
      <c r="T981" s="31" t="s">
        <v>4117</v>
      </c>
      <c r="U981" s="31"/>
      <c r="V981" s="31"/>
      <c r="W981" s="31"/>
      <c r="X981" s="31"/>
      <c r="Y981" s="31"/>
      <c r="Z981" s="31" t="s">
        <v>63</v>
      </c>
      <c r="AA981" s="31" t="s">
        <v>64</v>
      </c>
      <c r="AB981" s="31" t="s">
        <v>65</v>
      </c>
      <c r="AC981" s="31" t="s">
        <v>98</v>
      </c>
      <c r="AD981" s="23" t="s">
        <v>125</v>
      </c>
      <c r="AE981" s="33" t="s">
        <v>99</v>
      </c>
      <c r="AF981" s="33"/>
      <c r="AG981" s="31"/>
      <c r="AH981" s="75"/>
      <c r="AI981" s="31" t="s">
        <v>68</v>
      </c>
      <c r="AJ981" s="43" t="str">
        <f t="shared" si="108"/>
        <v>(FUT Simulator)</v>
      </c>
      <c r="AK981" s="25"/>
      <c r="AL981" s="25"/>
      <c r="AM981" s="25">
        <f>VLOOKUP($D981,[1]Report_weekly!$E$2:$T$92,15,FALSE())</f>
        <v>3</v>
      </c>
      <c r="AN981" s="25"/>
      <c r="AO981" s="25"/>
      <c r="AP981" s="26">
        <f ca="1">IF(AND(Email_TaskV2[[#This Row],[Status]]="ON PROGRESS"),TODAY()-Email_TaskV2[[#This Row],[Tanggal nodin RFS/RFI]],0)</f>
        <v>0</v>
      </c>
      <c r="AQ981" s="26">
        <f ca="1">IF(AND(Email_TaskV2[[#This Row],[Status]]="ON PROGRESS",Email_TaskV2[[#This Row],[Type]]="RFI"),TODAY()-Email_TaskV2[[#This Row],[Tanggal nodin RFS/RFI]],0)</f>
        <v>0</v>
      </c>
      <c r="AR981" s="26" t="str">
        <f ca="1">IF(Email_TaskV2[[#This Row],[Aging]]&gt;7,"Warning","")</f>
        <v/>
      </c>
      <c r="AV981" s="16" t="str">
        <f>IF(AND(Email_TaskV2[[#This Row],[Status]]="ON PROGRESS",Email_TaskV2[[#This Row],[Type]]="RFS"),"YES","")</f>
        <v/>
      </c>
      <c r="AW981" s="16" t="str">
        <f>IF(AND(Email_TaskV2[[#This Row],[Status]]="ON PROGRESS",Email_TaskV2[[#This Row],[Type]]="RFI"),"YES","")</f>
        <v/>
      </c>
      <c r="AX981" s="16">
        <f>IF(Email_TaskV2[[#This Row],[Nomor Nodin RFS/RFI]]="","",DAY(Email_TaskV2[[#This Row],[Tanggal nodin RFS/RFI]]))</f>
        <v>11</v>
      </c>
      <c r="AY981" s="28" t="str">
        <f>IF(Email_TaskV2[[#This Row],[Nomor Nodin RFS/RFI]]="","",TEXT(Email_TaskV2[[#This Row],[Tanggal nodin RFS/RFI]],"mmm"))</f>
        <v>Aug</v>
      </c>
      <c r="AZ981" s="28" t="str">
        <f>IF(Email_TaskV2[[#This Row],[Nodin BO]]="","No","Yes")</f>
        <v>Yes</v>
      </c>
      <c r="BA981" s="36">
        <f>IF(Email_TaskV2[[#This Row],[Month]]="",13,MONTH(Email_TaskV2[[#This Row],[Tanggal nodin RFS/RFI]]))</f>
        <v>8</v>
      </c>
    </row>
    <row r="982" spans="1:53" ht="15" hidden="1" customHeight="1" x14ac:dyDescent="0.3">
      <c r="A982" s="17">
        <v>981</v>
      </c>
      <c r="B982" s="31" t="s">
        <v>4172</v>
      </c>
      <c r="C982" s="40">
        <v>44784</v>
      </c>
      <c r="D982" s="34" t="s">
        <v>4173</v>
      </c>
      <c r="E982" s="31" t="s">
        <v>55</v>
      </c>
      <c r="F982" s="41" t="s">
        <v>112</v>
      </c>
      <c r="G982" s="42">
        <v>44789</v>
      </c>
      <c r="H982" s="42">
        <v>44792</v>
      </c>
      <c r="I982" s="31" t="s">
        <v>4174</v>
      </c>
      <c r="J982" s="42">
        <v>44792</v>
      </c>
      <c r="K982" s="42"/>
      <c r="L982" s="31">
        <f t="shared" si="115"/>
        <v>8</v>
      </c>
      <c r="M982" s="31">
        <f t="shared" si="116"/>
        <v>3</v>
      </c>
      <c r="N982" s="34" t="s">
        <v>58</v>
      </c>
      <c r="O982" s="34" t="s">
        <v>59</v>
      </c>
      <c r="P982" s="34" t="str">
        <f>VLOOKUP(Email_TaskV2[[#This Row],[PIC Dev]],[1]Organization!C:D,2,FALSE)</f>
        <v>BSM Prepaid</v>
      </c>
      <c r="Q982" s="34"/>
      <c r="R982" s="31">
        <v>156</v>
      </c>
      <c r="S982" s="31" t="s">
        <v>106</v>
      </c>
      <c r="T982" s="31" t="s">
        <v>4175</v>
      </c>
      <c r="U982" s="31"/>
      <c r="V982" s="31"/>
      <c r="W982" s="31"/>
      <c r="X982" s="31"/>
      <c r="Y982" s="31"/>
      <c r="Z982" s="31" t="s">
        <v>63</v>
      </c>
      <c r="AA982" s="31" t="s">
        <v>64</v>
      </c>
      <c r="AB982" s="31" t="s">
        <v>65</v>
      </c>
      <c r="AC982" s="31" t="s">
        <v>66</v>
      </c>
      <c r="AD982" s="33" t="s">
        <v>211</v>
      </c>
      <c r="AE982" s="33"/>
      <c r="AF982" s="33"/>
      <c r="AG982" s="31"/>
      <c r="AH982" s="75"/>
      <c r="AI982" s="31" t="s">
        <v>68</v>
      </c>
      <c r="AJ982" s="43" t="str">
        <f t="shared" si="108"/>
        <v>(FUT Simulator)(Cetho Automation)</v>
      </c>
      <c r="AK982" s="25"/>
      <c r="AL982" s="25"/>
      <c r="AM982" s="25">
        <f>VLOOKUP($D982,[1]Report_weekly!$E$2:$T$92,15,FALSE())</f>
        <v>3</v>
      </c>
      <c r="AN982" s="25"/>
      <c r="AO982" s="25">
        <f>VLOOKUP($D982,[1]Report_weekly!$E$2:$U$92,17,FALSE())</f>
        <v>5</v>
      </c>
      <c r="AP982" s="26">
        <f ca="1">IF(AND(Email_TaskV2[[#This Row],[Status]]="ON PROGRESS"),TODAY()-Email_TaskV2[[#This Row],[Tanggal nodin RFS/RFI]],0)</f>
        <v>0</v>
      </c>
      <c r="AQ982" s="26">
        <f ca="1">IF(AND(Email_TaskV2[[#This Row],[Status]]="ON PROGRESS",Email_TaskV2[[#This Row],[Type]]="RFI"),TODAY()-Email_TaskV2[[#This Row],[Tanggal nodin RFS/RFI]],0)</f>
        <v>0</v>
      </c>
      <c r="AR982" s="26" t="str">
        <f ca="1">IF(Email_TaskV2[[#This Row],[Aging]]&gt;7,"Warning","")</f>
        <v/>
      </c>
      <c r="AV982" s="16" t="str">
        <f>IF(AND(Email_TaskV2[[#This Row],[Status]]="ON PROGRESS",Email_TaskV2[[#This Row],[Type]]="RFS"),"YES","")</f>
        <v/>
      </c>
      <c r="AW982" s="16" t="str">
        <f>IF(AND(Email_TaskV2[[#This Row],[Status]]="ON PROGRESS",Email_TaskV2[[#This Row],[Type]]="RFI"),"YES","")</f>
        <v/>
      </c>
      <c r="AX982" s="16">
        <f>IF(Email_TaskV2[[#This Row],[Nomor Nodin RFS/RFI]]="","",DAY(Email_TaskV2[[#This Row],[Tanggal nodin RFS/RFI]]))</f>
        <v>11</v>
      </c>
      <c r="AY982" s="28" t="str">
        <f>IF(Email_TaskV2[[#This Row],[Nomor Nodin RFS/RFI]]="","",TEXT(Email_TaskV2[[#This Row],[Tanggal nodin RFS/RFI]],"mmm"))</f>
        <v>Aug</v>
      </c>
      <c r="AZ982" s="28" t="str">
        <f>IF(Email_TaskV2[[#This Row],[Nodin BO]]="","No","Yes")</f>
        <v>Yes</v>
      </c>
      <c r="BA982" s="36">
        <f>IF(Email_TaskV2[[#This Row],[Month]]="",13,MONTH(Email_TaskV2[[#This Row],[Tanggal nodin RFS/RFI]]))</f>
        <v>8</v>
      </c>
    </row>
    <row r="983" spans="1:53" ht="15" hidden="1" customHeight="1" x14ac:dyDescent="0.3">
      <c r="A983" s="17">
        <v>982</v>
      </c>
      <c r="B983" s="31" t="s">
        <v>4176</v>
      </c>
      <c r="C983" s="40">
        <v>44784</v>
      </c>
      <c r="D983" s="34" t="s">
        <v>4177</v>
      </c>
      <c r="E983" s="31" t="s">
        <v>55</v>
      </c>
      <c r="F983" s="31" t="s">
        <v>4135</v>
      </c>
      <c r="G983" s="42">
        <v>44786</v>
      </c>
      <c r="H983" s="42">
        <v>44789</v>
      </c>
      <c r="I983" s="31" t="s">
        <v>4178</v>
      </c>
      <c r="J983" s="42">
        <v>44789</v>
      </c>
      <c r="K983" s="42"/>
      <c r="L983" s="31">
        <f t="shared" si="115"/>
        <v>5</v>
      </c>
      <c r="M983" s="31">
        <f t="shared" si="116"/>
        <v>3</v>
      </c>
      <c r="N983" s="33" t="s">
        <v>171</v>
      </c>
      <c r="O983" s="34" t="s">
        <v>172</v>
      </c>
      <c r="P983" s="34" t="str">
        <f>VLOOKUP(Email_TaskV2[[#This Row],[PIC Dev]],[1]Organization!C:D,2,FALSE)</f>
        <v>Postpaid, Roaming, and Interconnect</v>
      </c>
      <c r="Q983" s="74" t="s">
        <v>4179</v>
      </c>
      <c r="R983" s="31">
        <v>40</v>
      </c>
      <c r="S983" s="31" t="s">
        <v>106</v>
      </c>
      <c r="T983" s="31" t="s">
        <v>4180</v>
      </c>
      <c r="U983" s="31"/>
      <c r="V983" s="31"/>
      <c r="W983" s="31"/>
      <c r="X983" s="31"/>
      <c r="Y983" s="31"/>
      <c r="Z983" s="31" t="s">
        <v>63</v>
      </c>
      <c r="AA983" s="31" t="s">
        <v>64</v>
      </c>
      <c r="AB983" s="31" t="s">
        <v>65</v>
      </c>
      <c r="AC983" s="31" t="s">
        <v>124</v>
      </c>
      <c r="AD983" s="23" t="s">
        <v>490</v>
      </c>
      <c r="AE983" s="33"/>
      <c r="AF983" s="33"/>
      <c r="AG983" s="31"/>
      <c r="AH983" s="75"/>
      <c r="AI983" s="31" t="s">
        <v>276</v>
      </c>
      <c r="AJ983" s="43" t="str">
        <f t="shared" si="108"/>
        <v>(Sigos Automation)</v>
      </c>
      <c r="AK983" s="25">
        <f>VLOOKUP($D983,[1]Report_weekly!$E$2:$T$92,13,FALSE())</f>
        <v>1</v>
      </c>
      <c r="AL983" s="25"/>
      <c r="AM983" s="25"/>
      <c r="AN983" s="25"/>
      <c r="AO983" s="25"/>
      <c r="AP983" s="26">
        <f ca="1">IF(AND(Email_TaskV2[[#This Row],[Status]]="ON PROGRESS"),TODAY()-Email_TaskV2[[#This Row],[Tanggal nodin RFS/RFI]],0)</f>
        <v>0</v>
      </c>
      <c r="AQ983" s="26">
        <f ca="1">IF(AND(Email_TaskV2[[#This Row],[Status]]="ON PROGRESS",Email_TaskV2[[#This Row],[Type]]="RFI"),TODAY()-Email_TaskV2[[#This Row],[Tanggal nodin RFS/RFI]],0)</f>
        <v>0</v>
      </c>
      <c r="AR983" s="26" t="str">
        <f ca="1">IF(Email_TaskV2[[#This Row],[Aging]]&gt;7,"Warning","")</f>
        <v/>
      </c>
      <c r="AV983" s="16" t="str">
        <f>IF(AND(Email_TaskV2[[#This Row],[Status]]="ON PROGRESS",Email_TaskV2[[#This Row],[Type]]="RFS"),"YES","")</f>
        <v/>
      </c>
      <c r="AW983" s="16" t="str">
        <f>IF(AND(Email_TaskV2[[#This Row],[Status]]="ON PROGRESS",Email_TaskV2[[#This Row],[Type]]="RFI"),"YES","")</f>
        <v/>
      </c>
      <c r="AX983" s="16">
        <f>IF(Email_TaskV2[[#This Row],[Nomor Nodin RFS/RFI]]="","",DAY(Email_TaskV2[[#This Row],[Tanggal nodin RFS/RFI]]))</f>
        <v>11</v>
      </c>
      <c r="AY983" s="28" t="str">
        <f>IF(Email_TaskV2[[#This Row],[Nomor Nodin RFS/RFI]]="","",TEXT(Email_TaskV2[[#This Row],[Tanggal nodin RFS/RFI]],"mmm"))</f>
        <v>Aug</v>
      </c>
      <c r="AZ983" s="28" t="str">
        <f>IF(Email_TaskV2[[#This Row],[Nodin BO]]="","No","Yes")</f>
        <v>Yes</v>
      </c>
      <c r="BA983" s="36">
        <f>IF(Email_TaskV2[[#This Row],[Month]]="",13,MONTH(Email_TaskV2[[#This Row],[Tanggal nodin RFS/RFI]]))</f>
        <v>8</v>
      </c>
    </row>
    <row r="984" spans="1:53" ht="15" hidden="1" customHeight="1" x14ac:dyDescent="0.3">
      <c r="A984" s="17">
        <v>983</v>
      </c>
      <c r="B984" s="31" t="s">
        <v>4181</v>
      </c>
      <c r="C984" s="40">
        <v>44784</v>
      </c>
      <c r="D984" s="34" t="s">
        <v>4182</v>
      </c>
      <c r="E984" s="31" t="s">
        <v>55</v>
      </c>
      <c r="F984" s="41" t="s">
        <v>112</v>
      </c>
      <c r="G984" s="42">
        <v>44785</v>
      </c>
      <c r="H984" s="42">
        <v>44788</v>
      </c>
      <c r="I984" s="31" t="s">
        <v>4183</v>
      </c>
      <c r="J984" s="42">
        <v>44788</v>
      </c>
      <c r="K984" s="42"/>
      <c r="L984" s="31">
        <f t="shared" si="115"/>
        <v>4</v>
      </c>
      <c r="M984" s="31">
        <f t="shared" si="116"/>
        <v>3</v>
      </c>
      <c r="N984" s="34" t="s">
        <v>1434</v>
      </c>
      <c r="O984" s="34" t="s">
        <v>59</v>
      </c>
      <c r="P984" s="34" t="str">
        <f>VLOOKUP(Email_TaskV2[[#This Row],[PIC Dev]],[1]Organization!C:D,2,FALSE)</f>
        <v>BSM Prepaid</v>
      </c>
      <c r="Q984" s="34"/>
      <c r="R984" s="31">
        <v>85</v>
      </c>
      <c r="S984" s="31" t="s">
        <v>106</v>
      </c>
      <c r="T984" s="31" t="s">
        <v>4184</v>
      </c>
      <c r="U984" s="31"/>
      <c r="V984" s="31"/>
      <c r="W984" s="31"/>
      <c r="X984" s="31"/>
      <c r="Y984" s="31"/>
      <c r="Z984" s="31" t="s">
        <v>63</v>
      </c>
      <c r="AA984" s="31" t="s">
        <v>64</v>
      </c>
      <c r="AB984" s="31" t="s">
        <v>65</v>
      </c>
      <c r="AC984" s="31" t="s">
        <v>66</v>
      </c>
      <c r="AD984" s="23" t="s">
        <v>2792</v>
      </c>
      <c r="AE984" s="33"/>
      <c r="AF984" s="33"/>
      <c r="AG984" s="31"/>
      <c r="AH984" s="75"/>
      <c r="AI984" s="31" t="s">
        <v>276</v>
      </c>
      <c r="AJ984" s="43" t="str">
        <f t="shared" si="108"/>
        <v>(Cetho Automation)</v>
      </c>
      <c r="AK984" s="25"/>
      <c r="AL984" s="25"/>
      <c r="AM984" s="25"/>
      <c r="AN984" s="25"/>
      <c r="AO984" s="25">
        <f>VLOOKUP($D984,[1]Report_weekly!$E$2:$U$92,17,FALSE())</f>
        <v>5</v>
      </c>
      <c r="AP984" s="26">
        <f ca="1">IF(AND(Email_TaskV2[[#This Row],[Status]]="ON PROGRESS"),TODAY()-Email_TaskV2[[#This Row],[Tanggal nodin RFS/RFI]],0)</f>
        <v>0</v>
      </c>
      <c r="AQ984" s="26">
        <f ca="1">IF(AND(Email_TaskV2[[#This Row],[Status]]="ON PROGRESS",Email_TaskV2[[#This Row],[Type]]="RFI"),TODAY()-Email_TaskV2[[#This Row],[Tanggal nodin RFS/RFI]],0)</f>
        <v>0</v>
      </c>
      <c r="AR984" s="26" t="str">
        <f ca="1">IF(Email_TaskV2[[#This Row],[Aging]]&gt;7,"Warning","")</f>
        <v/>
      </c>
      <c r="AV984" s="16" t="str">
        <f>IF(AND(Email_TaskV2[[#This Row],[Status]]="ON PROGRESS",Email_TaskV2[[#This Row],[Type]]="RFS"),"YES","")</f>
        <v/>
      </c>
      <c r="AW984" s="16" t="str">
        <f>IF(AND(Email_TaskV2[[#This Row],[Status]]="ON PROGRESS",Email_TaskV2[[#This Row],[Type]]="RFI"),"YES","")</f>
        <v/>
      </c>
      <c r="AX984" s="16">
        <f>IF(Email_TaskV2[[#This Row],[Nomor Nodin RFS/RFI]]="","",DAY(Email_TaskV2[[#This Row],[Tanggal nodin RFS/RFI]]))</f>
        <v>11</v>
      </c>
      <c r="AY984" s="28" t="str">
        <f>IF(Email_TaskV2[[#This Row],[Nomor Nodin RFS/RFI]]="","",TEXT(Email_TaskV2[[#This Row],[Tanggal nodin RFS/RFI]],"mmm"))</f>
        <v>Aug</v>
      </c>
      <c r="AZ984" s="28" t="str">
        <f>IF(Email_TaskV2[[#This Row],[Nodin BO]]="","No","Yes")</f>
        <v>Yes</v>
      </c>
      <c r="BA984" s="36">
        <f>IF(Email_TaskV2[[#This Row],[Month]]="",13,MONTH(Email_TaskV2[[#This Row],[Tanggal nodin RFS/RFI]]))</f>
        <v>8</v>
      </c>
    </row>
    <row r="985" spans="1:53" ht="15" hidden="1" customHeight="1" x14ac:dyDescent="0.3">
      <c r="A985" s="17">
        <v>984</v>
      </c>
      <c r="B985" s="31" t="s">
        <v>4185</v>
      </c>
      <c r="C985" s="40">
        <v>44784</v>
      </c>
      <c r="D985" s="34" t="s">
        <v>4186</v>
      </c>
      <c r="E985" s="31" t="s">
        <v>55</v>
      </c>
      <c r="F985" s="41" t="s">
        <v>112</v>
      </c>
      <c r="G985" s="42">
        <v>44789</v>
      </c>
      <c r="H985" s="42">
        <v>44795</v>
      </c>
      <c r="I985" s="31" t="s">
        <v>4187</v>
      </c>
      <c r="J985" s="42">
        <v>44792</v>
      </c>
      <c r="K985" s="42"/>
      <c r="L985" s="31">
        <f t="shared" si="115"/>
        <v>11</v>
      </c>
      <c r="M985" s="31">
        <f t="shared" si="116"/>
        <v>3</v>
      </c>
      <c r="N985" s="34" t="s">
        <v>104</v>
      </c>
      <c r="O985" s="34" t="s">
        <v>105</v>
      </c>
      <c r="P985" s="34" t="str">
        <f>VLOOKUP(Email_TaskV2[[#This Row],[PIC Dev]],[1]Organization!C:D,2,FALSE)</f>
        <v>Digital and VAS</v>
      </c>
      <c r="Q985" s="34"/>
      <c r="R985" s="31">
        <v>96</v>
      </c>
      <c r="S985" s="31" t="s">
        <v>106</v>
      </c>
      <c r="T985" s="83" t="s">
        <v>4188</v>
      </c>
      <c r="U985" s="83"/>
      <c r="V985" s="83"/>
      <c r="W985" s="83"/>
      <c r="X985" s="83"/>
      <c r="Y985" s="83"/>
      <c r="Z985" s="31" t="s">
        <v>63</v>
      </c>
      <c r="AA985" s="31" t="s">
        <v>64</v>
      </c>
      <c r="AB985" s="31" t="s">
        <v>108</v>
      </c>
      <c r="AC985" s="31" t="s">
        <v>98</v>
      </c>
      <c r="AD985" s="23" t="s">
        <v>211</v>
      </c>
      <c r="AE985" s="33"/>
      <c r="AF985" s="33"/>
      <c r="AG985" s="31"/>
      <c r="AH985" s="75"/>
      <c r="AI985" s="31" t="s">
        <v>75</v>
      </c>
      <c r="AJ985" s="43" t="str">
        <f t="shared" si="108"/>
        <v/>
      </c>
      <c r="AK985" s="25"/>
      <c r="AL985" s="25"/>
      <c r="AM985" s="25"/>
      <c r="AN985" s="25"/>
      <c r="AO985" s="25"/>
      <c r="AP985" s="26">
        <f ca="1">IF(AND(Email_TaskV2[[#This Row],[Status]]="ON PROGRESS"),TODAY()-Email_TaskV2[[#This Row],[Tanggal nodin RFS/RFI]],0)</f>
        <v>0</v>
      </c>
      <c r="AQ985" s="26">
        <f ca="1">IF(AND(Email_TaskV2[[#This Row],[Status]]="ON PROGRESS",Email_TaskV2[[#This Row],[Type]]="RFI"),TODAY()-Email_TaskV2[[#This Row],[Tanggal nodin RFS/RFI]],0)</f>
        <v>0</v>
      </c>
      <c r="AR985" s="26" t="str">
        <f ca="1">IF(Email_TaskV2[[#This Row],[Aging]]&gt;7,"Warning","")</f>
        <v/>
      </c>
      <c r="AV985" s="16" t="str">
        <f>IF(AND(Email_TaskV2[[#This Row],[Status]]="ON PROGRESS",Email_TaskV2[[#This Row],[Type]]="RFS"),"YES","")</f>
        <v/>
      </c>
      <c r="AW985" s="16" t="str">
        <f>IF(AND(Email_TaskV2[[#This Row],[Status]]="ON PROGRESS",Email_TaskV2[[#This Row],[Type]]="RFI"),"YES","")</f>
        <v/>
      </c>
      <c r="AX985" s="16">
        <f>IF(Email_TaskV2[[#This Row],[Nomor Nodin RFS/RFI]]="","",DAY(Email_TaskV2[[#This Row],[Tanggal nodin RFS/RFI]]))</f>
        <v>11</v>
      </c>
      <c r="AY985" s="28" t="str">
        <f>IF(Email_TaskV2[[#This Row],[Nomor Nodin RFS/RFI]]="","",TEXT(Email_TaskV2[[#This Row],[Tanggal nodin RFS/RFI]],"mmm"))</f>
        <v>Aug</v>
      </c>
      <c r="AZ985" s="28" t="str">
        <f>IF(Email_TaskV2[[#This Row],[Nodin BO]]="","No","Yes")</f>
        <v>Yes</v>
      </c>
      <c r="BA985" s="36">
        <f>IF(Email_TaskV2[[#This Row],[Month]]="",13,MONTH(Email_TaskV2[[#This Row],[Tanggal nodin RFS/RFI]]))</f>
        <v>8</v>
      </c>
    </row>
    <row r="986" spans="1:53" ht="15" hidden="1" customHeight="1" x14ac:dyDescent="0.3">
      <c r="A986" s="17">
        <v>985</v>
      </c>
      <c r="B986" s="31" t="s">
        <v>4189</v>
      </c>
      <c r="C986" s="40">
        <v>44785</v>
      </c>
      <c r="D986" s="34" t="s">
        <v>4190</v>
      </c>
      <c r="E986" s="31" t="s">
        <v>55</v>
      </c>
      <c r="F986" s="41" t="s">
        <v>136</v>
      </c>
      <c r="G986" s="42">
        <v>44788</v>
      </c>
      <c r="H986" s="42">
        <v>44789</v>
      </c>
      <c r="I986" s="31" t="s">
        <v>4191</v>
      </c>
      <c r="J986" s="42">
        <v>44788</v>
      </c>
      <c r="K986" s="42"/>
      <c r="L986" s="31">
        <f t="shared" si="115"/>
        <v>4</v>
      </c>
      <c r="M986" s="31">
        <f t="shared" si="116"/>
        <v>0</v>
      </c>
      <c r="N986" s="34" t="s">
        <v>130</v>
      </c>
      <c r="O986" s="34" t="s">
        <v>131</v>
      </c>
      <c r="P986" s="34" t="str">
        <f>VLOOKUP(Email_TaskV2[[#This Row],[PIC Dev]],[1]Organization!C:D,2,FALSE)</f>
        <v>BSM Prepaid</v>
      </c>
      <c r="Q986" s="74" t="s">
        <v>4192</v>
      </c>
      <c r="R986" s="31">
        <v>16</v>
      </c>
      <c r="S986" s="31" t="s">
        <v>61</v>
      </c>
      <c r="T986" s="31" t="s">
        <v>4193</v>
      </c>
      <c r="U986" s="31"/>
      <c r="V986" s="31"/>
      <c r="W986" s="31"/>
      <c r="X986" s="31"/>
      <c r="Y986" s="31"/>
      <c r="Z986" s="31" t="s">
        <v>63</v>
      </c>
      <c r="AA986" s="31" t="s">
        <v>64</v>
      </c>
      <c r="AB986" s="31" t="s">
        <v>65</v>
      </c>
      <c r="AC986" s="31" t="s">
        <v>66</v>
      </c>
      <c r="AD986" s="33" t="s">
        <v>139</v>
      </c>
      <c r="AE986" s="33"/>
      <c r="AF986" s="33"/>
      <c r="AG986" s="31"/>
      <c r="AH986" s="75"/>
      <c r="AI986" s="31" t="s">
        <v>68</v>
      </c>
      <c r="AJ986" s="43" t="str">
        <f t="shared" si="108"/>
        <v>(FUT Simulator)</v>
      </c>
      <c r="AK986" s="25"/>
      <c r="AL986" s="25"/>
      <c r="AM986" s="25">
        <f>VLOOKUP($D986,[1]Report_weekly!$E$2:$T$92,15,FALSE())</f>
        <v>3</v>
      </c>
      <c r="AN986" s="25"/>
      <c r="AO986" s="25"/>
      <c r="AP986" s="26">
        <f ca="1">IF(AND(Email_TaskV2[[#This Row],[Status]]="ON PROGRESS"),TODAY()-Email_TaskV2[[#This Row],[Tanggal nodin RFS/RFI]],0)</f>
        <v>0</v>
      </c>
      <c r="AQ986" s="26">
        <f ca="1">IF(AND(Email_TaskV2[[#This Row],[Status]]="ON PROGRESS",Email_TaskV2[[#This Row],[Type]]="RFI"),TODAY()-Email_TaskV2[[#This Row],[Tanggal nodin RFS/RFI]],0)</f>
        <v>0</v>
      </c>
      <c r="AR986" s="26" t="str">
        <f ca="1">IF(Email_TaskV2[[#This Row],[Aging]]&gt;7,"Warning","")</f>
        <v/>
      </c>
      <c r="AV986" s="16" t="str">
        <f>IF(AND(Email_TaskV2[[#This Row],[Status]]="ON PROGRESS",Email_TaskV2[[#This Row],[Type]]="RFS"),"YES","")</f>
        <v/>
      </c>
      <c r="AW986" s="16" t="str">
        <f>IF(AND(Email_TaskV2[[#This Row],[Status]]="ON PROGRESS",Email_TaskV2[[#This Row],[Type]]="RFI"),"YES","")</f>
        <v/>
      </c>
      <c r="AX986" s="16">
        <f>IF(Email_TaskV2[[#This Row],[Nomor Nodin RFS/RFI]]="","",DAY(Email_TaskV2[[#This Row],[Tanggal nodin RFS/RFI]]))</f>
        <v>12</v>
      </c>
      <c r="AY986" s="28" t="str">
        <f>IF(Email_TaskV2[[#This Row],[Nomor Nodin RFS/RFI]]="","",TEXT(Email_TaskV2[[#This Row],[Tanggal nodin RFS/RFI]],"mmm"))</f>
        <v>Aug</v>
      </c>
      <c r="AZ986" s="28" t="str">
        <f>IF(Email_TaskV2[[#This Row],[Nodin BO]]="","No","Yes")</f>
        <v>Yes</v>
      </c>
      <c r="BA986" s="36">
        <f>IF(Email_TaskV2[[#This Row],[Month]]="",13,MONTH(Email_TaskV2[[#This Row],[Tanggal nodin RFS/RFI]]))</f>
        <v>8</v>
      </c>
    </row>
    <row r="987" spans="1:53" ht="15" hidden="1" customHeight="1" x14ac:dyDescent="0.3">
      <c r="A987" s="17">
        <v>986</v>
      </c>
      <c r="B987" s="31" t="s">
        <v>4194</v>
      </c>
      <c r="C987" s="40">
        <v>44785</v>
      </c>
      <c r="D987" s="34" t="s">
        <v>4195</v>
      </c>
      <c r="E987" s="31" t="s">
        <v>55</v>
      </c>
      <c r="F987" s="41" t="s">
        <v>136</v>
      </c>
      <c r="G987" s="42">
        <v>44789</v>
      </c>
      <c r="H987" s="42">
        <v>44795</v>
      </c>
      <c r="I987" s="31" t="s">
        <v>4196</v>
      </c>
      <c r="J987" s="42">
        <v>44795</v>
      </c>
      <c r="K987" s="42"/>
      <c r="L987" s="31">
        <f t="shared" si="115"/>
        <v>10</v>
      </c>
      <c r="M987" s="31">
        <f t="shared" si="116"/>
        <v>6</v>
      </c>
      <c r="N987" s="34" t="s">
        <v>3765</v>
      </c>
      <c r="O987" s="34" t="s">
        <v>3766</v>
      </c>
      <c r="P987" s="34" t="str">
        <f>VLOOKUP(Email_TaskV2[[#This Row],[PIC Dev]],[1]Organization!C:D,2,FALSE)</f>
        <v>Postpaid, Roaming, and Interconnect</v>
      </c>
      <c r="Q987" s="74" t="s">
        <v>4197</v>
      </c>
      <c r="R987" s="31">
        <v>188</v>
      </c>
      <c r="S987" s="31" t="s">
        <v>106</v>
      </c>
      <c r="T987" s="83" t="s">
        <v>4198</v>
      </c>
      <c r="U987" s="83"/>
      <c r="V987" s="83"/>
      <c r="W987" s="83"/>
      <c r="X987" s="83"/>
      <c r="Y987" s="83"/>
      <c r="Z987" s="31" t="s">
        <v>63</v>
      </c>
      <c r="AA987" s="31" t="s">
        <v>64</v>
      </c>
      <c r="AB987" s="31" t="s">
        <v>447</v>
      </c>
      <c r="AC987" s="31" t="s">
        <v>98</v>
      </c>
      <c r="AD987" s="33" t="s">
        <v>186</v>
      </c>
      <c r="AE987" s="33" t="s">
        <v>816</v>
      </c>
      <c r="AF987" s="33"/>
      <c r="AG987" s="31"/>
      <c r="AH987" s="75"/>
      <c r="AI987" s="31" t="s">
        <v>75</v>
      </c>
      <c r="AJ987" s="43" t="str">
        <f t="shared" ref="AJ987:AJ1050" si="117">_xlfn.CONCAT(IF(AK987&lt;&gt;"",REPLACE(AK987,1,1,"(Sigos Automation)"),""),IF(AL987&lt;&gt;"",REPLACE(AL987,1,1,"(Prima Automation)"),""),IF(AM987&lt;&gt;"",REPLACE(AM987,1,1,"(FUT Simulator)"),""),IF(AN987&lt;&gt;"",REPLACE(AN987,1,1,"(Postman Simulator)"),""),IF(AO987&lt;&gt;"",REPLACE(AO987,1,1,"(Cetho Automation)"),""))</f>
        <v/>
      </c>
      <c r="AK987" s="25"/>
      <c r="AL987" s="25"/>
      <c r="AM987" s="25"/>
      <c r="AN987" s="25"/>
      <c r="AO987" s="25"/>
      <c r="AP987" s="26">
        <f ca="1">IF(AND(Email_TaskV2[[#This Row],[Status]]="ON PROGRESS"),TODAY()-Email_TaskV2[[#This Row],[Tanggal nodin RFS/RFI]],0)</f>
        <v>0</v>
      </c>
      <c r="AQ987" s="26">
        <f ca="1">IF(AND(Email_TaskV2[[#This Row],[Status]]="ON PROGRESS",Email_TaskV2[[#This Row],[Type]]="RFI"),TODAY()-Email_TaskV2[[#This Row],[Tanggal nodin RFS/RFI]],0)</f>
        <v>0</v>
      </c>
      <c r="AR987" s="26" t="str">
        <f ca="1">IF(Email_TaskV2[[#This Row],[Aging]]&gt;7,"Warning","")</f>
        <v/>
      </c>
      <c r="AV987" s="16" t="str">
        <f>IF(AND(Email_TaskV2[[#This Row],[Status]]="ON PROGRESS",Email_TaskV2[[#This Row],[Type]]="RFS"),"YES","")</f>
        <v/>
      </c>
      <c r="AW987" s="16" t="str">
        <f>IF(AND(Email_TaskV2[[#This Row],[Status]]="ON PROGRESS",Email_TaskV2[[#This Row],[Type]]="RFI"),"YES","")</f>
        <v/>
      </c>
      <c r="AX987" s="16">
        <f>IF(Email_TaskV2[[#This Row],[Nomor Nodin RFS/RFI]]="","",DAY(Email_TaskV2[[#This Row],[Tanggal nodin RFS/RFI]]))</f>
        <v>12</v>
      </c>
      <c r="AY987" s="28" t="str">
        <f>IF(Email_TaskV2[[#This Row],[Nomor Nodin RFS/RFI]]="","",TEXT(Email_TaskV2[[#This Row],[Tanggal nodin RFS/RFI]],"mmm"))</f>
        <v>Aug</v>
      </c>
      <c r="AZ987" s="28" t="str">
        <f>IF(Email_TaskV2[[#This Row],[Nodin BO]]="","No","Yes")</f>
        <v>Yes</v>
      </c>
      <c r="BA987" s="36">
        <f>IF(Email_TaskV2[[#This Row],[Month]]="",13,MONTH(Email_TaskV2[[#This Row],[Tanggal nodin RFS/RFI]]))</f>
        <v>8</v>
      </c>
    </row>
    <row r="988" spans="1:53" ht="15" hidden="1" customHeight="1" x14ac:dyDescent="0.3">
      <c r="A988" s="17">
        <v>987</v>
      </c>
      <c r="B988" s="31" t="s">
        <v>4199</v>
      </c>
      <c r="C988" s="40">
        <v>44785</v>
      </c>
      <c r="D988" s="34" t="s">
        <v>4200</v>
      </c>
      <c r="E988" s="31" t="s">
        <v>55</v>
      </c>
      <c r="F988" s="41" t="s">
        <v>136</v>
      </c>
      <c r="G988" s="42">
        <v>44788</v>
      </c>
      <c r="H988" s="42">
        <v>44791</v>
      </c>
      <c r="I988" s="31" t="s">
        <v>4201</v>
      </c>
      <c r="J988" s="42">
        <v>44791</v>
      </c>
      <c r="K988" s="42"/>
      <c r="L988" s="31">
        <f t="shared" si="115"/>
        <v>6</v>
      </c>
      <c r="M988" s="31">
        <f t="shared" si="116"/>
        <v>3</v>
      </c>
      <c r="N988" s="34" t="s">
        <v>58</v>
      </c>
      <c r="O988" s="34" t="s">
        <v>59</v>
      </c>
      <c r="P988" s="34" t="str">
        <f>VLOOKUP(Email_TaskV2[[#This Row],[PIC Dev]],[1]Organization!C:D,2,FALSE)</f>
        <v>BSM Prepaid</v>
      </c>
      <c r="Q988" s="74" t="s">
        <v>4202</v>
      </c>
      <c r="R988" s="31">
        <v>52</v>
      </c>
      <c r="S988" s="31" t="s">
        <v>61</v>
      </c>
      <c r="T988" s="31" t="s">
        <v>4203</v>
      </c>
      <c r="U988" s="31"/>
      <c r="V988" s="31"/>
      <c r="W988" s="31"/>
      <c r="X988" s="31"/>
      <c r="Y988" s="31"/>
      <c r="Z988" s="31" t="s">
        <v>63</v>
      </c>
      <c r="AA988" s="31" t="s">
        <v>64</v>
      </c>
      <c r="AB988" s="31" t="s">
        <v>65</v>
      </c>
      <c r="AC988" s="31" t="s">
        <v>66</v>
      </c>
      <c r="AD988" s="23" t="s">
        <v>74</v>
      </c>
      <c r="AE988" s="33" t="s">
        <v>89</v>
      </c>
      <c r="AF988" s="33"/>
      <c r="AG988" s="31"/>
      <c r="AH988" s="75"/>
      <c r="AI988" s="31" t="s">
        <v>68</v>
      </c>
      <c r="AJ988" s="43" t="str">
        <f t="shared" si="117"/>
        <v>(FUT Simulator)</v>
      </c>
      <c r="AK988" s="25"/>
      <c r="AL988" s="25"/>
      <c r="AM988" s="25">
        <f>VLOOKUP($D988,[1]Report_weekly!$E$2:$T$92,15,FALSE())</f>
        <v>3</v>
      </c>
      <c r="AN988" s="25"/>
      <c r="AO988" s="25"/>
      <c r="AP988" s="26">
        <f ca="1">IF(AND(Email_TaskV2[[#This Row],[Status]]="ON PROGRESS"),TODAY()-Email_TaskV2[[#This Row],[Tanggal nodin RFS/RFI]],0)</f>
        <v>0</v>
      </c>
      <c r="AQ988" s="26">
        <f ca="1">IF(AND(Email_TaskV2[[#This Row],[Status]]="ON PROGRESS",Email_TaskV2[[#This Row],[Type]]="RFI"),TODAY()-Email_TaskV2[[#This Row],[Tanggal nodin RFS/RFI]],0)</f>
        <v>0</v>
      </c>
      <c r="AR988" s="26" t="str">
        <f ca="1">IF(Email_TaskV2[[#This Row],[Aging]]&gt;7,"Warning","")</f>
        <v/>
      </c>
      <c r="AV988" s="16" t="str">
        <f>IF(AND(Email_TaskV2[[#This Row],[Status]]="ON PROGRESS",Email_TaskV2[[#This Row],[Type]]="RFS"),"YES","")</f>
        <v/>
      </c>
      <c r="AW988" s="16" t="str">
        <f>IF(AND(Email_TaskV2[[#This Row],[Status]]="ON PROGRESS",Email_TaskV2[[#This Row],[Type]]="RFI"),"YES","")</f>
        <v/>
      </c>
      <c r="AX988" s="16">
        <f>IF(Email_TaskV2[[#This Row],[Nomor Nodin RFS/RFI]]="","",DAY(Email_TaskV2[[#This Row],[Tanggal nodin RFS/RFI]]))</f>
        <v>12</v>
      </c>
      <c r="AY988" s="28" t="str">
        <f>IF(Email_TaskV2[[#This Row],[Nomor Nodin RFS/RFI]]="","",TEXT(Email_TaskV2[[#This Row],[Tanggal nodin RFS/RFI]],"mmm"))</f>
        <v>Aug</v>
      </c>
      <c r="AZ988" s="28" t="str">
        <f>IF(Email_TaskV2[[#This Row],[Nodin BO]]="","No","Yes")</f>
        <v>Yes</v>
      </c>
      <c r="BA988" s="36">
        <f>IF(Email_TaskV2[[#This Row],[Month]]="",13,MONTH(Email_TaskV2[[#This Row],[Tanggal nodin RFS/RFI]]))</f>
        <v>8</v>
      </c>
    </row>
    <row r="989" spans="1:53" ht="15" hidden="1" customHeight="1" x14ac:dyDescent="0.3">
      <c r="A989" s="17">
        <v>988</v>
      </c>
      <c r="B989" s="31" t="s">
        <v>4204</v>
      </c>
      <c r="C989" s="40">
        <v>44785</v>
      </c>
      <c r="D989" s="34" t="s">
        <v>4205</v>
      </c>
      <c r="E989" s="48" t="s">
        <v>118</v>
      </c>
      <c r="F989" s="48" t="s">
        <v>4206</v>
      </c>
      <c r="G989" s="31"/>
      <c r="H989" s="42">
        <v>44795</v>
      </c>
      <c r="I989" s="31"/>
      <c r="J989" s="31"/>
      <c r="K989" s="31"/>
      <c r="L989" s="33"/>
      <c r="M989" s="34"/>
      <c r="N989" s="34" t="s">
        <v>220</v>
      </c>
      <c r="O989" s="20" t="s">
        <v>221</v>
      </c>
      <c r="P989" s="34" t="str">
        <f>VLOOKUP(Email_TaskV2[[#This Row],[PIC Dev]],[1]Organization!C:D,2,FALSE)</f>
        <v>Digital and VAS</v>
      </c>
      <c r="Q989" s="74" t="s">
        <v>4207</v>
      </c>
      <c r="R989" s="31"/>
      <c r="S989" s="31" t="s">
        <v>106</v>
      </c>
      <c r="T989" s="31" t="s">
        <v>4208</v>
      </c>
      <c r="U989" s="31"/>
      <c r="V989" s="31"/>
      <c r="W989" s="31"/>
      <c r="X989" s="31"/>
      <c r="Y989" s="31"/>
      <c r="Z989" s="31" t="s">
        <v>63</v>
      </c>
      <c r="AA989" s="31" t="s">
        <v>64</v>
      </c>
      <c r="AB989" s="31" t="s">
        <v>97</v>
      </c>
      <c r="AC989" s="31" t="s">
        <v>98</v>
      </c>
      <c r="AD989" s="33" t="s">
        <v>2792</v>
      </c>
      <c r="AE989" s="33"/>
      <c r="AF989" s="33"/>
      <c r="AG989" s="31"/>
      <c r="AH989" s="75"/>
      <c r="AI989" s="113" t="s">
        <v>75</v>
      </c>
      <c r="AJ989" s="135" t="str">
        <f t="shared" si="117"/>
        <v/>
      </c>
      <c r="AK989" s="25"/>
      <c r="AL989" s="25"/>
      <c r="AM989" s="25"/>
      <c r="AN989" s="25"/>
      <c r="AO989" s="25"/>
      <c r="AP989" s="26">
        <f ca="1">IF(AND(Email_TaskV2[[#This Row],[Status]]="ON PROGRESS"),TODAY()-Email_TaskV2[[#This Row],[Tanggal nodin RFS/RFI]],0)</f>
        <v>0</v>
      </c>
      <c r="AQ989" s="26">
        <f ca="1">IF(AND(Email_TaskV2[[#This Row],[Status]]="ON PROGRESS",Email_TaskV2[[#This Row],[Type]]="RFI"),TODAY()-Email_TaskV2[[#This Row],[Tanggal nodin RFS/RFI]],0)</f>
        <v>0</v>
      </c>
      <c r="AR989" s="26" t="str">
        <f ca="1">IF(Email_TaskV2[[#This Row],[Aging]]&gt;7,"Warning","")</f>
        <v/>
      </c>
      <c r="AV989" s="16" t="str">
        <f>IF(AND(Email_TaskV2[[#This Row],[Status]]="ON PROGRESS",Email_TaskV2[[#This Row],[Type]]="RFS"),"YES","")</f>
        <v/>
      </c>
      <c r="AW989" s="16" t="str">
        <f>IF(AND(Email_TaskV2[[#This Row],[Status]]="ON PROGRESS",Email_TaskV2[[#This Row],[Type]]="RFI"),"YES","")</f>
        <v/>
      </c>
      <c r="AX989" s="16">
        <f>IF(Email_TaskV2[[#This Row],[Nomor Nodin RFS/RFI]]="","",DAY(Email_TaskV2[[#This Row],[Tanggal nodin RFS/RFI]]))</f>
        <v>12</v>
      </c>
      <c r="AY989" s="28" t="str">
        <f>IF(Email_TaskV2[[#This Row],[Nomor Nodin RFS/RFI]]="","",TEXT(Email_TaskV2[[#This Row],[Tanggal nodin RFS/RFI]],"mmm"))</f>
        <v>Aug</v>
      </c>
      <c r="AZ989" s="28" t="str">
        <f>IF(Email_TaskV2[[#This Row],[Nodin BO]]="","No","Yes")</f>
        <v>Yes</v>
      </c>
      <c r="BA989" s="36">
        <f>IF(Email_TaskV2[[#This Row],[Month]]="",13,MONTH(Email_TaskV2[[#This Row],[Tanggal nodin RFS/RFI]]))</f>
        <v>8</v>
      </c>
    </row>
    <row r="990" spans="1:53" ht="15" hidden="1" customHeight="1" x14ac:dyDescent="0.3">
      <c r="A990" s="17">
        <v>989</v>
      </c>
      <c r="B990" s="31" t="s">
        <v>4209</v>
      </c>
      <c r="C990" s="40">
        <v>44785</v>
      </c>
      <c r="D990" s="34" t="s">
        <v>4210</v>
      </c>
      <c r="E990" s="31" t="s">
        <v>55</v>
      </c>
      <c r="F990" s="31" t="s">
        <v>147</v>
      </c>
      <c r="G990" s="42">
        <v>44786</v>
      </c>
      <c r="H990" s="42">
        <v>44787</v>
      </c>
      <c r="I990" s="31" t="s">
        <v>4211</v>
      </c>
      <c r="J990" s="42">
        <v>44788</v>
      </c>
      <c r="K990" s="42"/>
      <c r="L990" s="31">
        <f>H990-C990</f>
        <v>2</v>
      </c>
      <c r="M990" s="31">
        <f>J990-G990</f>
        <v>2</v>
      </c>
      <c r="N990" s="74" t="s">
        <v>3068</v>
      </c>
      <c r="O990" s="20" t="s">
        <v>3069</v>
      </c>
      <c r="P990" s="35" t="str">
        <f>VLOOKUP(Email_TaskV2[[#This Row],[PIC Dev]],[1]Organization!C:D,2,FALSE)</f>
        <v>BSM Prepaid</v>
      </c>
      <c r="Q990" s="34"/>
      <c r="R990" s="31">
        <v>224</v>
      </c>
      <c r="S990" s="31" t="s">
        <v>106</v>
      </c>
      <c r="T990" s="31" t="s">
        <v>4212</v>
      </c>
      <c r="U990" s="31"/>
      <c r="V990" s="31"/>
      <c r="W990" s="31"/>
      <c r="X990" s="31"/>
      <c r="Y990" s="31"/>
      <c r="Z990" s="31" t="s">
        <v>63</v>
      </c>
      <c r="AA990" s="31" t="s">
        <v>64</v>
      </c>
      <c r="AB990" s="31" t="s">
        <v>588</v>
      </c>
      <c r="AC990" s="31" t="s">
        <v>98</v>
      </c>
      <c r="AD990" s="23" t="s">
        <v>186</v>
      </c>
      <c r="AE990" s="23"/>
      <c r="AF990" s="33"/>
      <c r="AG990" s="31"/>
      <c r="AH990" s="75"/>
      <c r="AI990" s="31" t="s">
        <v>75</v>
      </c>
      <c r="AJ990" s="43" t="str">
        <f t="shared" si="117"/>
        <v/>
      </c>
      <c r="AK990" s="25"/>
      <c r="AL990" s="25"/>
      <c r="AM990" s="25"/>
      <c r="AN990" s="25"/>
      <c r="AO990" s="25"/>
      <c r="AP990" s="26">
        <f ca="1">IF(AND(Email_TaskV2[[#This Row],[Status]]="ON PROGRESS"),TODAY()-Email_TaskV2[[#This Row],[Tanggal nodin RFS/RFI]],0)</f>
        <v>0</v>
      </c>
      <c r="AQ990" s="26">
        <f ca="1">IF(AND(Email_TaskV2[[#This Row],[Status]]="ON PROGRESS",Email_TaskV2[[#This Row],[Type]]="RFI"),TODAY()-Email_TaskV2[[#This Row],[Tanggal nodin RFS/RFI]],0)</f>
        <v>0</v>
      </c>
      <c r="AR990" s="26" t="str">
        <f ca="1">IF(Email_TaskV2[[#This Row],[Aging]]&gt;7,"Warning","")</f>
        <v/>
      </c>
      <c r="AV990" s="16" t="str">
        <f>IF(AND(Email_TaskV2[[#This Row],[Status]]="ON PROGRESS",Email_TaskV2[[#This Row],[Type]]="RFS"),"YES","")</f>
        <v/>
      </c>
      <c r="AW990" s="16" t="str">
        <f>IF(AND(Email_TaskV2[[#This Row],[Status]]="ON PROGRESS",Email_TaskV2[[#This Row],[Type]]="RFI"),"YES","")</f>
        <v/>
      </c>
      <c r="AX990" s="16">
        <f>IF(Email_TaskV2[[#This Row],[Nomor Nodin RFS/RFI]]="","",DAY(Email_TaskV2[[#This Row],[Tanggal nodin RFS/RFI]]))</f>
        <v>12</v>
      </c>
      <c r="AY990" s="28" t="str">
        <f>IF(Email_TaskV2[[#This Row],[Nomor Nodin RFS/RFI]]="","",TEXT(Email_TaskV2[[#This Row],[Tanggal nodin RFS/RFI]],"mmm"))</f>
        <v>Aug</v>
      </c>
      <c r="AZ990" s="28" t="str">
        <f>IF(Email_TaskV2[[#This Row],[Nodin BO]]="","No","Yes")</f>
        <v>Yes</v>
      </c>
      <c r="BA990" s="36">
        <f>IF(Email_TaskV2[[#This Row],[Month]]="",13,MONTH(Email_TaskV2[[#This Row],[Tanggal nodin RFS/RFI]]))</f>
        <v>8</v>
      </c>
    </row>
    <row r="991" spans="1:53" ht="15" hidden="1" customHeight="1" x14ac:dyDescent="0.3">
      <c r="A991" s="17">
        <v>990</v>
      </c>
      <c r="B991" s="31" t="s">
        <v>4213</v>
      </c>
      <c r="C991" s="40">
        <v>44785</v>
      </c>
      <c r="D991" s="34" t="s">
        <v>4214</v>
      </c>
      <c r="E991" s="48" t="s">
        <v>118</v>
      </c>
      <c r="F991" s="48" t="s">
        <v>4206</v>
      </c>
      <c r="G991" s="31"/>
      <c r="H991" s="42">
        <v>44795</v>
      </c>
      <c r="I991" s="31"/>
      <c r="J991" s="31"/>
      <c r="K991" s="31"/>
      <c r="L991" s="33"/>
      <c r="M991" s="34"/>
      <c r="N991" s="23" t="s">
        <v>93</v>
      </c>
      <c r="O991" s="20" t="s">
        <v>94</v>
      </c>
      <c r="P991" s="35" t="str">
        <f>VLOOKUP(Email_TaskV2[[#This Row],[PIC Dev]],[1]Organization!C:D,2,FALSE)</f>
        <v>Digital and VAS</v>
      </c>
      <c r="Q991" s="74" t="s">
        <v>4215</v>
      </c>
      <c r="R991" s="31"/>
      <c r="S991" s="31" t="s">
        <v>106</v>
      </c>
      <c r="T991" s="31" t="s">
        <v>3157</v>
      </c>
      <c r="U991" s="31"/>
      <c r="V991" s="31"/>
      <c r="W991" s="31"/>
      <c r="X991" s="31"/>
      <c r="Y991" s="31"/>
      <c r="Z991" s="31" t="s">
        <v>63</v>
      </c>
      <c r="AA991" s="31" t="s">
        <v>64</v>
      </c>
      <c r="AB991" s="31" t="s">
        <v>201</v>
      </c>
      <c r="AC991" s="31" t="s">
        <v>98</v>
      </c>
      <c r="AD991" s="23" t="s">
        <v>2792</v>
      </c>
      <c r="AE991" s="23"/>
      <c r="AF991" s="33"/>
      <c r="AG991" s="31"/>
      <c r="AH991" s="75"/>
      <c r="AI991" s="113" t="s">
        <v>75</v>
      </c>
      <c r="AJ991" s="135" t="str">
        <f t="shared" si="117"/>
        <v/>
      </c>
      <c r="AK991" s="25"/>
      <c r="AL991" s="25"/>
      <c r="AM991" s="25"/>
      <c r="AN991" s="25"/>
      <c r="AO991" s="25"/>
      <c r="AP991" s="26">
        <f ca="1">IF(AND(Email_TaskV2[[#This Row],[Status]]="ON PROGRESS"),TODAY()-Email_TaskV2[[#This Row],[Tanggal nodin RFS/RFI]],0)</f>
        <v>0</v>
      </c>
      <c r="AQ991" s="26">
        <f ca="1">IF(AND(Email_TaskV2[[#This Row],[Status]]="ON PROGRESS",Email_TaskV2[[#This Row],[Type]]="RFI"),TODAY()-Email_TaskV2[[#This Row],[Tanggal nodin RFS/RFI]],0)</f>
        <v>0</v>
      </c>
      <c r="AR991" s="26" t="str">
        <f ca="1">IF(Email_TaskV2[[#This Row],[Aging]]&gt;7,"Warning","")</f>
        <v/>
      </c>
      <c r="AV991" s="16" t="str">
        <f>IF(AND(Email_TaskV2[[#This Row],[Status]]="ON PROGRESS",Email_TaskV2[[#This Row],[Type]]="RFS"),"YES","")</f>
        <v/>
      </c>
      <c r="AW991" s="16" t="str">
        <f>IF(AND(Email_TaskV2[[#This Row],[Status]]="ON PROGRESS",Email_TaskV2[[#This Row],[Type]]="RFI"),"YES","")</f>
        <v/>
      </c>
      <c r="AX991" s="16">
        <f>IF(Email_TaskV2[[#This Row],[Nomor Nodin RFS/RFI]]="","",DAY(Email_TaskV2[[#This Row],[Tanggal nodin RFS/RFI]]))</f>
        <v>12</v>
      </c>
      <c r="AY991" s="28" t="str">
        <f>IF(Email_TaskV2[[#This Row],[Nomor Nodin RFS/RFI]]="","",TEXT(Email_TaskV2[[#This Row],[Tanggal nodin RFS/RFI]],"mmm"))</f>
        <v>Aug</v>
      </c>
      <c r="AZ991" s="28" t="str">
        <f>IF(Email_TaskV2[[#This Row],[Nodin BO]]="","No","Yes")</f>
        <v>Yes</v>
      </c>
      <c r="BA991" s="36">
        <f>IF(Email_TaskV2[[#This Row],[Month]]="",13,MONTH(Email_TaskV2[[#This Row],[Tanggal nodin RFS/RFI]]))</f>
        <v>8</v>
      </c>
    </row>
    <row r="992" spans="1:53" ht="15" hidden="1" customHeight="1" x14ac:dyDescent="0.3">
      <c r="A992" s="17">
        <v>991</v>
      </c>
      <c r="B992" s="31" t="s">
        <v>4216</v>
      </c>
      <c r="C992" s="40">
        <v>44788</v>
      </c>
      <c r="D992" s="34" t="s">
        <v>4217</v>
      </c>
      <c r="E992" s="31" t="s">
        <v>55</v>
      </c>
      <c r="F992" s="41" t="s">
        <v>86</v>
      </c>
      <c r="G992" s="42">
        <v>44788</v>
      </c>
      <c r="H992" s="42">
        <v>44788</v>
      </c>
      <c r="I992" s="31" t="s">
        <v>4218</v>
      </c>
      <c r="J992" s="42">
        <v>44788</v>
      </c>
      <c r="K992" s="42"/>
      <c r="L992" s="31">
        <f>H992-C992</f>
        <v>0</v>
      </c>
      <c r="M992" s="31">
        <f>J992-G992</f>
        <v>0</v>
      </c>
      <c r="N992" s="34" t="s">
        <v>130</v>
      </c>
      <c r="O992" s="34" t="s">
        <v>131</v>
      </c>
      <c r="P992" s="34" t="str">
        <f>VLOOKUP(Email_TaskV2[[#This Row],[PIC Dev]],[1]Organization!C:D,2,FALSE)</f>
        <v>BSM Prepaid</v>
      </c>
      <c r="Q992" s="74" t="s">
        <v>4219</v>
      </c>
      <c r="R992" s="31">
        <v>15</v>
      </c>
      <c r="S992" s="31" t="s">
        <v>61</v>
      </c>
      <c r="T992" s="31" t="s">
        <v>4220</v>
      </c>
      <c r="U992" s="31"/>
      <c r="V992" s="31"/>
      <c r="W992" s="31"/>
      <c r="X992" s="31"/>
      <c r="Y992" s="31"/>
      <c r="Z992" s="31" t="s">
        <v>63</v>
      </c>
      <c r="AA992" s="31" t="s">
        <v>64</v>
      </c>
      <c r="AB992" s="31" t="s">
        <v>65</v>
      </c>
      <c r="AC992" s="31" t="s">
        <v>66</v>
      </c>
      <c r="AD992" s="23" t="s">
        <v>4221</v>
      </c>
      <c r="AE992" s="33"/>
      <c r="AF992" s="33"/>
      <c r="AG992" s="31"/>
      <c r="AH992" s="75"/>
      <c r="AI992" s="31" t="s">
        <v>68</v>
      </c>
      <c r="AJ992" s="43" t="str">
        <f t="shared" si="117"/>
        <v>(FUT Simulator)</v>
      </c>
      <c r="AK992" s="25"/>
      <c r="AL992" s="25"/>
      <c r="AM992" s="25">
        <f>VLOOKUP($D992,[1]Report_weekly!$E$2:$T$92,15,FALSE())</f>
        <v>3</v>
      </c>
      <c r="AN992" s="25"/>
      <c r="AO992" s="25"/>
      <c r="AP992" s="26">
        <f ca="1">IF(AND(Email_TaskV2[[#This Row],[Status]]="ON PROGRESS"),TODAY()-Email_TaskV2[[#This Row],[Tanggal nodin RFS/RFI]],0)</f>
        <v>0</v>
      </c>
      <c r="AQ992" s="26">
        <f ca="1">IF(AND(Email_TaskV2[[#This Row],[Status]]="ON PROGRESS",Email_TaskV2[[#This Row],[Type]]="RFI"),TODAY()-Email_TaskV2[[#This Row],[Tanggal nodin RFS/RFI]],0)</f>
        <v>0</v>
      </c>
      <c r="AR992" s="26" t="str">
        <f ca="1">IF(Email_TaskV2[[#This Row],[Aging]]&gt;7,"Warning","")</f>
        <v/>
      </c>
      <c r="AV992" s="16" t="str">
        <f>IF(AND(Email_TaskV2[[#This Row],[Status]]="ON PROGRESS",Email_TaskV2[[#This Row],[Type]]="RFS"),"YES","")</f>
        <v/>
      </c>
      <c r="AW992" s="16" t="str">
        <f>IF(AND(Email_TaskV2[[#This Row],[Status]]="ON PROGRESS",Email_TaskV2[[#This Row],[Type]]="RFI"),"YES","")</f>
        <v/>
      </c>
      <c r="AX992" s="16">
        <f>IF(Email_TaskV2[[#This Row],[Nomor Nodin RFS/RFI]]="","",DAY(Email_TaskV2[[#This Row],[Tanggal nodin RFS/RFI]]))</f>
        <v>15</v>
      </c>
      <c r="AY992" s="28" t="str">
        <f>IF(Email_TaskV2[[#This Row],[Nomor Nodin RFS/RFI]]="","",TEXT(Email_TaskV2[[#This Row],[Tanggal nodin RFS/RFI]],"mmm"))</f>
        <v>Aug</v>
      </c>
      <c r="AZ992" s="28" t="str">
        <f>IF(Email_TaskV2[[#This Row],[Nodin BO]]="","No","Yes")</f>
        <v>Yes</v>
      </c>
      <c r="BA992" s="36">
        <f>IF(Email_TaskV2[[#This Row],[Month]]="",13,MONTH(Email_TaskV2[[#This Row],[Tanggal nodin RFS/RFI]]))</f>
        <v>8</v>
      </c>
    </row>
    <row r="993" spans="1:53" ht="15" hidden="1" customHeight="1" x14ac:dyDescent="0.3">
      <c r="A993" s="17">
        <v>992</v>
      </c>
      <c r="B993" s="31" t="s">
        <v>4222</v>
      </c>
      <c r="C993" s="40">
        <v>44788</v>
      </c>
      <c r="D993" s="34" t="s">
        <v>4223</v>
      </c>
      <c r="E993" s="31" t="s">
        <v>55</v>
      </c>
      <c r="F993" s="41" t="s">
        <v>112</v>
      </c>
      <c r="G993" s="42">
        <v>44779</v>
      </c>
      <c r="H993" s="42">
        <v>44792</v>
      </c>
      <c r="I993" s="31" t="s">
        <v>4224</v>
      </c>
      <c r="J993" s="42">
        <v>44792</v>
      </c>
      <c r="K993" s="42"/>
      <c r="L993" s="31">
        <f>H993-C993</f>
        <v>4</v>
      </c>
      <c r="M993" s="31">
        <f>J993-G993</f>
        <v>13</v>
      </c>
      <c r="N993" s="34" t="s">
        <v>130</v>
      </c>
      <c r="O993" s="34" t="s">
        <v>131</v>
      </c>
      <c r="P993" s="34" t="str">
        <f>VLOOKUP(Email_TaskV2[[#This Row],[PIC Dev]],[1]Organization!C:D,2,FALSE)</f>
        <v>BSM Prepaid</v>
      </c>
      <c r="Q993" s="34"/>
      <c r="R993" s="31">
        <v>50</v>
      </c>
      <c r="S993" s="31" t="s">
        <v>106</v>
      </c>
      <c r="T993" s="31" t="s">
        <v>4225</v>
      </c>
      <c r="U993" s="31"/>
      <c r="V993" s="31"/>
      <c r="W993" s="31"/>
      <c r="X993" s="31"/>
      <c r="Y993" s="31"/>
      <c r="Z993" s="31" t="s">
        <v>63</v>
      </c>
      <c r="AA993" s="31" t="s">
        <v>64</v>
      </c>
      <c r="AB993" s="31" t="s">
        <v>447</v>
      </c>
      <c r="AC993" s="31" t="s">
        <v>66</v>
      </c>
      <c r="AD993" s="23" t="s">
        <v>490</v>
      </c>
      <c r="AE993" s="33"/>
      <c r="AF993" s="33"/>
      <c r="AG993" s="31"/>
      <c r="AH993" s="75"/>
      <c r="AI993" s="31" t="s">
        <v>276</v>
      </c>
      <c r="AJ993" s="136" t="str">
        <f t="shared" si="117"/>
        <v>(Sigos Automation)</v>
      </c>
      <c r="AK993" s="25">
        <f>VLOOKUP($D993,[1]Report_weekly!$E$2:$T$92,13,FALSE())</f>
        <v>1</v>
      </c>
      <c r="AL993" s="25"/>
      <c r="AM993" s="25"/>
      <c r="AN993" s="25"/>
      <c r="AO993" s="25"/>
      <c r="AP993" s="26">
        <f ca="1">IF(AND(Email_TaskV2[[#This Row],[Status]]="ON PROGRESS"),TODAY()-Email_TaskV2[[#This Row],[Tanggal nodin RFS/RFI]],0)</f>
        <v>0</v>
      </c>
      <c r="AQ993" s="26">
        <f ca="1">IF(AND(Email_TaskV2[[#This Row],[Status]]="ON PROGRESS",Email_TaskV2[[#This Row],[Type]]="RFI"),TODAY()-Email_TaskV2[[#This Row],[Tanggal nodin RFS/RFI]],0)</f>
        <v>0</v>
      </c>
      <c r="AR993" s="26" t="str">
        <f ca="1">IF(Email_TaskV2[[#This Row],[Aging]]&gt;7,"Warning","")</f>
        <v/>
      </c>
      <c r="AV993" s="16" t="str">
        <f>IF(AND(Email_TaskV2[[#This Row],[Status]]="ON PROGRESS",Email_TaskV2[[#This Row],[Type]]="RFS"),"YES","")</f>
        <v/>
      </c>
      <c r="AW993" s="16" t="str">
        <f>IF(AND(Email_TaskV2[[#This Row],[Status]]="ON PROGRESS",Email_TaskV2[[#This Row],[Type]]="RFI"),"YES","")</f>
        <v/>
      </c>
      <c r="AX993" s="16">
        <f>IF(Email_TaskV2[[#This Row],[Nomor Nodin RFS/RFI]]="","",DAY(Email_TaskV2[[#This Row],[Tanggal nodin RFS/RFI]]))</f>
        <v>15</v>
      </c>
      <c r="AY993" s="28" t="str">
        <f>IF(Email_TaskV2[[#This Row],[Nomor Nodin RFS/RFI]]="","",TEXT(Email_TaskV2[[#This Row],[Tanggal nodin RFS/RFI]],"mmm"))</f>
        <v>Aug</v>
      </c>
      <c r="AZ993" s="28" t="str">
        <f>IF(Email_TaskV2[[#This Row],[Nodin BO]]="","No","Yes")</f>
        <v>Yes</v>
      </c>
      <c r="BA993" s="36">
        <f>IF(Email_TaskV2[[#This Row],[Month]]="",13,MONTH(Email_TaskV2[[#This Row],[Tanggal nodin RFS/RFI]]))</f>
        <v>8</v>
      </c>
    </row>
    <row r="994" spans="1:53" ht="15" hidden="1" customHeight="1" x14ac:dyDescent="0.3">
      <c r="A994" s="17">
        <v>993</v>
      </c>
      <c r="B994" s="31" t="s">
        <v>4226</v>
      </c>
      <c r="C994" s="40">
        <v>44788</v>
      </c>
      <c r="D994" s="34" t="s">
        <v>4227</v>
      </c>
      <c r="E994" s="31" t="s">
        <v>55</v>
      </c>
      <c r="F994" s="41" t="s">
        <v>136</v>
      </c>
      <c r="G994" s="42">
        <v>44792</v>
      </c>
      <c r="H994" s="42">
        <v>44795</v>
      </c>
      <c r="I994" s="31" t="s">
        <v>4228</v>
      </c>
      <c r="J994" s="42">
        <v>44795</v>
      </c>
      <c r="K994" s="42"/>
      <c r="L994" s="31">
        <f>H994-C994</f>
        <v>7</v>
      </c>
      <c r="M994" s="31">
        <f>J994-G994</f>
        <v>3</v>
      </c>
      <c r="N994" s="23" t="s">
        <v>171</v>
      </c>
      <c r="O994" s="20" t="s">
        <v>172</v>
      </c>
      <c r="P994" s="35" t="str">
        <f>VLOOKUP(Email_TaskV2[[#This Row],[PIC Dev]],[1]Organization!C:D,2,FALSE)</f>
        <v>Postpaid, Roaming, and Interconnect</v>
      </c>
      <c r="Q994" s="74" t="s">
        <v>4229</v>
      </c>
      <c r="R994" s="31">
        <v>115</v>
      </c>
      <c r="S994" s="31" t="s">
        <v>61</v>
      </c>
      <c r="T994" s="83" t="s">
        <v>4230</v>
      </c>
      <c r="U994" s="83"/>
      <c r="V994" s="83"/>
      <c r="W994" s="83"/>
      <c r="X994" s="83"/>
      <c r="Y994" s="83"/>
      <c r="Z994" s="31" t="s">
        <v>63</v>
      </c>
      <c r="AA994" s="31" t="s">
        <v>64</v>
      </c>
      <c r="AB994" s="31" t="s">
        <v>65</v>
      </c>
      <c r="AC994" s="31" t="s">
        <v>124</v>
      </c>
      <c r="AD994" s="23" t="s">
        <v>181</v>
      </c>
      <c r="AE994" s="33"/>
      <c r="AF994" s="33"/>
      <c r="AG994" s="31"/>
      <c r="AH994" s="75"/>
      <c r="AI994" s="31" t="s">
        <v>75</v>
      </c>
      <c r="AJ994" s="43" t="str">
        <f t="shared" si="117"/>
        <v/>
      </c>
      <c r="AK994" s="25"/>
      <c r="AL994" s="25"/>
      <c r="AM994" s="25"/>
      <c r="AN994" s="25"/>
      <c r="AO994" s="25"/>
      <c r="AP994" s="26">
        <f ca="1">IF(AND(Email_TaskV2[[#This Row],[Status]]="ON PROGRESS"),TODAY()-Email_TaskV2[[#This Row],[Tanggal nodin RFS/RFI]],0)</f>
        <v>0</v>
      </c>
      <c r="AQ994" s="26">
        <f ca="1">IF(AND(Email_TaskV2[[#This Row],[Status]]="ON PROGRESS",Email_TaskV2[[#This Row],[Type]]="RFI"),TODAY()-Email_TaskV2[[#This Row],[Tanggal nodin RFS/RFI]],0)</f>
        <v>0</v>
      </c>
      <c r="AR994" s="26" t="str">
        <f ca="1">IF(Email_TaskV2[[#This Row],[Aging]]&gt;7,"Warning","")</f>
        <v/>
      </c>
      <c r="AV994" s="16" t="str">
        <f>IF(AND(Email_TaskV2[[#This Row],[Status]]="ON PROGRESS",Email_TaskV2[[#This Row],[Type]]="RFS"),"YES","")</f>
        <v/>
      </c>
      <c r="AW994" s="16" t="str">
        <f>IF(AND(Email_TaskV2[[#This Row],[Status]]="ON PROGRESS",Email_TaskV2[[#This Row],[Type]]="RFI"),"YES","")</f>
        <v/>
      </c>
      <c r="AX994" s="16">
        <f>IF(Email_TaskV2[[#This Row],[Nomor Nodin RFS/RFI]]="","",DAY(Email_TaskV2[[#This Row],[Tanggal nodin RFS/RFI]]))</f>
        <v>15</v>
      </c>
      <c r="AY994" s="28" t="str">
        <f>IF(Email_TaskV2[[#This Row],[Nomor Nodin RFS/RFI]]="","",TEXT(Email_TaskV2[[#This Row],[Tanggal nodin RFS/RFI]],"mmm"))</f>
        <v>Aug</v>
      </c>
      <c r="AZ994" s="28" t="str">
        <f>IF(Email_TaskV2[[#This Row],[Nodin BO]]="","No","Yes")</f>
        <v>Yes</v>
      </c>
      <c r="BA994" s="36">
        <f>IF(Email_TaskV2[[#This Row],[Month]]="",13,MONTH(Email_TaskV2[[#This Row],[Tanggal nodin RFS/RFI]]))</f>
        <v>8</v>
      </c>
    </row>
    <row r="995" spans="1:53" ht="15" hidden="1" customHeight="1" x14ac:dyDescent="0.3">
      <c r="A995" s="17">
        <v>994</v>
      </c>
      <c r="B995" s="31" t="s">
        <v>4231</v>
      </c>
      <c r="C995" s="40">
        <v>44788</v>
      </c>
      <c r="D995" s="34" t="s">
        <v>4232</v>
      </c>
      <c r="E995" s="31" t="s">
        <v>55</v>
      </c>
      <c r="F995" s="41" t="s">
        <v>112</v>
      </c>
      <c r="G995" s="42">
        <v>44789</v>
      </c>
      <c r="H995" s="42">
        <v>44791</v>
      </c>
      <c r="I995" s="31" t="s">
        <v>4233</v>
      </c>
      <c r="J995" s="42">
        <v>44791</v>
      </c>
      <c r="K995" s="42"/>
      <c r="L995" s="31">
        <f>H995-C995</f>
        <v>3</v>
      </c>
      <c r="M995" s="31">
        <f>J995-G995</f>
        <v>2</v>
      </c>
      <c r="N995" s="20" t="s">
        <v>353</v>
      </c>
      <c r="O995" s="20" t="s">
        <v>354</v>
      </c>
      <c r="P995" s="35" t="str">
        <f>VLOOKUP(Email_TaskV2[[#This Row],[PIC Dev]],[1]Organization!C:D,2,FALSE)</f>
        <v>BSM Prepaid</v>
      </c>
      <c r="Q995" s="34"/>
      <c r="R995" s="31">
        <v>85</v>
      </c>
      <c r="S995" s="31" t="s">
        <v>106</v>
      </c>
      <c r="T995" s="31" t="s">
        <v>4234</v>
      </c>
      <c r="U995" s="31"/>
      <c r="V995" s="31"/>
      <c r="W995" s="31"/>
      <c r="X995" s="31"/>
      <c r="Y995" s="31"/>
      <c r="Z995" s="31" t="s">
        <v>63</v>
      </c>
      <c r="AA995" s="31" t="s">
        <v>64</v>
      </c>
      <c r="AB995" s="31" t="s">
        <v>4235</v>
      </c>
      <c r="AC995" s="31" t="s">
        <v>98</v>
      </c>
      <c r="AD995" s="23" t="s">
        <v>2792</v>
      </c>
      <c r="AE995" s="33"/>
      <c r="AF995" s="33"/>
      <c r="AG995" s="31"/>
      <c r="AH995" s="75"/>
      <c r="AI995" s="31" t="s">
        <v>75</v>
      </c>
      <c r="AJ995" s="43" t="str">
        <f t="shared" si="117"/>
        <v/>
      </c>
      <c r="AK995" s="25"/>
      <c r="AL995" s="25"/>
      <c r="AM995" s="25"/>
      <c r="AN995" s="25"/>
      <c r="AO995" s="25"/>
      <c r="AP995" s="26">
        <f ca="1">IF(AND(Email_TaskV2[[#This Row],[Status]]="ON PROGRESS"),TODAY()-Email_TaskV2[[#This Row],[Tanggal nodin RFS/RFI]],0)</f>
        <v>0</v>
      </c>
      <c r="AQ995" s="26">
        <f ca="1">IF(AND(Email_TaskV2[[#This Row],[Status]]="ON PROGRESS",Email_TaskV2[[#This Row],[Type]]="RFI"),TODAY()-Email_TaskV2[[#This Row],[Tanggal nodin RFS/RFI]],0)</f>
        <v>0</v>
      </c>
      <c r="AR995" s="26" t="str">
        <f ca="1">IF(Email_TaskV2[[#This Row],[Aging]]&gt;7,"Warning","")</f>
        <v/>
      </c>
      <c r="AV995" s="16" t="str">
        <f>IF(AND(Email_TaskV2[[#This Row],[Status]]="ON PROGRESS",Email_TaskV2[[#This Row],[Type]]="RFS"),"YES","")</f>
        <v/>
      </c>
      <c r="AW995" s="16" t="str">
        <f>IF(AND(Email_TaskV2[[#This Row],[Status]]="ON PROGRESS",Email_TaskV2[[#This Row],[Type]]="RFI"),"YES","")</f>
        <v/>
      </c>
      <c r="AX995" s="16">
        <f>IF(Email_TaskV2[[#This Row],[Nomor Nodin RFS/RFI]]="","",DAY(Email_TaskV2[[#This Row],[Tanggal nodin RFS/RFI]]))</f>
        <v>15</v>
      </c>
      <c r="AY995" s="28" t="str">
        <f>IF(Email_TaskV2[[#This Row],[Nomor Nodin RFS/RFI]]="","",TEXT(Email_TaskV2[[#This Row],[Tanggal nodin RFS/RFI]],"mmm"))</f>
        <v>Aug</v>
      </c>
      <c r="AZ995" s="28" t="str">
        <f>IF(Email_TaskV2[[#This Row],[Nodin BO]]="","No","Yes")</f>
        <v>Yes</v>
      </c>
      <c r="BA995" s="36">
        <f>IF(Email_TaskV2[[#This Row],[Month]]="",13,MONTH(Email_TaskV2[[#This Row],[Tanggal nodin RFS/RFI]]))</f>
        <v>8</v>
      </c>
    </row>
    <row r="996" spans="1:53" ht="15" hidden="1" customHeight="1" x14ac:dyDescent="0.3">
      <c r="A996" s="17">
        <v>995</v>
      </c>
      <c r="B996" s="31" t="s">
        <v>4236</v>
      </c>
      <c r="C996" s="40">
        <v>44788</v>
      </c>
      <c r="D996" s="34" t="s">
        <v>4237</v>
      </c>
      <c r="E996" s="48" t="s">
        <v>118</v>
      </c>
      <c r="F996" s="48" t="s">
        <v>119</v>
      </c>
      <c r="G996" s="31"/>
      <c r="H996" s="42">
        <v>44812</v>
      </c>
      <c r="I996" s="31"/>
      <c r="J996" s="31"/>
      <c r="K996" s="31"/>
      <c r="L996" s="33"/>
      <c r="M996" s="34"/>
      <c r="N996" s="23" t="s">
        <v>171</v>
      </c>
      <c r="O996" s="34" t="s">
        <v>172</v>
      </c>
      <c r="P996" s="34" t="str">
        <f>VLOOKUP(Email_TaskV2[[#This Row],[PIC Dev]],[1]Organization!C:D,2,FALSE)</f>
        <v>Postpaid, Roaming, and Interconnect</v>
      </c>
      <c r="Q996" s="74" t="s">
        <v>4238</v>
      </c>
      <c r="R996" s="31"/>
      <c r="S996" s="31" t="s">
        <v>61</v>
      </c>
      <c r="T996" s="31" t="s">
        <v>4117</v>
      </c>
      <c r="U996" s="31"/>
      <c r="V996" s="31"/>
      <c r="W996" s="31"/>
      <c r="X996" s="31"/>
      <c r="Y996" s="31"/>
      <c r="Z996" s="31" t="s">
        <v>63</v>
      </c>
      <c r="AA996" s="31" t="s">
        <v>64</v>
      </c>
      <c r="AB996" s="31" t="s">
        <v>65</v>
      </c>
      <c r="AC996" s="31" t="s">
        <v>124</v>
      </c>
      <c r="AD996" s="23" t="s">
        <v>125</v>
      </c>
      <c r="AE996" s="33" t="s">
        <v>99</v>
      </c>
      <c r="AF996" s="33"/>
      <c r="AG996" s="31"/>
      <c r="AH996" s="75"/>
      <c r="AI996" s="113" t="s">
        <v>68</v>
      </c>
      <c r="AJ996" s="129" t="str">
        <f t="shared" si="117"/>
        <v>(FUT Simulator)</v>
      </c>
      <c r="AK996" s="25"/>
      <c r="AL996" s="25"/>
      <c r="AM996" s="25">
        <v>3</v>
      </c>
      <c r="AN996" s="25"/>
      <c r="AO996" s="25"/>
      <c r="AP996" s="26">
        <f ca="1">IF(AND(Email_TaskV2[[#This Row],[Status]]="ON PROGRESS"),TODAY()-Email_TaskV2[[#This Row],[Tanggal nodin RFS/RFI]],0)</f>
        <v>0</v>
      </c>
      <c r="AQ996" s="26">
        <f ca="1">IF(AND(Email_TaskV2[[#This Row],[Status]]="ON PROGRESS",Email_TaskV2[[#This Row],[Type]]="RFI"),TODAY()-Email_TaskV2[[#This Row],[Tanggal nodin RFS/RFI]],0)</f>
        <v>0</v>
      </c>
      <c r="AR996" s="26" t="str">
        <f ca="1">IF(Email_TaskV2[[#This Row],[Aging]]&gt;7,"Warning","")</f>
        <v/>
      </c>
      <c r="AV996" s="16" t="str">
        <f>IF(AND(Email_TaskV2[[#This Row],[Status]]="ON PROGRESS",Email_TaskV2[[#This Row],[Type]]="RFS"),"YES","")</f>
        <v/>
      </c>
      <c r="AW996" s="16" t="str">
        <f>IF(AND(Email_TaskV2[[#This Row],[Status]]="ON PROGRESS",Email_TaskV2[[#This Row],[Type]]="RFI"),"YES","")</f>
        <v/>
      </c>
      <c r="AX996" s="16">
        <f>IF(Email_TaskV2[[#This Row],[Nomor Nodin RFS/RFI]]="","",DAY(Email_TaskV2[[#This Row],[Tanggal nodin RFS/RFI]]))</f>
        <v>15</v>
      </c>
      <c r="AY996" s="28" t="str">
        <f>IF(Email_TaskV2[[#This Row],[Nomor Nodin RFS/RFI]]="","",TEXT(Email_TaskV2[[#This Row],[Tanggal nodin RFS/RFI]],"mmm"))</f>
        <v>Aug</v>
      </c>
      <c r="AZ996" s="28" t="str">
        <f>IF(Email_TaskV2[[#This Row],[Nodin BO]]="","No","Yes")</f>
        <v>Yes</v>
      </c>
      <c r="BA996" s="36">
        <f>IF(Email_TaskV2[[#This Row],[Month]]="",13,MONTH(Email_TaskV2[[#This Row],[Tanggal nodin RFS/RFI]]))</f>
        <v>8</v>
      </c>
    </row>
    <row r="997" spans="1:53" ht="15" hidden="1" customHeight="1" x14ac:dyDescent="0.3">
      <c r="A997" s="17">
        <v>996</v>
      </c>
      <c r="B997" s="31" t="s">
        <v>4239</v>
      </c>
      <c r="C997" s="40">
        <v>44788</v>
      </c>
      <c r="D997" s="34" t="s">
        <v>4240</v>
      </c>
      <c r="E997" s="48" t="s">
        <v>118</v>
      </c>
      <c r="F997" s="48" t="s">
        <v>119</v>
      </c>
      <c r="G997" s="31"/>
      <c r="H997" s="42">
        <v>44812</v>
      </c>
      <c r="I997" s="31"/>
      <c r="J997" s="31"/>
      <c r="K997" s="31"/>
      <c r="L997" s="33"/>
      <c r="M997" s="34"/>
      <c r="N997" s="23" t="s">
        <v>171</v>
      </c>
      <c r="O997" s="34" t="s">
        <v>172</v>
      </c>
      <c r="P997" s="34" t="str">
        <f>VLOOKUP(Email_TaskV2[[#This Row],[PIC Dev]],[1]Organization!C:D,2,FALSE)</f>
        <v>Postpaid, Roaming, and Interconnect</v>
      </c>
      <c r="Q997" s="74" t="s">
        <v>4241</v>
      </c>
      <c r="R997" s="31"/>
      <c r="S997" s="31" t="s">
        <v>61</v>
      </c>
      <c r="T997" s="31" t="s">
        <v>4117</v>
      </c>
      <c r="U997" s="31"/>
      <c r="V997" s="31"/>
      <c r="W997" s="31"/>
      <c r="X997" s="31"/>
      <c r="Y997" s="31"/>
      <c r="Z997" s="31" t="s">
        <v>63</v>
      </c>
      <c r="AA997" s="31" t="s">
        <v>64</v>
      </c>
      <c r="AB997" s="31" t="s">
        <v>65</v>
      </c>
      <c r="AC997" s="31" t="s">
        <v>124</v>
      </c>
      <c r="AD997" s="23" t="s">
        <v>125</v>
      </c>
      <c r="AE997" s="33" t="s">
        <v>99</v>
      </c>
      <c r="AF997" s="33"/>
      <c r="AG997" s="31"/>
      <c r="AH997" s="75"/>
      <c r="AI997" s="113" t="s">
        <v>68</v>
      </c>
      <c r="AJ997" s="129" t="str">
        <f t="shared" si="117"/>
        <v>(FUT Simulator)</v>
      </c>
      <c r="AK997" s="25"/>
      <c r="AL997" s="25"/>
      <c r="AM997" s="25">
        <v>3</v>
      </c>
      <c r="AN997" s="25"/>
      <c r="AO997" s="25"/>
      <c r="AP997" s="26">
        <f ca="1">IF(AND(Email_TaskV2[[#This Row],[Status]]="ON PROGRESS"),TODAY()-Email_TaskV2[[#This Row],[Tanggal nodin RFS/RFI]],0)</f>
        <v>0</v>
      </c>
      <c r="AQ997" s="26">
        <f ca="1">IF(AND(Email_TaskV2[[#This Row],[Status]]="ON PROGRESS",Email_TaskV2[[#This Row],[Type]]="RFI"),TODAY()-Email_TaskV2[[#This Row],[Tanggal nodin RFS/RFI]],0)</f>
        <v>0</v>
      </c>
      <c r="AR997" s="26" t="str">
        <f ca="1">IF(Email_TaskV2[[#This Row],[Aging]]&gt;7,"Warning","")</f>
        <v/>
      </c>
      <c r="AV997" s="16" t="str">
        <f>IF(AND(Email_TaskV2[[#This Row],[Status]]="ON PROGRESS",Email_TaskV2[[#This Row],[Type]]="RFS"),"YES","")</f>
        <v/>
      </c>
      <c r="AW997" s="16" t="str">
        <f>IF(AND(Email_TaskV2[[#This Row],[Status]]="ON PROGRESS",Email_TaskV2[[#This Row],[Type]]="RFI"),"YES","")</f>
        <v/>
      </c>
      <c r="AX997" s="16">
        <f>IF(Email_TaskV2[[#This Row],[Nomor Nodin RFS/RFI]]="","",DAY(Email_TaskV2[[#This Row],[Tanggal nodin RFS/RFI]]))</f>
        <v>15</v>
      </c>
      <c r="AY997" s="28" t="str">
        <f>IF(Email_TaskV2[[#This Row],[Nomor Nodin RFS/RFI]]="","",TEXT(Email_TaskV2[[#This Row],[Tanggal nodin RFS/RFI]],"mmm"))</f>
        <v>Aug</v>
      </c>
      <c r="AZ997" s="28" t="str">
        <f>IF(Email_TaskV2[[#This Row],[Nodin BO]]="","No","Yes")</f>
        <v>Yes</v>
      </c>
      <c r="BA997" s="36">
        <f>IF(Email_TaskV2[[#This Row],[Month]]="",13,MONTH(Email_TaskV2[[#This Row],[Tanggal nodin RFS/RFI]]))</f>
        <v>8</v>
      </c>
    </row>
    <row r="998" spans="1:53" ht="15" hidden="1" customHeight="1" x14ac:dyDescent="0.3">
      <c r="A998" s="17">
        <v>997</v>
      </c>
      <c r="B998" s="31" t="s">
        <v>4242</v>
      </c>
      <c r="C998" s="40">
        <v>44788</v>
      </c>
      <c r="D998" s="34" t="s">
        <v>4243</v>
      </c>
      <c r="E998" s="31" t="s">
        <v>55</v>
      </c>
      <c r="F998" s="41" t="s">
        <v>136</v>
      </c>
      <c r="G998" s="42">
        <v>44797</v>
      </c>
      <c r="H998" s="42">
        <v>44812</v>
      </c>
      <c r="I998" s="31" t="s">
        <v>4244</v>
      </c>
      <c r="J998" s="42">
        <v>44812</v>
      </c>
      <c r="K998" s="42"/>
      <c r="L998" s="31">
        <f t="shared" ref="L998:L1005" si="118">H998-C998</f>
        <v>24</v>
      </c>
      <c r="M998" s="31">
        <f t="shared" ref="M998:M1005" si="119">J998-G998</f>
        <v>15</v>
      </c>
      <c r="N998" s="23" t="s">
        <v>93</v>
      </c>
      <c r="O998" s="20" t="s">
        <v>94</v>
      </c>
      <c r="P998" s="34" t="str">
        <f>VLOOKUP(Email_TaskV2[[#This Row],[PIC Dev]],[1]Organization!C:D,2,FALSE)</f>
        <v>Digital and VAS</v>
      </c>
      <c r="Q998" s="74" t="s">
        <v>4245</v>
      </c>
      <c r="R998" s="31">
        <v>150</v>
      </c>
      <c r="S998" s="31" t="s">
        <v>61</v>
      </c>
      <c r="T998" s="31" t="s">
        <v>4246</v>
      </c>
      <c r="U998" s="31"/>
      <c r="V998" s="31"/>
      <c r="W998" s="31"/>
      <c r="X998" s="31"/>
      <c r="Y998" s="31"/>
      <c r="Z998" s="31" t="s">
        <v>63</v>
      </c>
      <c r="AA998" s="31" t="s">
        <v>64</v>
      </c>
      <c r="AB998" s="31" t="s">
        <v>201</v>
      </c>
      <c r="AC998" s="31" t="s">
        <v>98</v>
      </c>
      <c r="AD998" s="23" t="s">
        <v>255</v>
      </c>
      <c r="AE998" s="33"/>
      <c r="AF998" s="33"/>
      <c r="AG998" s="31"/>
      <c r="AH998" s="75"/>
      <c r="AI998" s="31" t="s">
        <v>75</v>
      </c>
      <c r="AJ998" s="43" t="str">
        <f t="shared" si="117"/>
        <v/>
      </c>
      <c r="AK998" s="25"/>
      <c r="AL998" s="25"/>
      <c r="AM998" s="25"/>
      <c r="AN998" s="25"/>
      <c r="AO998" s="25"/>
      <c r="AP998" s="26">
        <f ca="1">IF(AND(Email_TaskV2[[#This Row],[Status]]="ON PROGRESS"),TODAY()-Email_TaskV2[[#This Row],[Tanggal nodin RFS/RFI]],0)</f>
        <v>0</v>
      </c>
      <c r="AQ998" s="26">
        <f ca="1">IF(AND(Email_TaskV2[[#This Row],[Status]]="ON PROGRESS",Email_TaskV2[[#This Row],[Type]]="RFI"),TODAY()-Email_TaskV2[[#This Row],[Tanggal nodin RFS/RFI]],0)</f>
        <v>0</v>
      </c>
      <c r="AR998" s="26" t="str">
        <f ca="1">IF(Email_TaskV2[[#This Row],[Aging]]&gt;7,"Warning","")</f>
        <v/>
      </c>
      <c r="AV998" s="16" t="str">
        <f>IF(AND(Email_TaskV2[[#This Row],[Status]]="ON PROGRESS",Email_TaskV2[[#This Row],[Type]]="RFS"),"YES","")</f>
        <v/>
      </c>
      <c r="AW998" s="16" t="str">
        <f>IF(AND(Email_TaskV2[[#This Row],[Status]]="ON PROGRESS",Email_TaskV2[[#This Row],[Type]]="RFI"),"YES","")</f>
        <v/>
      </c>
      <c r="AX998" s="16">
        <f>IF(Email_TaskV2[[#This Row],[Nomor Nodin RFS/RFI]]="","",DAY(Email_TaskV2[[#This Row],[Tanggal nodin RFS/RFI]]))</f>
        <v>15</v>
      </c>
      <c r="AY998" s="28" t="str">
        <f>IF(Email_TaskV2[[#This Row],[Nomor Nodin RFS/RFI]]="","",TEXT(Email_TaskV2[[#This Row],[Tanggal nodin RFS/RFI]],"mmm"))</f>
        <v>Aug</v>
      </c>
      <c r="AZ998" s="28" t="str">
        <f>IF(Email_TaskV2[[#This Row],[Nodin BO]]="","No","Yes")</f>
        <v>Yes</v>
      </c>
      <c r="BA998" s="36">
        <f>IF(Email_TaskV2[[#This Row],[Month]]="",13,MONTH(Email_TaskV2[[#This Row],[Tanggal nodin RFS/RFI]]))</f>
        <v>8</v>
      </c>
    </row>
    <row r="999" spans="1:53" ht="15" hidden="1" customHeight="1" x14ac:dyDescent="0.3">
      <c r="A999" s="17">
        <v>998</v>
      </c>
      <c r="B999" s="31" t="s">
        <v>4247</v>
      </c>
      <c r="C999" s="40">
        <v>44788</v>
      </c>
      <c r="D999" s="34" t="s">
        <v>4248</v>
      </c>
      <c r="E999" s="31" t="s">
        <v>55</v>
      </c>
      <c r="F999" s="41" t="s">
        <v>112</v>
      </c>
      <c r="G999" s="42">
        <v>44791</v>
      </c>
      <c r="H999" s="42">
        <v>44791</v>
      </c>
      <c r="I999" s="31" t="s">
        <v>4249</v>
      </c>
      <c r="J999" s="42">
        <v>44791</v>
      </c>
      <c r="K999" s="42"/>
      <c r="L999" s="31">
        <f t="shared" si="118"/>
        <v>3</v>
      </c>
      <c r="M999" s="31">
        <f t="shared" si="119"/>
        <v>0</v>
      </c>
      <c r="N999" s="23" t="s">
        <v>93</v>
      </c>
      <c r="O999" s="20" t="s">
        <v>94</v>
      </c>
      <c r="P999" s="34" t="str">
        <f>VLOOKUP(Email_TaskV2[[#This Row],[PIC Dev]],[1]Organization!C:D,2,FALSE)</f>
        <v>Digital and VAS</v>
      </c>
      <c r="Q999" s="34"/>
      <c r="R999" s="31">
        <v>10</v>
      </c>
      <c r="S999" s="31" t="s">
        <v>106</v>
      </c>
      <c r="T999" s="31" t="s">
        <v>4250</v>
      </c>
      <c r="U999" s="31"/>
      <c r="V999" s="31"/>
      <c r="W999" s="31"/>
      <c r="X999" s="31"/>
      <c r="Y999" s="31"/>
      <c r="Z999" s="31" t="s">
        <v>63</v>
      </c>
      <c r="AA999" s="31" t="s">
        <v>64</v>
      </c>
      <c r="AB999" s="31" t="s">
        <v>201</v>
      </c>
      <c r="AC999" s="31" t="s">
        <v>98</v>
      </c>
      <c r="AD999" s="23" t="s">
        <v>186</v>
      </c>
      <c r="AE999" s="33"/>
      <c r="AF999" s="33"/>
      <c r="AG999" s="31"/>
      <c r="AH999" s="75"/>
      <c r="AI999" s="31" t="s">
        <v>75</v>
      </c>
      <c r="AJ999" s="43" t="str">
        <f t="shared" si="117"/>
        <v/>
      </c>
      <c r="AK999" s="25"/>
      <c r="AL999" s="25"/>
      <c r="AM999" s="25"/>
      <c r="AN999" s="25"/>
      <c r="AO999" s="25"/>
      <c r="AP999" s="26">
        <f ca="1">IF(AND(Email_TaskV2[[#This Row],[Status]]="ON PROGRESS"),TODAY()-Email_TaskV2[[#This Row],[Tanggal nodin RFS/RFI]],0)</f>
        <v>0</v>
      </c>
      <c r="AQ999" s="26">
        <f ca="1">IF(AND(Email_TaskV2[[#This Row],[Status]]="ON PROGRESS",Email_TaskV2[[#This Row],[Type]]="RFI"),TODAY()-Email_TaskV2[[#This Row],[Tanggal nodin RFS/RFI]],0)</f>
        <v>0</v>
      </c>
      <c r="AR999" s="26" t="str">
        <f ca="1">IF(Email_TaskV2[[#This Row],[Aging]]&gt;7,"Warning","")</f>
        <v/>
      </c>
      <c r="AV999" s="16" t="str">
        <f>IF(AND(Email_TaskV2[[#This Row],[Status]]="ON PROGRESS",Email_TaskV2[[#This Row],[Type]]="RFS"),"YES","")</f>
        <v/>
      </c>
      <c r="AW999" s="16" t="str">
        <f>IF(AND(Email_TaskV2[[#This Row],[Status]]="ON PROGRESS",Email_TaskV2[[#This Row],[Type]]="RFI"),"YES","")</f>
        <v/>
      </c>
      <c r="AX999" s="16">
        <f>IF(Email_TaskV2[[#This Row],[Nomor Nodin RFS/RFI]]="","",DAY(Email_TaskV2[[#This Row],[Tanggal nodin RFS/RFI]]))</f>
        <v>15</v>
      </c>
      <c r="AY999" s="28" t="str">
        <f>IF(Email_TaskV2[[#This Row],[Nomor Nodin RFS/RFI]]="","",TEXT(Email_TaskV2[[#This Row],[Tanggal nodin RFS/RFI]],"mmm"))</f>
        <v>Aug</v>
      </c>
      <c r="AZ999" s="28" t="str">
        <f>IF(Email_TaskV2[[#This Row],[Nodin BO]]="","No","Yes")</f>
        <v>Yes</v>
      </c>
      <c r="BA999" s="36">
        <f>IF(Email_TaskV2[[#This Row],[Month]]="",13,MONTH(Email_TaskV2[[#This Row],[Tanggal nodin RFS/RFI]]))</f>
        <v>8</v>
      </c>
    </row>
    <row r="1000" spans="1:53" ht="15" hidden="1" customHeight="1" x14ac:dyDescent="0.3">
      <c r="A1000" s="17">
        <v>999</v>
      </c>
      <c r="B1000" s="31" t="s">
        <v>4251</v>
      </c>
      <c r="C1000" s="40">
        <v>44788</v>
      </c>
      <c r="D1000" s="34" t="s">
        <v>4252</v>
      </c>
      <c r="E1000" s="31" t="s">
        <v>55</v>
      </c>
      <c r="F1000" s="41" t="s">
        <v>136</v>
      </c>
      <c r="G1000" s="42">
        <v>44788</v>
      </c>
      <c r="H1000" s="42">
        <v>44816</v>
      </c>
      <c r="I1000" s="31" t="s">
        <v>4253</v>
      </c>
      <c r="J1000" s="42">
        <v>44817</v>
      </c>
      <c r="K1000" s="42"/>
      <c r="L1000" s="31">
        <f t="shared" si="118"/>
        <v>28</v>
      </c>
      <c r="M1000" s="31">
        <f t="shared" si="119"/>
        <v>29</v>
      </c>
      <c r="N1000" s="33" t="s">
        <v>171</v>
      </c>
      <c r="O1000" s="34" t="s">
        <v>94</v>
      </c>
      <c r="P1000" s="34" t="str">
        <f>VLOOKUP(Email_TaskV2[[#This Row],[PIC Dev]],[1]Organization!C:D,2,FALSE)</f>
        <v>Digital and VAS</v>
      </c>
      <c r="Q1000" s="74" t="s">
        <v>4254</v>
      </c>
      <c r="R1000" s="31">
        <v>143</v>
      </c>
      <c r="S1000" s="31" t="s">
        <v>61</v>
      </c>
      <c r="T1000" s="31" t="s">
        <v>3682</v>
      </c>
      <c r="U1000" s="31"/>
      <c r="V1000" s="31"/>
      <c r="W1000" s="31"/>
      <c r="X1000" s="31"/>
      <c r="Y1000" s="31"/>
      <c r="Z1000" s="31" t="s">
        <v>63</v>
      </c>
      <c r="AA1000" s="31" t="s">
        <v>64</v>
      </c>
      <c r="AB1000" s="31" t="s">
        <v>201</v>
      </c>
      <c r="AC1000" s="31" t="s">
        <v>98</v>
      </c>
      <c r="AD1000" s="137" t="s">
        <v>255</v>
      </c>
      <c r="AE1000" s="33"/>
      <c r="AF1000" s="33"/>
      <c r="AG1000" s="31"/>
      <c r="AH1000" s="75"/>
      <c r="AI1000" s="31" t="s">
        <v>75</v>
      </c>
      <c r="AJ1000" s="43" t="str">
        <f t="shared" si="117"/>
        <v/>
      </c>
      <c r="AK1000" s="25"/>
      <c r="AL1000" s="25"/>
      <c r="AM1000" s="25"/>
      <c r="AN1000" s="25"/>
      <c r="AO1000" s="25"/>
      <c r="AP1000" s="26">
        <f ca="1">IF(AND(Email_TaskV2[[#This Row],[Status]]="ON PROGRESS"),TODAY()-Email_TaskV2[[#This Row],[Tanggal nodin RFS/RFI]],0)</f>
        <v>0</v>
      </c>
      <c r="AQ1000" s="26">
        <f ca="1">IF(AND(Email_TaskV2[[#This Row],[Status]]="ON PROGRESS",Email_TaskV2[[#This Row],[Type]]="RFI"),TODAY()-Email_TaskV2[[#This Row],[Tanggal nodin RFS/RFI]],0)</f>
        <v>0</v>
      </c>
      <c r="AR1000" s="26" t="str">
        <f ca="1">IF(Email_TaskV2[[#This Row],[Aging]]&gt;7,"Warning","")</f>
        <v/>
      </c>
      <c r="AV1000" s="16" t="str">
        <f>IF(AND(Email_TaskV2[[#This Row],[Status]]="ON PROGRESS",Email_TaskV2[[#This Row],[Type]]="RFS"),"YES","")</f>
        <v/>
      </c>
      <c r="AW1000" s="16" t="str">
        <f>IF(AND(Email_TaskV2[[#This Row],[Status]]="ON PROGRESS",Email_TaskV2[[#This Row],[Type]]="RFI"),"YES","")</f>
        <v/>
      </c>
      <c r="AX1000" s="16">
        <f>IF(Email_TaskV2[[#This Row],[Nomor Nodin RFS/RFI]]="","",DAY(Email_TaskV2[[#This Row],[Tanggal nodin RFS/RFI]]))</f>
        <v>15</v>
      </c>
      <c r="AY1000" s="28" t="str">
        <f>IF(Email_TaskV2[[#This Row],[Nomor Nodin RFS/RFI]]="","",TEXT(Email_TaskV2[[#This Row],[Tanggal nodin RFS/RFI]],"mmm"))</f>
        <v>Aug</v>
      </c>
      <c r="AZ1000" s="28" t="str">
        <f>IF(Email_TaskV2[[#This Row],[Nodin BO]]="","No","Yes")</f>
        <v>Yes</v>
      </c>
      <c r="BA1000" s="36">
        <f>IF(Email_TaskV2[[#This Row],[Month]]="",13,MONTH(Email_TaskV2[[#This Row],[Tanggal nodin RFS/RFI]]))</f>
        <v>8</v>
      </c>
    </row>
    <row r="1001" spans="1:53" ht="15" hidden="1" customHeight="1" x14ac:dyDescent="0.3">
      <c r="A1001" s="17">
        <v>1000</v>
      </c>
      <c r="B1001" s="31" t="s">
        <v>4255</v>
      </c>
      <c r="C1001" s="40">
        <v>44788</v>
      </c>
      <c r="D1001" s="34" t="s">
        <v>4256</v>
      </c>
      <c r="E1001" s="31" t="s">
        <v>55</v>
      </c>
      <c r="F1001" s="138" t="s">
        <v>136</v>
      </c>
      <c r="G1001" s="42">
        <v>44788</v>
      </c>
      <c r="H1001" s="42">
        <v>44812</v>
      </c>
      <c r="I1001" s="31" t="s">
        <v>4257</v>
      </c>
      <c r="J1001" s="42">
        <v>44812</v>
      </c>
      <c r="K1001" s="42"/>
      <c r="L1001" s="31">
        <f t="shared" si="118"/>
        <v>24</v>
      </c>
      <c r="M1001" s="31">
        <f t="shared" si="119"/>
        <v>24</v>
      </c>
      <c r="N1001" s="33" t="s">
        <v>93</v>
      </c>
      <c r="O1001" s="34" t="s">
        <v>94</v>
      </c>
      <c r="P1001" s="34" t="str">
        <f>VLOOKUP(Email_TaskV2[[#This Row],[PIC Dev]],[1]Organization!C:D,2,FALSE)</f>
        <v>Digital and VAS</v>
      </c>
      <c r="Q1001" s="74" t="s">
        <v>4258</v>
      </c>
      <c r="R1001" s="31">
        <v>150</v>
      </c>
      <c r="S1001" s="31" t="s">
        <v>61</v>
      </c>
      <c r="T1001" s="31" t="s">
        <v>4246</v>
      </c>
      <c r="U1001" s="31"/>
      <c r="V1001" s="31"/>
      <c r="W1001" s="31"/>
      <c r="X1001" s="31"/>
      <c r="Y1001" s="31"/>
      <c r="Z1001" s="31" t="s">
        <v>63</v>
      </c>
      <c r="AA1001" s="31" t="s">
        <v>64</v>
      </c>
      <c r="AB1001" s="31" t="s">
        <v>201</v>
      </c>
      <c r="AC1001" s="31" t="s">
        <v>98</v>
      </c>
      <c r="AD1001" s="23" t="s">
        <v>160</v>
      </c>
      <c r="AE1001" s="33" t="s">
        <v>255</v>
      </c>
      <c r="AF1001" s="33"/>
      <c r="AG1001" s="31"/>
      <c r="AH1001" s="75"/>
      <c r="AI1001" s="31" t="s">
        <v>75</v>
      </c>
      <c r="AJ1001" s="43" t="str">
        <f t="shared" si="117"/>
        <v/>
      </c>
      <c r="AK1001" s="25"/>
      <c r="AL1001" s="25"/>
      <c r="AM1001" s="25"/>
      <c r="AN1001" s="25"/>
      <c r="AO1001" s="25"/>
      <c r="AP1001" s="26">
        <f ca="1">IF(AND(Email_TaskV2[[#This Row],[Status]]="ON PROGRESS"),TODAY()-Email_TaskV2[[#This Row],[Tanggal nodin RFS/RFI]],0)</f>
        <v>0</v>
      </c>
      <c r="AQ1001" s="26">
        <f ca="1">IF(AND(Email_TaskV2[[#This Row],[Status]]="ON PROGRESS",Email_TaskV2[[#This Row],[Type]]="RFI"),TODAY()-Email_TaskV2[[#This Row],[Tanggal nodin RFS/RFI]],0)</f>
        <v>0</v>
      </c>
      <c r="AR1001" s="26" t="str">
        <f ca="1">IF(Email_TaskV2[[#This Row],[Aging]]&gt;7,"Warning","")</f>
        <v/>
      </c>
      <c r="AV1001" s="16" t="str">
        <f>IF(AND(Email_TaskV2[[#This Row],[Status]]="ON PROGRESS",Email_TaskV2[[#This Row],[Type]]="RFS"),"YES","")</f>
        <v/>
      </c>
      <c r="AW1001" s="16" t="str">
        <f>IF(AND(Email_TaskV2[[#This Row],[Status]]="ON PROGRESS",Email_TaskV2[[#This Row],[Type]]="RFI"),"YES","")</f>
        <v/>
      </c>
      <c r="AX1001" s="16">
        <f>IF(Email_TaskV2[[#This Row],[Nomor Nodin RFS/RFI]]="","",DAY(Email_TaskV2[[#This Row],[Tanggal nodin RFS/RFI]]))</f>
        <v>15</v>
      </c>
      <c r="AY1001" s="28" t="str">
        <f>IF(Email_TaskV2[[#This Row],[Nomor Nodin RFS/RFI]]="","",TEXT(Email_TaskV2[[#This Row],[Tanggal nodin RFS/RFI]],"mmm"))</f>
        <v>Aug</v>
      </c>
      <c r="AZ1001" s="28" t="str">
        <f>IF(Email_TaskV2[[#This Row],[Nodin BO]]="","No","Yes")</f>
        <v>Yes</v>
      </c>
      <c r="BA1001" s="36">
        <f>IF(Email_TaskV2[[#This Row],[Month]]="",13,MONTH(Email_TaskV2[[#This Row],[Tanggal nodin RFS/RFI]]))</f>
        <v>8</v>
      </c>
    </row>
    <row r="1002" spans="1:53" ht="15" hidden="1" customHeight="1" x14ac:dyDescent="0.3">
      <c r="A1002" s="17">
        <v>1001</v>
      </c>
      <c r="B1002" s="31" t="s">
        <v>4259</v>
      </c>
      <c r="C1002" s="40">
        <v>44789</v>
      </c>
      <c r="D1002" s="34" t="s">
        <v>4260</v>
      </c>
      <c r="E1002" s="31" t="s">
        <v>55</v>
      </c>
      <c r="F1002" s="31" t="s">
        <v>4135</v>
      </c>
      <c r="G1002" s="42">
        <v>44791</v>
      </c>
      <c r="H1002" s="42">
        <v>44792</v>
      </c>
      <c r="I1002" s="31" t="s">
        <v>4261</v>
      </c>
      <c r="J1002" s="42">
        <v>44792</v>
      </c>
      <c r="K1002" s="42"/>
      <c r="L1002" s="31">
        <f t="shared" si="118"/>
        <v>3</v>
      </c>
      <c r="M1002" s="31">
        <f t="shared" si="119"/>
        <v>1</v>
      </c>
      <c r="N1002" s="34" t="s">
        <v>3607</v>
      </c>
      <c r="O1002" s="111" t="s">
        <v>3608</v>
      </c>
      <c r="P1002" s="111" t="str">
        <f>VLOOKUP(Email_TaskV2[[#This Row],[PIC Dev]],[1]Organization!C:D,2,FALSE)</f>
        <v>Business Architecture</v>
      </c>
      <c r="Q1002" s="74" t="s">
        <v>4262</v>
      </c>
      <c r="R1002" s="31">
        <v>192</v>
      </c>
      <c r="S1002" s="31" t="s">
        <v>106</v>
      </c>
      <c r="T1002" s="31" t="s">
        <v>3610</v>
      </c>
      <c r="U1002" s="31"/>
      <c r="V1002" s="31"/>
      <c r="W1002" s="31"/>
      <c r="X1002" s="31"/>
      <c r="Y1002" s="31"/>
      <c r="Z1002" s="31" t="s">
        <v>63</v>
      </c>
      <c r="AA1002" s="31" t="s">
        <v>64</v>
      </c>
      <c r="AB1002" s="31" t="s">
        <v>534</v>
      </c>
      <c r="AC1002" s="31" t="s">
        <v>98</v>
      </c>
      <c r="AD1002" s="23" t="s">
        <v>1719</v>
      </c>
      <c r="AE1002" s="33"/>
      <c r="AF1002" s="33"/>
      <c r="AG1002" s="31"/>
      <c r="AH1002" s="75"/>
      <c r="AI1002" s="31" t="s">
        <v>276</v>
      </c>
      <c r="AJ1002" s="43" t="str">
        <f t="shared" si="117"/>
        <v>(Prima Automation)(Cetho Automation)</v>
      </c>
      <c r="AK1002" s="25"/>
      <c r="AL1002" s="25">
        <f>VLOOKUP($D1002,[1]Report_weekly!$E$2:$T$92,14,FALSE())</f>
        <v>2</v>
      </c>
      <c r="AM1002" s="25"/>
      <c r="AN1002" s="25"/>
      <c r="AO1002" s="25">
        <f>VLOOKUP($D1002,[1]Report_weekly!$E$2:$U$92,17,FALSE())</f>
        <v>5</v>
      </c>
      <c r="AP1002" s="26">
        <f ca="1">IF(AND(Email_TaskV2[[#This Row],[Status]]="ON PROGRESS"),TODAY()-Email_TaskV2[[#This Row],[Tanggal nodin RFS/RFI]],0)</f>
        <v>0</v>
      </c>
      <c r="AQ1002" s="26">
        <f ca="1">IF(AND(Email_TaskV2[[#This Row],[Status]]="ON PROGRESS",Email_TaskV2[[#This Row],[Type]]="RFI"),TODAY()-Email_TaskV2[[#This Row],[Tanggal nodin RFS/RFI]],0)</f>
        <v>0</v>
      </c>
      <c r="AR1002" s="26" t="str">
        <f ca="1">IF(Email_TaskV2[[#This Row],[Aging]]&gt;7,"Warning","")</f>
        <v/>
      </c>
      <c r="AV1002" s="16" t="str">
        <f>IF(AND(Email_TaskV2[[#This Row],[Status]]="ON PROGRESS",Email_TaskV2[[#This Row],[Type]]="RFS"),"YES","")</f>
        <v/>
      </c>
      <c r="AW1002" s="16" t="str">
        <f>IF(AND(Email_TaskV2[[#This Row],[Status]]="ON PROGRESS",Email_TaskV2[[#This Row],[Type]]="RFI"),"YES","")</f>
        <v/>
      </c>
      <c r="AX1002" s="16">
        <f>IF(Email_TaskV2[[#This Row],[Nomor Nodin RFS/RFI]]="","",DAY(Email_TaskV2[[#This Row],[Tanggal nodin RFS/RFI]]))</f>
        <v>16</v>
      </c>
      <c r="AY1002" s="28" t="str">
        <f>IF(Email_TaskV2[[#This Row],[Nomor Nodin RFS/RFI]]="","",TEXT(Email_TaskV2[[#This Row],[Tanggal nodin RFS/RFI]],"mmm"))</f>
        <v>Aug</v>
      </c>
      <c r="AZ1002" s="28" t="str">
        <f>IF(Email_TaskV2[[#This Row],[Nodin BO]]="","No","Yes")</f>
        <v>Yes</v>
      </c>
      <c r="BA1002" s="36">
        <f>IF(Email_TaskV2[[#This Row],[Month]]="",13,MONTH(Email_TaskV2[[#This Row],[Tanggal nodin RFS/RFI]]))</f>
        <v>8</v>
      </c>
    </row>
    <row r="1003" spans="1:53" ht="15" hidden="1" customHeight="1" x14ac:dyDescent="0.3">
      <c r="A1003" s="17">
        <v>1002</v>
      </c>
      <c r="B1003" s="31" t="s">
        <v>4263</v>
      </c>
      <c r="C1003" s="40">
        <v>44789</v>
      </c>
      <c r="D1003" s="34" t="s">
        <v>4264</v>
      </c>
      <c r="E1003" s="31" t="s">
        <v>55</v>
      </c>
      <c r="F1003" s="41" t="s">
        <v>136</v>
      </c>
      <c r="G1003" s="42">
        <v>44790</v>
      </c>
      <c r="H1003" s="42">
        <v>44796</v>
      </c>
      <c r="I1003" s="31" t="s">
        <v>4265</v>
      </c>
      <c r="J1003" s="42">
        <v>44796</v>
      </c>
      <c r="K1003" s="42"/>
      <c r="L1003" s="31">
        <f t="shared" si="118"/>
        <v>7</v>
      </c>
      <c r="M1003" s="31">
        <f t="shared" si="119"/>
        <v>6</v>
      </c>
      <c r="N1003" s="34" t="s">
        <v>130</v>
      </c>
      <c r="O1003" s="34" t="s">
        <v>131</v>
      </c>
      <c r="P1003" s="34" t="str">
        <f>VLOOKUP(Email_TaskV2[[#This Row],[PIC Dev]],[1]Organization!C:D,2,FALSE)</f>
        <v>BSM Prepaid</v>
      </c>
      <c r="Q1003" s="74" t="s">
        <v>4266</v>
      </c>
      <c r="R1003" s="31">
        <v>100</v>
      </c>
      <c r="S1003" s="31" t="s">
        <v>106</v>
      </c>
      <c r="T1003" s="31" t="s">
        <v>4220</v>
      </c>
      <c r="U1003" s="31"/>
      <c r="V1003" s="31"/>
      <c r="W1003" s="31"/>
      <c r="X1003" s="31"/>
      <c r="Y1003" s="31"/>
      <c r="Z1003" s="31" t="s">
        <v>63</v>
      </c>
      <c r="AA1003" s="31" t="s">
        <v>64</v>
      </c>
      <c r="AB1003" s="31" t="s">
        <v>65</v>
      </c>
      <c r="AC1003" s="31" t="s">
        <v>66</v>
      </c>
      <c r="AD1003" s="23" t="s">
        <v>816</v>
      </c>
      <c r="AE1003" s="33"/>
      <c r="AF1003" s="33"/>
      <c r="AG1003" s="31"/>
      <c r="AH1003" s="75"/>
      <c r="AI1003" s="31" t="s">
        <v>68</v>
      </c>
      <c r="AJ1003" s="43" t="str">
        <f t="shared" si="117"/>
        <v>(Cetho Automation)</v>
      </c>
      <c r="AK1003" s="25"/>
      <c r="AL1003" s="25"/>
      <c r="AM1003" s="25"/>
      <c r="AN1003" s="25"/>
      <c r="AO1003" s="25">
        <v>5</v>
      </c>
      <c r="AP1003" s="26">
        <f ca="1">IF(AND(Email_TaskV2[[#This Row],[Status]]="ON PROGRESS"),TODAY()-Email_TaskV2[[#This Row],[Tanggal nodin RFS/RFI]],0)</f>
        <v>0</v>
      </c>
      <c r="AQ1003" s="26">
        <f ca="1">IF(AND(Email_TaskV2[[#This Row],[Status]]="ON PROGRESS",Email_TaskV2[[#This Row],[Type]]="RFI"),TODAY()-Email_TaskV2[[#This Row],[Tanggal nodin RFS/RFI]],0)</f>
        <v>0</v>
      </c>
      <c r="AR1003" s="26" t="str">
        <f ca="1">IF(Email_TaskV2[[#This Row],[Aging]]&gt;7,"Warning","")</f>
        <v/>
      </c>
      <c r="AV1003" s="16" t="str">
        <f>IF(AND(Email_TaskV2[[#This Row],[Status]]="ON PROGRESS",Email_TaskV2[[#This Row],[Type]]="RFS"),"YES","")</f>
        <v/>
      </c>
      <c r="AW1003" s="16" t="str">
        <f>IF(AND(Email_TaskV2[[#This Row],[Status]]="ON PROGRESS",Email_TaskV2[[#This Row],[Type]]="RFI"),"YES","")</f>
        <v/>
      </c>
      <c r="AX1003" s="16">
        <f>IF(Email_TaskV2[[#This Row],[Nomor Nodin RFS/RFI]]="","",DAY(Email_TaskV2[[#This Row],[Tanggal nodin RFS/RFI]]))</f>
        <v>16</v>
      </c>
      <c r="AY1003" s="28" t="str">
        <f>IF(Email_TaskV2[[#This Row],[Nomor Nodin RFS/RFI]]="","",TEXT(Email_TaskV2[[#This Row],[Tanggal nodin RFS/RFI]],"mmm"))</f>
        <v>Aug</v>
      </c>
      <c r="AZ1003" s="28" t="str">
        <f>IF(Email_TaskV2[[#This Row],[Nodin BO]]="","No","Yes")</f>
        <v>Yes</v>
      </c>
      <c r="BA1003" s="36">
        <f>IF(Email_TaskV2[[#This Row],[Month]]="",13,MONTH(Email_TaskV2[[#This Row],[Tanggal nodin RFS/RFI]]))</f>
        <v>8</v>
      </c>
    </row>
    <row r="1004" spans="1:53" ht="15" hidden="1" customHeight="1" x14ac:dyDescent="0.3">
      <c r="A1004" s="17">
        <v>1003</v>
      </c>
      <c r="B1004" s="31" t="s">
        <v>4267</v>
      </c>
      <c r="C1004" s="40">
        <v>44789</v>
      </c>
      <c r="D1004" s="34" t="s">
        <v>4268</v>
      </c>
      <c r="E1004" s="31" t="s">
        <v>55</v>
      </c>
      <c r="F1004" s="31" t="s">
        <v>4135</v>
      </c>
      <c r="G1004" s="42">
        <v>44790</v>
      </c>
      <c r="H1004" s="42">
        <v>44796</v>
      </c>
      <c r="I1004" s="31" t="s">
        <v>4269</v>
      </c>
      <c r="J1004" s="42">
        <v>44797</v>
      </c>
      <c r="K1004" s="42"/>
      <c r="L1004" s="31">
        <f t="shared" si="118"/>
        <v>7</v>
      </c>
      <c r="M1004" s="31">
        <f t="shared" si="119"/>
        <v>7</v>
      </c>
      <c r="N1004" s="20" t="s">
        <v>58</v>
      </c>
      <c r="O1004" s="20" t="s">
        <v>59</v>
      </c>
      <c r="P1004" s="35" t="str">
        <f>VLOOKUP(Email_TaskV2[[#This Row],[PIC Dev]],[1]Organization!C:D,2,FALSE)</f>
        <v>BSM Prepaid</v>
      </c>
      <c r="Q1004" s="74" t="s">
        <v>4270</v>
      </c>
      <c r="R1004" s="31">
        <v>35</v>
      </c>
      <c r="S1004" s="31" t="s">
        <v>106</v>
      </c>
      <c r="T1004" s="31" t="s">
        <v>4271</v>
      </c>
      <c r="U1004" s="31"/>
      <c r="V1004" s="31"/>
      <c r="W1004" s="31"/>
      <c r="X1004" s="31"/>
      <c r="Y1004" s="31"/>
      <c r="Z1004" s="31" t="s">
        <v>63</v>
      </c>
      <c r="AA1004" s="31" t="s">
        <v>64</v>
      </c>
      <c r="AB1004" s="31" t="s">
        <v>65</v>
      </c>
      <c r="AC1004" s="31" t="s">
        <v>66</v>
      </c>
      <c r="AD1004" s="23" t="s">
        <v>490</v>
      </c>
      <c r="AE1004" s="33"/>
      <c r="AF1004" s="33"/>
      <c r="AG1004" s="31"/>
      <c r="AH1004" s="75"/>
      <c r="AI1004" s="31" t="s">
        <v>276</v>
      </c>
      <c r="AJ1004" s="43" t="str">
        <f t="shared" si="117"/>
        <v>(Sigos Automation)</v>
      </c>
      <c r="AK1004" s="25">
        <f>VLOOKUP($D1004,[1]Report_weekly!$E$2:$T$92,13,FALSE())</f>
        <v>1</v>
      </c>
      <c r="AL1004" s="25"/>
      <c r="AM1004" s="25"/>
      <c r="AN1004" s="25"/>
      <c r="AO1004" s="25"/>
      <c r="AP1004" s="26">
        <f ca="1">IF(AND(Email_TaskV2[[#This Row],[Status]]="ON PROGRESS"),TODAY()-Email_TaskV2[[#This Row],[Tanggal nodin RFS/RFI]],0)</f>
        <v>0</v>
      </c>
      <c r="AQ1004" s="26">
        <f ca="1">IF(AND(Email_TaskV2[[#This Row],[Status]]="ON PROGRESS",Email_TaskV2[[#This Row],[Type]]="RFI"),TODAY()-Email_TaskV2[[#This Row],[Tanggal nodin RFS/RFI]],0)</f>
        <v>0</v>
      </c>
      <c r="AR1004" s="26" t="str">
        <f ca="1">IF(Email_TaskV2[[#This Row],[Aging]]&gt;7,"Warning","")</f>
        <v/>
      </c>
      <c r="AV1004" s="16" t="str">
        <f>IF(AND(Email_TaskV2[[#This Row],[Status]]="ON PROGRESS",Email_TaskV2[[#This Row],[Type]]="RFS"),"YES","")</f>
        <v/>
      </c>
      <c r="AW1004" s="16" t="str">
        <f>IF(AND(Email_TaskV2[[#This Row],[Status]]="ON PROGRESS",Email_TaskV2[[#This Row],[Type]]="RFI"),"YES","")</f>
        <v/>
      </c>
      <c r="AX1004" s="16">
        <f>IF(Email_TaskV2[[#This Row],[Nomor Nodin RFS/RFI]]="","",DAY(Email_TaskV2[[#This Row],[Tanggal nodin RFS/RFI]]))</f>
        <v>16</v>
      </c>
      <c r="AY1004" s="28" t="str">
        <f>IF(Email_TaskV2[[#This Row],[Nomor Nodin RFS/RFI]]="","",TEXT(Email_TaskV2[[#This Row],[Tanggal nodin RFS/RFI]],"mmm"))</f>
        <v>Aug</v>
      </c>
      <c r="AZ1004" s="28" t="str">
        <f>IF(Email_TaskV2[[#This Row],[Nodin BO]]="","No","Yes")</f>
        <v>Yes</v>
      </c>
      <c r="BA1004" s="36">
        <f>IF(Email_TaskV2[[#This Row],[Month]]="",13,MONTH(Email_TaskV2[[#This Row],[Tanggal nodin RFS/RFI]]))</f>
        <v>8</v>
      </c>
    </row>
    <row r="1005" spans="1:53" ht="15" hidden="1" customHeight="1" x14ac:dyDescent="0.3">
      <c r="A1005" s="17">
        <v>1004</v>
      </c>
      <c r="B1005" s="31" t="s">
        <v>4272</v>
      </c>
      <c r="C1005" s="40">
        <v>44789</v>
      </c>
      <c r="D1005" s="34" t="s">
        <v>4273</v>
      </c>
      <c r="E1005" s="31" t="s">
        <v>55</v>
      </c>
      <c r="F1005" s="41" t="s">
        <v>112</v>
      </c>
      <c r="G1005" s="42">
        <v>44790</v>
      </c>
      <c r="H1005" s="42">
        <v>44792</v>
      </c>
      <c r="I1005" s="31" t="s">
        <v>4274</v>
      </c>
      <c r="J1005" s="42">
        <v>44795</v>
      </c>
      <c r="K1005" s="42"/>
      <c r="L1005" s="31">
        <f t="shared" si="118"/>
        <v>3</v>
      </c>
      <c r="M1005" s="31">
        <f t="shared" si="119"/>
        <v>5</v>
      </c>
      <c r="N1005" s="74" t="s">
        <v>3068</v>
      </c>
      <c r="O1005" s="20" t="s">
        <v>3069</v>
      </c>
      <c r="P1005" s="35" t="str">
        <f>VLOOKUP(Email_TaskV2[[#This Row],[PIC Dev]],[1]Organization!C:D,2,FALSE)</f>
        <v>BSM Prepaid</v>
      </c>
      <c r="Q1005" s="34"/>
      <c r="R1005" s="31">
        <v>147</v>
      </c>
      <c r="S1005" s="31" t="s">
        <v>106</v>
      </c>
      <c r="T1005" s="31" t="s">
        <v>4275</v>
      </c>
      <c r="U1005" s="31"/>
      <c r="V1005" s="31"/>
      <c r="W1005" s="31"/>
      <c r="X1005" s="31"/>
      <c r="Y1005" s="31"/>
      <c r="Z1005" s="31" t="s">
        <v>63</v>
      </c>
      <c r="AA1005" s="31" t="s">
        <v>64</v>
      </c>
      <c r="AB1005" s="31" t="s">
        <v>3761</v>
      </c>
      <c r="AC1005" s="31" t="s">
        <v>66</v>
      </c>
      <c r="AD1005" s="33" t="s">
        <v>816</v>
      </c>
      <c r="AE1005" s="33"/>
      <c r="AF1005" s="33"/>
      <c r="AG1005" s="31"/>
      <c r="AH1005" s="75"/>
      <c r="AI1005" s="31" t="s">
        <v>75</v>
      </c>
      <c r="AJ1005" s="43" t="str">
        <f t="shared" si="117"/>
        <v/>
      </c>
      <c r="AK1005" s="25"/>
      <c r="AL1005" s="25"/>
      <c r="AM1005" s="25"/>
      <c r="AN1005" s="25"/>
      <c r="AO1005" s="25"/>
      <c r="AP1005" s="26">
        <f ca="1">IF(AND(Email_TaskV2[[#This Row],[Status]]="ON PROGRESS"),TODAY()-Email_TaskV2[[#This Row],[Tanggal nodin RFS/RFI]],0)</f>
        <v>0</v>
      </c>
      <c r="AQ1005" s="26">
        <f ca="1">IF(AND(Email_TaskV2[[#This Row],[Status]]="ON PROGRESS",Email_TaskV2[[#This Row],[Type]]="RFI"),TODAY()-Email_TaskV2[[#This Row],[Tanggal nodin RFS/RFI]],0)</f>
        <v>0</v>
      </c>
      <c r="AR1005" s="26" t="str">
        <f ca="1">IF(Email_TaskV2[[#This Row],[Aging]]&gt;7,"Warning","")</f>
        <v/>
      </c>
      <c r="AV1005" s="16" t="str">
        <f>IF(AND(Email_TaskV2[[#This Row],[Status]]="ON PROGRESS",Email_TaskV2[[#This Row],[Type]]="RFS"),"YES","")</f>
        <v/>
      </c>
      <c r="AW1005" s="16" t="str">
        <f>IF(AND(Email_TaskV2[[#This Row],[Status]]="ON PROGRESS",Email_TaskV2[[#This Row],[Type]]="RFI"),"YES","")</f>
        <v/>
      </c>
      <c r="AX1005" s="16">
        <f>IF(Email_TaskV2[[#This Row],[Nomor Nodin RFS/RFI]]="","",DAY(Email_TaskV2[[#This Row],[Tanggal nodin RFS/RFI]]))</f>
        <v>16</v>
      </c>
      <c r="AY1005" s="28" t="str">
        <f>IF(Email_TaskV2[[#This Row],[Nomor Nodin RFS/RFI]]="","",TEXT(Email_TaskV2[[#This Row],[Tanggal nodin RFS/RFI]],"mmm"))</f>
        <v>Aug</v>
      </c>
      <c r="AZ1005" s="28" t="str">
        <f>IF(Email_TaskV2[[#This Row],[Nodin BO]]="","No","Yes")</f>
        <v>Yes</v>
      </c>
      <c r="BA1005" s="36">
        <f>IF(Email_TaskV2[[#This Row],[Month]]="",13,MONTH(Email_TaskV2[[#This Row],[Tanggal nodin RFS/RFI]]))</f>
        <v>8</v>
      </c>
    </row>
    <row r="1006" spans="1:53" ht="15" hidden="1" customHeight="1" x14ac:dyDescent="0.3">
      <c r="A1006" s="17">
        <v>1005</v>
      </c>
      <c r="B1006" s="31" t="s">
        <v>4276</v>
      </c>
      <c r="C1006" s="40">
        <v>44789</v>
      </c>
      <c r="D1006" s="34" t="s">
        <v>4277</v>
      </c>
      <c r="E1006" s="32" t="s">
        <v>118</v>
      </c>
      <c r="F1006" s="48" t="s">
        <v>119</v>
      </c>
      <c r="G1006" s="31"/>
      <c r="H1006" s="42">
        <v>44816</v>
      </c>
      <c r="I1006" s="31"/>
      <c r="J1006" s="31"/>
      <c r="K1006" s="31"/>
      <c r="L1006" s="33"/>
      <c r="M1006" s="34"/>
      <c r="N1006" s="34" t="s">
        <v>3765</v>
      </c>
      <c r="O1006" s="34" t="s">
        <v>3766</v>
      </c>
      <c r="P1006" s="34" t="str">
        <f>VLOOKUP(Email_TaskV2[[#This Row],[PIC Dev]],[1]Organization!C:D,2,FALSE)</f>
        <v>Postpaid, Roaming, and Interconnect</v>
      </c>
      <c r="Q1006" s="74" t="s">
        <v>4278</v>
      </c>
      <c r="R1006" s="31"/>
      <c r="S1006" s="31" t="s">
        <v>61</v>
      </c>
      <c r="T1006" s="31" t="s">
        <v>3991</v>
      </c>
      <c r="U1006" s="31"/>
      <c r="V1006" s="31"/>
      <c r="W1006" s="31"/>
      <c r="X1006" s="31"/>
      <c r="Y1006" s="31"/>
      <c r="Z1006" s="31" t="s">
        <v>63</v>
      </c>
      <c r="AA1006" s="31" t="s">
        <v>64</v>
      </c>
      <c r="AB1006" s="31" t="s">
        <v>65</v>
      </c>
      <c r="AC1006" s="31" t="s">
        <v>98</v>
      </c>
      <c r="AD1006" s="33" t="s">
        <v>125</v>
      </c>
      <c r="AE1006" s="33"/>
      <c r="AF1006" s="33"/>
      <c r="AG1006" s="31"/>
      <c r="AH1006" s="75"/>
      <c r="AI1006" s="48" t="s">
        <v>68</v>
      </c>
      <c r="AJ1006" s="129" t="str">
        <f t="shared" si="117"/>
        <v>(FUT Simulator)</v>
      </c>
      <c r="AK1006" s="25"/>
      <c r="AL1006" s="25"/>
      <c r="AM1006" s="25">
        <f>VLOOKUP($D1006,[1]Report_weekly!$E$2:$T$92,15,FALSE())</f>
        <v>3</v>
      </c>
      <c r="AN1006" s="25"/>
      <c r="AO1006" s="25"/>
      <c r="AP1006" s="26">
        <f ca="1">IF(AND(Email_TaskV2[[#This Row],[Status]]="ON PROGRESS"),TODAY()-Email_TaskV2[[#This Row],[Tanggal nodin RFS/RFI]],0)</f>
        <v>0</v>
      </c>
      <c r="AQ1006" s="26">
        <f ca="1">IF(AND(Email_TaskV2[[#This Row],[Status]]="ON PROGRESS",Email_TaskV2[[#This Row],[Type]]="RFI"),TODAY()-Email_TaskV2[[#This Row],[Tanggal nodin RFS/RFI]],0)</f>
        <v>0</v>
      </c>
      <c r="AR1006" s="26" t="str">
        <f ca="1">IF(Email_TaskV2[[#This Row],[Aging]]&gt;7,"Warning","")</f>
        <v/>
      </c>
      <c r="AV1006" s="16" t="str">
        <f>IF(AND(Email_TaskV2[[#This Row],[Status]]="ON PROGRESS",Email_TaskV2[[#This Row],[Type]]="RFS"),"YES","")</f>
        <v/>
      </c>
      <c r="AW1006" s="16" t="str">
        <f>IF(AND(Email_TaskV2[[#This Row],[Status]]="ON PROGRESS",Email_TaskV2[[#This Row],[Type]]="RFI"),"YES","")</f>
        <v/>
      </c>
      <c r="AX1006" s="16">
        <f>IF(Email_TaskV2[[#This Row],[Nomor Nodin RFS/RFI]]="","",DAY(Email_TaskV2[[#This Row],[Tanggal nodin RFS/RFI]]))</f>
        <v>16</v>
      </c>
      <c r="AY1006" s="28" t="str">
        <f>IF(Email_TaskV2[[#This Row],[Nomor Nodin RFS/RFI]]="","",TEXT(Email_TaskV2[[#This Row],[Tanggal nodin RFS/RFI]],"mmm"))</f>
        <v>Aug</v>
      </c>
      <c r="AZ1006" s="28" t="str">
        <f>IF(Email_TaskV2[[#This Row],[Nodin BO]]="","No","Yes")</f>
        <v>Yes</v>
      </c>
      <c r="BA1006" s="36">
        <f>IF(Email_TaskV2[[#This Row],[Month]]="",13,MONTH(Email_TaskV2[[#This Row],[Tanggal nodin RFS/RFI]]))</f>
        <v>8</v>
      </c>
    </row>
    <row r="1007" spans="1:53" ht="15" hidden="1" customHeight="1" x14ac:dyDescent="0.3">
      <c r="A1007" s="17">
        <v>1006</v>
      </c>
      <c r="B1007" s="31" t="s">
        <v>4279</v>
      </c>
      <c r="C1007" s="40">
        <v>44790</v>
      </c>
      <c r="D1007" s="34" t="s">
        <v>4280</v>
      </c>
      <c r="E1007" s="31" t="s">
        <v>55</v>
      </c>
      <c r="F1007" s="41" t="s">
        <v>112</v>
      </c>
      <c r="G1007" s="42">
        <v>44803</v>
      </c>
      <c r="H1007" s="42">
        <v>44816</v>
      </c>
      <c r="I1007" s="31" t="s">
        <v>4281</v>
      </c>
      <c r="J1007" s="42">
        <v>44816</v>
      </c>
      <c r="K1007" s="42"/>
      <c r="L1007" s="31">
        <f t="shared" ref="L1007:L1014" si="120">H1007-C1007</f>
        <v>26</v>
      </c>
      <c r="M1007" s="31">
        <f t="shared" ref="M1007:M1014" si="121">J1007-G1007</f>
        <v>13</v>
      </c>
      <c r="N1007" s="33" t="s">
        <v>120</v>
      </c>
      <c r="O1007" s="34" t="s">
        <v>121</v>
      </c>
      <c r="P1007" s="34" t="str">
        <f>VLOOKUP(Email_TaskV2[[#This Row],[PIC Dev]],[1]Organization!C:D,2,FALSE)</f>
        <v>Business Architecture</v>
      </c>
      <c r="Q1007" s="34"/>
      <c r="R1007" s="31">
        <v>126</v>
      </c>
      <c r="S1007" s="31" t="s">
        <v>61</v>
      </c>
      <c r="T1007" s="31" t="s">
        <v>4282</v>
      </c>
      <c r="U1007" s="31"/>
      <c r="V1007" s="31"/>
      <c r="W1007" s="31"/>
      <c r="X1007" s="31"/>
      <c r="Y1007" s="31"/>
      <c r="Z1007" s="31" t="s">
        <v>63</v>
      </c>
      <c r="AA1007" s="31" t="s">
        <v>64</v>
      </c>
      <c r="AB1007" s="31" t="s">
        <v>123</v>
      </c>
      <c r="AC1007" s="31" t="s">
        <v>66</v>
      </c>
      <c r="AD1007" s="23" t="s">
        <v>89</v>
      </c>
      <c r="AE1007" s="33" t="s">
        <v>126</v>
      </c>
      <c r="AF1007" s="33"/>
      <c r="AG1007" s="31"/>
      <c r="AH1007" s="75"/>
      <c r="AI1007" s="31" t="s">
        <v>75</v>
      </c>
      <c r="AJ1007" s="43" t="str">
        <f t="shared" si="117"/>
        <v/>
      </c>
      <c r="AK1007" s="25"/>
      <c r="AL1007" s="25"/>
      <c r="AM1007" s="25"/>
      <c r="AN1007" s="25"/>
      <c r="AO1007" s="25"/>
      <c r="AP1007" s="26">
        <f ca="1">IF(AND(Email_TaskV2[[#This Row],[Status]]="ON PROGRESS"),TODAY()-Email_TaskV2[[#This Row],[Tanggal nodin RFS/RFI]],0)</f>
        <v>0</v>
      </c>
      <c r="AQ1007" s="26">
        <f ca="1">IF(AND(Email_TaskV2[[#This Row],[Status]]="ON PROGRESS",Email_TaskV2[[#This Row],[Type]]="RFI"),TODAY()-Email_TaskV2[[#This Row],[Tanggal nodin RFS/RFI]],0)</f>
        <v>0</v>
      </c>
      <c r="AR1007" s="26" t="str">
        <f ca="1">IF(Email_TaskV2[[#This Row],[Aging]]&gt;7,"Warning","")</f>
        <v/>
      </c>
      <c r="AV1007" s="16" t="str">
        <f>IF(AND(Email_TaskV2[[#This Row],[Status]]="ON PROGRESS",Email_TaskV2[[#This Row],[Type]]="RFS"),"YES","")</f>
        <v/>
      </c>
      <c r="AW1007" s="16" t="str">
        <f>IF(AND(Email_TaskV2[[#This Row],[Status]]="ON PROGRESS",Email_TaskV2[[#This Row],[Type]]="RFI"),"YES","")</f>
        <v/>
      </c>
      <c r="AX1007" s="16">
        <f>IF(Email_TaskV2[[#This Row],[Nomor Nodin RFS/RFI]]="","",DAY(Email_TaskV2[[#This Row],[Tanggal nodin RFS/RFI]]))</f>
        <v>17</v>
      </c>
      <c r="AY1007" s="28" t="str">
        <f>IF(Email_TaskV2[[#This Row],[Nomor Nodin RFS/RFI]]="","",TEXT(Email_TaskV2[[#This Row],[Tanggal nodin RFS/RFI]],"mmm"))</f>
        <v>Aug</v>
      </c>
      <c r="AZ1007" s="28" t="str">
        <f>IF(Email_TaskV2[[#This Row],[Nodin BO]]="","No","Yes")</f>
        <v>Yes</v>
      </c>
      <c r="BA1007" s="36">
        <f>IF(Email_TaskV2[[#This Row],[Month]]="",13,MONTH(Email_TaskV2[[#This Row],[Tanggal nodin RFS/RFI]]))</f>
        <v>8</v>
      </c>
    </row>
    <row r="1008" spans="1:53" ht="15" hidden="1" customHeight="1" x14ac:dyDescent="0.3">
      <c r="A1008" s="17">
        <v>1007</v>
      </c>
      <c r="B1008" s="31" t="s">
        <v>4283</v>
      </c>
      <c r="C1008" s="40">
        <v>44791</v>
      </c>
      <c r="D1008" s="34" t="s">
        <v>4284</v>
      </c>
      <c r="E1008" s="31" t="s">
        <v>55</v>
      </c>
      <c r="F1008" s="41" t="s">
        <v>136</v>
      </c>
      <c r="G1008" s="42">
        <v>44798</v>
      </c>
      <c r="H1008" s="42">
        <v>44809</v>
      </c>
      <c r="I1008" s="31" t="s">
        <v>4285</v>
      </c>
      <c r="J1008" s="42">
        <v>44809</v>
      </c>
      <c r="K1008" s="42"/>
      <c r="L1008" s="31">
        <f t="shared" si="120"/>
        <v>18</v>
      </c>
      <c r="M1008" s="31">
        <f t="shared" si="121"/>
        <v>11</v>
      </c>
      <c r="N1008" s="33" t="s">
        <v>171</v>
      </c>
      <c r="O1008" s="34" t="s">
        <v>172</v>
      </c>
      <c r="P1008" s="34" t="str">
        <f>VLOOKUP(Email_TaskV2[[#This Row],[PIC Dev]],[1]Organization!C:D,2,FALSE)</f>
        <v>Postpaid, Roaming, and Interconnect</v>
      </c>
      <c r="Q1008" s="74" t="s">
        <v>4286</v>
      </c>
      <c r="R1008" s="31">
        <v>95</v>
      </c>
      <c r="S1008" s="31" t="s">
        <v>61</v>
      </c>
      <c r="T1008" s="31" t="s">
        <v>4230</v>
      </c>
      <c r="U1008" s="31"/>
      <c r="V1008" s="31"/>
      <c r="W1008" s="31"/>
      <c r="X1008" s="31"/>
      <c r="Y1008" s="31"/>
      <c r="Z1008" s="31" t="s">
        <v>63</v>
      </c>
      <c r="AA1008" s="31" t="s">
        <v>64</v>
      </c>
      <c r="AB1008" s="31" t="s">
        <v>65</v>
      </c>
      <c r="AC1008" s="31" t="s">
        <v>124</v>
      </c>
      <c r="AD1008" s="23" t="s">
        <v>125</v>
      </c>
      <c r="AE1008" s="33" t="s">
        <v>99</v>
      </c>
      <c r="AF1008" s="33"/>
      <c r="AG1008" s="31"/>
      <c r="AH1008" s="75"/>
      <c r="AI1008" s="31" t="s">
        <v>68</v>
      </c>
      <c r="AJ1008" s="43" t="str">
        <f t="shared" si="117"/>
        <v>(FUT Simulator)</v>
      </c>
      <c r="AK1008" s="25"/>
      <c r="AL1008" s="25"/>
      <c r="AM1008" s="25">
        <v>3</v>
      </c>
      <c r="AN1008" s="25"/>
      <c r="AO1008" s="25"/>
      <c r="AP1008" s="26">
        <f ca="1">IF(AND(Email_TaskV2[[#This Row],[Status]]="ON PROGRESS"),TODAY()-Email_TaskV2[[#This Row],[Tanggal nodin RFS/RFI]],0)</f>
        <v>0</v>
      </c>
      <c r="AQ1008" s="26">
        <f ca="1">IF(AND(Email_TaskV2[[#This Row],[Status]]="ON PROGRESS",Email_TaskV2[[#This Row],[Type]]="RFI"),TODAY()-Email_TaskV2[[#This Row],[Tanggal nodin RFS/RFI]],0)</f>
        <v>0</v>
      </c>
      <c r="AR1008" s="26" t="str">
        <f ca="1">IF(Email_TaskV2[[#This Row],[Aging]]&gt;7,"Warning","")</f>
        <v/>
      </c>
      <c r="AV1008" s="16" t="str">
        <f>IF(AND(Email_TaskV2[[#This Row],[Status]]="ON PROGRESS",Email_TaskV2[[#This Row],[Type]]="RFS"),"YES","")</f>
        <v/>
      </c>
      <c r="AW1008" s="16" t="str">
        <f>IF(AND(Email_TaskV2[[#This Row],[Status]]="ON PROGRESS",Email_TaskV2[[#This Row],[Type]]="RFI"),"YES","")</f>
        <v/>
      </c>
      <c r="AX1008" s="16">
        <f>IF(Email_TaskV2[[#This Row],[Nomor Nodin RFS/RFI]]="","",DAY(Email_TaskV2[[#This Row],[Tanggal nodin RFS/RFI]]))</f>
        <v>18</v>
      </c>
      <c r="AY1008" s="28" t="str">
        <f>IF(Email_TaskV2[[#This Row],[Nomor Nodin RFS/RFI]]="","",TEXT(Email_TaskV2[[#This Row],[Tanggal nodin RFS/RFI]],"mmm"))</f>
        <v>Aug</v>
      </c>
      <c r="AZ1008" s="28" t="str">
        <f>IF(Email_TaskV2[[#This Row],[Nodin BO]]="","No","Yes")</f>
        <v>Yes</v>
      </c>
      <c r="BA1008" s="36">
        <f>IF(Email_TaskV2[[#This Row],[Month]]="",13,MONTH(Email_TaskV2[[#This Row],[Tanggal nodin RFS/RFI]]))</f>
        <v>8</v>
      </c>
    </row>
    <row r="1009" spans="1:53" ht="15" hidden="1" customHeight="1" x14ac:dyDescent="0.3">
      <c r="A1009" s="17">
        <v>1008</v>
      </c>
      <c r="B1009" s="31" t="s">
        <v>4287</v>
      </c>
      <c r="C1009" s="40">
        <v>44791</v>
      </c>
      <c r="D1009" s="34" t="s">
        <v>4288</v>
      </c>
      <c r="E1009" s="31" t="s">
        <v>55</v>
      </c>
      <c r="F1009" s="41" t="s">
        <v>136</v>
      </c>
      <c r="G1009" s="42">
        <v>44795</v>
      </c>
      <c r="H1009" s="42">
        <v>44795</v>
      </c>
      <c r="I1009" s="31" t="s">
        <v>4289</v>
      </c>
      <c r="J1009" s="42">
        <v>44795</v>
      </c>
      <c r="K1009" s="42"/>
      <c r="L1009" s="31">
        <f t="shared" si="120"/>
        <v>4</v>
      </c>
      <c r="M1009" s="31">
        <f t="shared" si="121"/>
        <v>0</v>
      </c>
      <c r="N1009" s="34" t="s">
        <v>58</v>
      </c>
      <c r="O1009" s="20" t="s">
        <v>59</v>
      </c>
      <c r="P1009" s="34" t="str">
        <f>VLOOKUP(Email_TaskV2[[#This Row],[PIC Dev]],[1]Organization!C:D,2,FALSE)</f>
        <v>BSM Prepaid</v>
      </c>
      <c r="Q1009" s="74" t="s">
        <v>4290</v>
      </c>
      <c r="R1009" s="31">
        <v>90</v>
      </c>
      <c r="S1009" s="31" t="s">
        <v>61</v>
      </c>
      <c r="T1009" s="31" t="s">
        <v>4291</v>
      </c>
      <c r="U1009" s="31"/>
      <c r="V1009" s="31"/>
      <c r="W1009" s="31"/>
      <c r="X1009" s="31"/>
      <c r="Y1009" s="31"/>
      <c r="Z1009" s="31" t="s">
        <v>63</v>
      </c>
      <c r="AA1009" s="31" t="s">
        <v>64</v>
      </c>
      <c r="AB1009" s="31" t="s">
        <v>65</v>
      </c>
      <c r="AC1009" s="31" t="s">
        <v>66</v>
      </c>
      <c r="AD1009" s="23" t="s">
        <v>89</v>
      </c>
      <c r="AE1009" s="33" t="s">
        <v>74</v>
      </c>
      <c r="AF1009" s="33"/>
      <c r="AG1009" s="31"/>
      <c r="AH1009" s="75"/>
      <c r="AI1009" s="31" t="s">
        <v>68</v>
      </c>
      <c r="AJ1009" s="43" t="str">
        <f t="shared" si="117"/>
        <v>(FUT Simulator)</v>
      </c>
      <c r="AK1009" s="25"/>
      <c r="AL1009" s="25"/>
      <c r="AM1009" s="25">
        <f>VLOOKUP($D1009,[1]Report_weekly!$E$2:$T$92,15,FALSE())</f>
        <v>3</v>
      </c>
      <c r="AN1009" s="25"/>
      <c r="AO1009" s="25"/>
      <c r="AP1009" s="26">
        <f ca="1">IF(AND(Email_TaskV2[[#This Row],[Status]]="ON PROGRESS"),TODAY()-Email_TaskV2[[#This Row],[Tanggal nodin RFS/RFI]],0)</f>
        <v>0</v>
      </c>
      <c r="AQ1009" s="26">
        <f ca="1">IF(AND(Email_TaskV2[[#This Row],[Status]]="ON PROGRESS",Email_TaskV2[[#This Row],[Type]]="RFI"),TODAY()-Email_TaskV2[[#This Row],[Tanggal nodin RFS/RFI]],0)</f>
        <v>0</v>
      </c>
      <c r="AR1009" s="26" t="str">
        <f ca="1">IF(Email_TaskV2[[#This Row],[Aging]]&gt;7,"Warning","")</f>
        <v/>
      </c>
      <c r="AV1009" s="16" t="str">
        <f>IF(AND(Email_TaskV2[[#This Row],[Status]]="ON PROGRESS",Email_TaskV2[[#This Row],[Type]]="RFS"),"YES","")</f>
        <v/>
      </c>
      <c r="AW1009" s="16" t="str">
        <f>IF(AND(Email_TaskV2[[#This Row],[Status]]="ON PROGRESS",Email_TaskV2[[#This Row],[Type]]="RFI"),"YES","")</f>
        <v/>
      </c>
      <c r="AX1009" s="16">
        <f>IF(Email_TaskV2[[#This Row],[Nomor Nodin RFS/RFI]]="","",DAY(Email_TaskV2[[#This Row],[Tanggal nodin RFS/RFI]]))</f>
        <v>18</v>
      </c>
      <c r="AY1009" s="28" t="str">
        <f>IF(Email_TaskV2[[#This Row],[Nomor Nodin RFS/RFI]]="","",TEXT(Email_TaskV2[[#This Row],[Tanggal nodin RFS/RFI]],"mmm"))</f>
        <v>Aug</v>
      </c>
      <c r="AZ1009" s="28" t="str">
        <f>IF(Email_TaskV2[[#This Row],[Nodin BO]]="","No","Yes")</f>
        <v>Yes</v>
      </c>
      <c r="BA1009" s="36">
        <f>IF(Email_TaskV2[[#This Row],[Month]]="",13,MONTH(Email_TaskV2[[#This Row],[Tanggal nodin RFS/RFI]]))</f>
        <v>8</v>
      </c>
    </row>
    <row r="1010" spans="1:53" ht="15" hidden="1" customHeight="1" x14ac:dyDescent="0.3">
      <c r="A1010" s="17">
        <v>1009</v>
      </c>
      <c r="B1010" s="31" t="s">
        <v>4292</v>
      </c>
      <c r="C1010" s="40">
        <v>44791</v>
      </c>
      <c r="D1010" s="34" t="s">
        <v>4293</v>
      </c>
      <c r="E1010" s="31" t="s">
        <v>55</v>
      </c>
      <c r="F1010" s="41" t="s">
        <v>136</v>
      </c>
      <c r="G1010" s="42">
        <v>44792</v>
      </c>
      <c r="H1010" s="42">
        <v>44795</v>
      </c>
      <c r="I1010" s="31" t="s">
        <v>4294</v>
      </c>
      <c r="J1010" s="42">
        <v>44795</v>
      </c>
      <c r="K1010" s="42"/>
      <c r="L1010" s="31">
        <f t="shared" si="120"/>
        <v>4</v>
      </c>
      <c r="M1010" s="31">
        <f t="shared" si="121"/>
        <v>3</v>
      </c>
      <c r="N1010" s="20" t="s">
        <v>58</v>
      </c>
      <c r="O1010" s="20" t="s">
        <v>59</v>
      </c>
      <c r="P1010" s="35" t="str">
        <f>VLOOKUP(Email_TaskV2[[#This Row],[PIC Dev]],[1]Organization!C:D,2,FALSE)</f>
        <v>BSM Prepaid</v>
      </c>
      <c r="Q1010" s="74" t="s">
        <v>4295</v>
      </c>
      <c r="R1010" s="31">
        <v>39</v>
      </c>
      <c r="S1010" s="31" t="s">
        <v>61</v>
      </c>
      <c r="T1010" s="31" t="s">
        <v>4291</v>
      </c>
      <c r="U1010" s="31"/>
      <c r="V1010" s="31"/>
      <c r="W1010" s="31"/>
      <c r="X1010" s="31"/>
      <c r="Y1010" s="31"/>
      <c r="Z1010" s="31" t="s">
        <v>63</v>
      </c>
      <c r="AA1010" s="31" t="s">
        <v>64</v>
      </c>
      <c r="AB1010" s="31" t="s">
        <v>65</v>
      </c>
      <c r="AC1010" s="31" t="s">
        <v>66</v>
      </c>
      <c r="AD1010" s="23" t="s">
        <v>4221</v>
      </c>
      <c r="AE1010" s="33"/>
      <c r="AF1010" s="33"/>
      <c r="AG1010" s="31"/>
      <c r="AH1010" s="75"/>
      <c r="AI1010" s="31" t="s">
        <v>68</v>
      </c>
      <c r="AJ1010" s="43" t="str">
        <f t="shared" si="117"/>
        <v>(FUT Simulator)</v>
      </c>
      <c r="AK1010" s="25"/>
      <c r="AL1010" s="25"/>
      <c r="AM1010" s="25">
        <f>VLOOKUP($D1010,[1]Report_weekly!$E$2:$T$92,15,FALSE())</f>
        <v>3</v>
      </c>
      <c r="AN1010" s="25"/>
      <c r="AO1010" s="25"/>
      <c r="AP1010" s="26">
        <f ca="1">IF(AND(Email_TaskV2[[#This Row],[Status]]="ON PROGRESS"),TODAY()-Email_TaskV2[[#This Row],[Tanggal nodin RFS/RFI]],0)</f>
        <v>0</v>
      </c>
      <c r="AQ1010" s="26">
        <f ca="1">IF(AND(Email_TaskV2[[#This Row],[Status]]="ON PROGRESS",Email_TaskV2[[#This Row],[Type]]="RFI"),TODAY()-Email_TaskV2[[#This Row],[Tanggal nodin RFS/RFI]],0)</f>
        <v>0</v>
      </c>
      <c r="AR1010" s="26" t="str">
        <f ca="1">IF(Email_TaskV2[[#This Row],[Aging]]&gt;7,"Warning","")</f>
        <v/>
      </c>
      <c r="AV1010" s="16" t="str">
        <f>IF(AND(Email_TaskV2[[#This Row],[Status]]="ON PROGRESS",Email_TaskV2[[#This Row],[Type]]="RFS"),"YES","")</f>
        <v/>
      </c>
      <c r="AW1010" s="16" t="str">
        <f>IF(AND(Email_TaskV2[[#This Row],[Status]]="ON PROGRESS",Email_TaskV2[[#This Row],[Type]]="RFI"),"YES","")</f>
        <v/>
      </c>
      <c r="AX1010" s="16">
        <f>IF(Email_TaskV2[[#This Row],[Nomor Nodin RFS/RFI]]="","",DAY(Email_TaskV2[[#This Row],[Tanggal nodin RFS/RFI]]))</f>
        <v>18</v>
      </c>
      <c r="AY1010" s="28" t="str">
        <f>IF(Email_TaskV2[[#This Row],[Nomor Nodin RFS/RFI]]="","",TEXT(Email_TaskV2[[#This Row],[Tanggal nodin RFS/RFI]],"mmm"))</f>
        <v>Aug</v>
      </c>
      <c r="AZ1010" s="28" t="str">
        <f>IF(Email_TaskV2[[#This Row],[Nodin BO]]="","No","Yes")</f>
        <v>Yes</v>
      </c>
      <c r="BA1010" s="36">
        <f>IF(Email_TaskV2[[#This Row],[Month]]="",13,MONTH(Email_TaskV2[[#This Row],[Tanggal nodin RFS/RFI]]))</f>
        <v>8</v>
      </c>
    </row>
    <row r="1011" spans="1:53" ht="15" hidden="1" customHeight="1" x14ac:dyDescent="0.3">
      <c r="A1011" s="17">
        <v>1010</v>
      </c>
      <c r="B1011" s="31" t="s">
        <v>4296</v>
      </c>
      <c r="C1011" s="40">
        <v>44791</v>
      </c>
      <c r="D1011" s="132" t="s">
        <v>4297</v>
      </c>
      <c r="E1011" s="134" t="s">
        <v>55</v>
      </c>
      <c r="F1011" s="138" t="s">
        <v>136</v>
      </c>
      <c r="G1011" s="42">
        <v>44795</v>
      </c>
      <c r="H1011" s="42">
        <v>44799</v>
      </c>
      <c r="I1011" s="31" t="s">
        <v>4298</v>
      </c>
      <c r="J1011" s="42">
        <v>44802</v>
      </c>
      <c r="K1011" s="42"/>
      <c r="L1011" s="31">
        <f t="shared" si="120"/>
        <v>8</v>
      </c>
      <c r="M1011" s="31">
        <f t="shared" si="121"/>
        <v>7</v>
      </c>
      <c r="N1011" s="74" t="s">
        <v>3068</v>
      </c>
      <c r="O1011" s="34" t="s">
        <v>3069</v>
      </c>
      <c r="P1011" s="34" t="str">
        <f>VLOOKUP(Email_TaskV2[[#This Row],[PIC Dev]],[1]Organization!C:D,2,FALSE)</f>
        <v>BSM Prepaid</v>
      </c>
      <c r="Q1011" s="74" t="s">
        <v>4299</v>
      </c>
      <c r="R1011" s="31">
        <v>108</v>
      </c>
      <c r="S1011" s="31" t="s">
        <v>106</v>
      </c>
      <c r="T1011" s="31" t="s">
        <v>4300</v>
      </c>
      <c r="U1011" s="31"/>
      <c r="V1011" s="31"/>
      <c r="W1011" s="31"/>
      <c r="X1011" s="31"/>
      <c r="Y1011" s="31"/>
      <c r="Z1011" s="31" t="s">
        <v>63</v>
      </c>
      <c r="AA1011" s="31" t="s">
        <v>64</v>
      </c>
      <c r="AB1011" s="31" t="s">
        <v>588</v>
      </c>
      <c r="AC1011" s="31" t="s">
        <v>66</v>
      </c>
      <c r="AD1011" s="23" t="s">
        <v>816</v>
      </c>
      <c r="AE1011" s="33"/>
      <c r="AF1011" s="33"/>
      <c r="AG1011" s="31"/>
      <c r="AH1011" s="75"/>
      <c r="AI1011" s="31" t="s">
        <v>75</v>
      </c>
      <c r="AJ1011" s="43" t="str">
        <f t="shared" si="117"/>
        <v/>
      </c>
      <c r="AK1011" s="25"/>
      <c r="AL1011" s="25"/>
      <c r="AM1011" s="25"/>
      <c r="AN1011" s="25"/>
      <c r="AO1011" s="25"/>
      <c r="AP1011" s="26">
        <f ca="1">IF(AND(Email_TaskV2[[#This Row],[Status]]="ON PROGRESS"),TODAY()-Email_TaskV2[[#This Row],[Tanggal nodin RFS/RFI]],0)</f>
        <v>0</v>
      </c>
      <c r="AQ1011" s="26">
        <f ca="1">IF(AND(Email_TaskV2[[#This Row],[Status]]="ON PROGRESS",Email_TaskV2[[#This Row],[Type]]="RFI"),TODAY()-Email_TaskV2[[#This Row],[Tanggal nodin RFS/RFI]],0)</f>
        <v>0</v>
      </c>
      <c r="AR1011" s="26" t="str">
        <f ca="1">IF(Email_TaskV2[[#This Row],[Aging]]&gt;7,"Warning","")</f>
        <v/>
      </c>
      <c r="AV1011" s="16" t="str">
        <f>IF(AND(Email_TaskV2[[#This Row],[Status]]="ON PROGRESS",Email_TaskV2[[#This Row],[Type]]="RFS"),"YES","")</f>
        <v/>
      </c>
      <c r="AW1011" s="16" t="str">
        <f>IF(AND(Email_TaskV2[[#This Row],[Status]]="ON PROGRESS",Email_TaskV2[[#This Row],[Type]]="RFI"),"YES","")</f>
        <v/>
      </c>
      <c r="AX1011" s="16">
        <f>IF(Email_TaskV2[[#This Row],[Nomor Nodin RFS/RFI]]="","",DAY(Email_TaskV2[[#This Row],[Tanggal nodin RFS/RFI]]))</f>
        <v>18</v>
      </c>
      <c r="AY1011" s="28" t="str">
        <f>IF(Email_TaskV2[[#This Row],[Nomor Nodin RFS/RFI]]="","",TEXT(Email_TaskV2[[#This Row],[Tanggal nodin RFS/RFI]],"mmm"))</f>
        <v>Aug</v>
      </c>
      <c r="AZ1011" s="28" t="str">
        <f>IF(Email_TaskV2[[#This Row],[Nodin BO]]="","No","Yes")</f>
        <v>Yes</v>
      </c>
      <c r="BA1011" s="36">
        <f>IF(Email_TaskV2[[#This Row],[Month]]="",13,MONTH(Email_TaskV2[[#This Row],[Tanggal nodin RFS/RFI]]))</f>
        <v>8</v>
      </c>
    </row>
    <row r="1012" spans="1:53" ht="15" hidden="1" customHeight="1" x14ac:dyDescent="0.3">
      <c r="A1012" s="17">
        <v>1011</v>
      </c>
      <c r="B1012" s="31" t="s">
        <v>4301</v>
      </c>
      <c r="C1012" s="40">
        <v>44791</v>
      </c>
      <c r="D1012" s="132" t="s">
        <v>4302</v>
      </c>
      <c r="E1012" s="134" t="s">
        <v>55</v>
      </c>
      <c r="F1012" s="138" t="s">
        <v>136</v>
      </c>
      <c r="G1012" s="42">
        <v>44791</v>
      </c>
      <c r="H1012" s="42">
        <v>44798</v>
      </c>
      <c r="I1012" s="31" t="s">
        <v>4303</v>
      </c>
      <c r="J1012" s="42">
        <v>44798</v>
      </c>
      <c r="K1012" s="42"/>
      <c r="L1012" s="31">
        <f t="shared" si="120"/>
        <v>7</v>
      </c>
      <c r="M1012" s="31">
        <f t="shared" si="121"/>
        <v>7</v>
      </c>
      <c r="N1012" s="34" t="s">
        <v>341</v>
      </c>
      <c r="O1012" s="34" t="s">
        <v>342</v>
      </c>
      <c r="P1012" s="34" t="str">
        <f>VLOOKUP(Email_TaskV2[[#This Row],[PIC Dev]],[1]Organization!C:D,2,FALSE)</f>
        <v>Digital and VAS</v>
      </c>
      <c r="Q1012" s="34" t="s">
        <v>4304</v>
      </c>
      <c r="R1012" s="31">
        <v>20</v>
      </c>
      <c r="S1012" s="31" t="s">
        <v>61</v>
      </c>
      <c r="T1012" s="31" t="s">
        <v>4305</v>
      </c>
      <c r="U1012" s="31"/>
      <c r="V1012" s="31"/>
      <c r="W1012" s="31"/>
      <c r="X1012" s="31"/>
      <c r="Y1012" s="31"/>
      <c r="Z1012" s="31" t="s">
        <v>63</v>
      </c>
      <c r="AA1012" s="31" t="s">
        <v>64</v>
      </c>
      <c r="AB1012" s="31" t="s">
        <v>81</v>
      </c>
      <c r="AC1012" s="31" t="s">
        <v>98</v>
      </c>
      <c r="AD1012" s="23" t="s">
        <v>2421</v>
      </c>
      <c r="AE1012" s="33"/>
      <c r="AF1012" s="33"/>
      <c r="AG1012" s="31"/>
      <c r="AH1012" s="75"/>
      <c r="AI1012" s="31" t="s">
        <v>75</v>
      </c>
      <c r="AJ1012" s="43" t="str">
        <f t="shared" si="117"/>
        <v/>
      </c>
      <c r="AK1012" s="25"/>
      <c r="AL1012" s="25"/>
      <c r="AM1012" s="25"/>
      <c r="AN1012" s="25"/>
      <c r="AO1012" s="25"/>
      <c r="AP1012" s="26">
        <f ca="1">IF(AND(Email_TaskV2[[#This Row],[Status]]="ON PROGRESS"),TODAY()-Email_TaskV2[[#This Row],[Tanggal nodin RFS/RFI]],0)</f>
        <v>0</v>
      </c>
      <c r="AQ1012" s="26">
        <f ca="1">IF(AND(Email_TaskV2[[#This Row],[Status]]="ON PROGRESS",Email_TaskV2[[#This Row],[Type]]="RFI"),TODAY()-Email_TaskV2[[#This Row],[Tanggal nodin RFS/RFI]],0)</f>
        <v>0</v>
      </c>
      <c r="AR1012" s="26" t="str">
        <f ca="1">IF(Email_TaskV2[[#This Row],[Aging]]&gt;7,"Warning","")</f>
        <v/>
      </c>
      <c r="AV1012" s="16" t="str">
        <f>IF(AND(Email_TaskV2[[#This Row],[Status]]="ON PROGRESS",Email_TaskV2[[#This Row],[Type]]="RFS"),"YES","")</f>
        <v/>
      </c>
      <c r="AW1012" s="16" t="str">
        <f>IF(AND(Email_TaskV2[[#This Row],[Status]]="ON PROGRESS",Email_TaskV2[[#This Row],[Type]]="RFI"),"YES","")</f>
        <v/>
      </c>
      <c r="AX1012" s="16">
        <f>IF(Email_TaskV2[[#This Row],[Nomor Nodin RFS/RFI]]="","",DAY(Email_TaskV2[[#This Row],[Tanggal nodin RFS/RFI]]))</f>
        <v>18</v>
      </c>
      <c r="AY1012" s="28" t="str">
        <f>IF(Email_TaskV2[[#This Row],[Nomor Nodin RFS/RFI]]="","",TEXT(Email_TaskV2[[#This Row],[Tanggal nodin RFS/RFI]],"mmm"))</f>
        <v>Aug</v>
      </c>
      <c r="AZ1012" s="28" t="str">
        <f>IF(Email_TaskV2[[#This Row],[Nodin BO]]="","No","Yes")</f>
        <v>Yes</v>
      </c>
      <c r="BA1012" s="36">
        <f>IF(Email_TaskV2[[#This Row],[Month]]="",13,MONTH(Email_TaskV2[[#This Row],[Tanggal nodin RFS/RFI]]))</f>
        <v>8</v>
      </c>
    </row>
    <row r="1013" spans="1:53" ht="15" hidden="1" customHeight="1" x14ac:dyDescent="0.3">
      <c r="A1013" s="17">
        <v>1012</v>
      </c>
      <c r="B1013" s="31" t="s">
        <v>4306</v>
      </c>
      <c r="C1013" s="40">
        <v>44791</v>
      </c>
      <c r="D1013" s="34" t="s">
        <v>4307</v>
      </c>
      <c r="E1013" s="31" t="s">
        <v>55</v>
      </c>
      <c r="F1013" s="31" t="s">
        <v>86</v>
      </c>
      <c r="G1013" s="42">
        <v>44791</v>
      </c>
      <c r="H1013" s="42">
        <v>44795</v>
      </c>
      <c r="I1013" s="31" t="s">
        <v>4308</v>
      </c>
      <c r="J1013" s="42">
        <v>44795</v>
      </c>
      <c r="K1013" s="42"/>
      <c r="L1013" s="31">
        <f t="shared" si="120"/>
        <v>4</v>
      </c>
      <c r="M1013" s="31">
        <f t="shared" si="121"/>
        <v>4</v>
      </c>
      <c r="N1013" s="34" t="s">
        <v>58</v>
      </c>
      <c r="O1013" s="34" t="s">
        <v>59</v>
      </c>
      <c r="P1013" s="34" t="str">
        <f>VLOOKUP(Email_TaskV2[[#This Row],[PIC Dev]],[1]Organization!C:D,2,FALSE)</f>
        <v>BSM Prepaid</v>
      </c>
      <c r="Q1013" s="74" t="s">
        <v>4309</v>
      </c>
      <c r="R1013" s="31">
        <v>12</v>
      </c>
      <c r="S1013" s="31" t="s">
        <v>61</v>
      </c>
      <c r="T1013" s="31" t="s">
        <v>4291</v>
      </c>
      <c r="U1013" s="31"/>
      <c r="V1013" s="31"/>
      <c r="W1013" s="31"/>
      <c r="X1013" s="31"/>
      <c r="Y1013" s="31"/>
      <c r="Z1013" s="31" t="s">
        <v>63</v>
      </c>
      <c r="AA1013" s="31" t="s">
        <v>64</v>
      </c>
      <c r="AB1013" s="31" t="s">
        <v>447</v>
      </c>
      <c r="AC1013" s="31" t="s">
        <v>66</v>
      </c>
      <c r="AD1013" s="23" t="s">
        <v>4310</v>
      </c>
      <c r="AE1013" s="33"/>
      <c r="AF1013" s="33"/>
      <c r="AG1013" s="31"/>
      <c r="AH1013" s="75"/>
      <c r="AI1013" s="31" t="s">
        <v>68</v>
      </c>
      <c r="AJ1013" s="43" t="str">
        <f t="shared" si="117"/>
        <v>(FUT Simulator)</v>
      </c>
      <c r="AK1013" s="25"/>
      <c r="AL1013" s="25"/>
      <c r="AM1013" s="25">
        <f>VLOOKUP($D1013,[1]Report_weekly!$E$2:$T$92,15,FALSE())</f>
        <v>3</v>
      </c>
      <c r="AN1013" s="25"/>
      <c r="AO1013" s="25"/>
      <c r="AP1013" s="26">
        <f ca="1">IF(AND(Email_TaskV2[[#This Row],[Status]]="ON PROGRESS"),TODAY()-Email_TaskV2[[#This Row],[Tanggal nodin RFS/RFI]],0)</f>
        <v>0</v>
      </c>
      <c r="AQ1013" s="26">
        <f ca="1">IF(AND(Email_TaskV2[[#This Row],[Status]]="ON PROGRESS",Email_TaskV2[[#This Row],[Type]]="RFI"),TODAY()-Email_TaskV2[[#This Row],[Tanggal nodin RFS/RFI]],0)</f>
        <v>0</v>
      </c>
      <c r="AR1013" s="26" t="str">
        <f ca="1">IF(Email_TaskV2[[#This Row],[Aging]]&gt;7,"Warning","")</f>
        <v/>
      </c>
      <c r="AV1013" s="16" t="str">
        <f>IF(AND(Email_TaskV2[[#This Row],[Status]]="ON PROGRESS",Email_TaskV2[[#This Row],[Type]]="RFS"),"YES","")</f>
        <v/>
      </c>
      <c r="AW1013" s="16" t="str">
        <f>IF(AND(Email_TaskV2[[#This Row],[Status]]="ON PROGRESS",Email_TaskV2[[#This Row],[Type]]="RFI"),"YES","")</f>
        <v/>
      </c>
      <c r="AX1013" s="16">
        <f>IF(Email_TaskV2[[#This Row],[Nomor Nodin RFS/RFI]]="","",DAY(Email_TaskV2[[#This Row],[Tanggal nodin RFS/RFI]]))</f>
        <v>18</v>
      </c>
      <c r="AY1013" s="28" t="str">
        <f>IF(Email_TaskV2[[#This Row],[Nomor Nodin RFS/RFI]]="","",TEXT(Email_TaskV2[[#This Row],[Tanggal nodin RFS/RFI]],"mmm"))</f>
        <v>Aug</v>
      </c>
      <c r="AZ1013" s="28" t="str">
        <f>IF(Email_TaskV2[[#This Row],[Nodin BO]]="","No","Yes")</f>
        <v>Yes</v>
      </c>
      <c r="BA1013" s="36">
        <f>IF(Email_TaskV2[[#This Row],[Month]]="",13,MONTH(Email_TaskV2[[#This Row],[Tanggal nodin RFS/RFI]]))</f>
        <v>8</v>
      </c>
    </row>
    <row r="1014" spans="1:53" ht="15" hidden="1" customHeight="1" x14ac:dyDescent="0.3">
      <c r="A1014" s="17">
        <v>1013</v>
      </c>
      <c r="B1014" s="31" t="s">
        <v>4311</v>
      </c>
      <c r="C1014" s="40">
        <v>44791</v>
      </c>
      <c r="D1014" s="132" t="s">
        <v>4312</v>
      </c>
      <c r="E1014" s="134" t="s">
        <v>55</v>
      </c>
      <c r="F1014" s="31" t="s">
        <v>112</v>
      </c>
      <c r="G1014" s="42">
        <v>44795</v>
      </c>
      <c r="H1014" s="42">
        <v>44796</v>
      </c>
      <c r="I1014" s="31" t="s">
        <v>4313</v>
      </c>
      <c r="J1014" s="42">
        <v>44796</v>
      </c>
      <c r="K1014" s="42"/>
      <c r="L1014" s="31">
        <f t="shared" si="120"/>
        <v>5</v>
      </c>
      <c r="M1014" s="31">
        <f t="shared" si="121"/>
        <v>1</v>
      </c>
      <c r="N1014" s="34" t="s">
        <v>104</v>
      </c>
      <c r="O1014" s="34" t="s">
        <v>105</v>
      </c>
      <c r="P1014" s="34" t="str">
        <f>VLOOKUP(Email_TaskV2[[#This Row],[PIC Dev]],[1]Organization!C:D,2,FALSE)</f>
        <v>Digital and VAS</v>
      </c>
      <c r="Q1014" s="34"/>
      <c r="R1014" s="31">
        <v>33</v>
      </c>
      <c r="S1014" s="31" t="s">
        <v>106</v>
      </c>
      <c r="T1014" s="31"/>
      <c r="U1014" s="31"/>
      <c r="V1014" s="31"/>
      <c r="W1014" s="31"/>
      <c r="X1014" s="31"/>
      <c r="Y1014" s="31"/>
      <c r="Z1014" s="31" t="s">
        <v>63</v>
      </c>
      <c r="AA1014" s="31" t="s">
        <v>64</v>
      </c>
      <c r="AB1014" s="31" t="s">
        <v>108</v>
      </c>
      <c r="AC1014" s="31" t="s">
        <v>98</v>
      </c>
      <c r="AD1014" s="23" t="s">
        <v>151</v>
      </c>
      <c r="AE1014" s="33"/>
      <c r="AF1014" s="33"/>
      <c r="AG1014" s="31"/>
      <c r="AH1014" s="75"/>
      <c r="AI1014" s="31" t="s">
        <v>68</v>
      </c>
      <c r="AJ1014" s="43" t="str">
        <f t="shared" si="117"/>
        <v>(Sigos Automation)</v>
      </c>
      <c r="AK1014" s="25">
        <v>1</v>
      </c>
      <c r="AL1014" s="25"/>
      <c r="AM1014" s="25"/>
      <c r="AN1014" s="25"/>
      <c r="AO1014" s="25"/>
      <c r="AP1014" s="26">
        <f ca="1">IF(AND(Email_TaskV2[[#This Row],[Status]]="ON PROGRESS"),TODAY()-Email_TaskV2[[#This Row],[Tanggal nodin RFS/RFI]],0)</f>
        <v>0</v>
      </c>
      <c r="AQ1014" s="26">
        <f ca="1">IF(AND(Email_TaskV2[[#This Row],[Status]]="ON PROGRESS",Email_TaskV2[[#This Row],[Type]]="RFI"),TODAY()-Email_TaskV2[[#This Row],[Tanggal nodin RFS/RFI]],0)</f>
        <v>0</v>
      </c>
      <c r="AR1014" s="26" t="str">
        <f ca="1">IF(Email_TaskV2[[#This Row],[Aging]]&gt;7,"Warning","")</f>
        <v/>
      </c>
      <c r="AV1014" s="16" t="str">
        <f>IF(AND(Email_TaskV2[[#This Row],[Status]]="ON PROGRESS",Email_TaskV2[[#This Row],[Type]]="RFS"),"YES","")</f>
        <v/>
      </c>
      <c r="AW1014" s="16" t="str">
        <f>IF(AND(Email_TaskV2[[#This Row],[Status]]="ON PROGRESS",Email_TaskV2[[#This Row],[Type]]="RFI"),"YES","")</f>
        <v/>
      </c>
      <c r="AX1014" s="16">
        <f>IF(Email_TaskV2[[#This Row],[Nomor Nodin RFS/RFI]]="","",DAY(Email_TaskV2[[#This Row],[Tanggal nodin RFS/RFI]]))</f>
        <v>18</v>
      </c>
      <c r="AY1014" s="28" t="str">
        <f>IF(Email_TaskV2[[#This Row],[Nomor Nodin RFS/RFI]]="","",TEXT(Email_TaskV2[[#This Row],[Tanggal nodin RFS/RFI]],"mmm"))</f>
        <v>Aug</v>
      </c>
      <c r="AZ1014" s="28" t="str">
        <f>IF(Email_TaskV2[[#This Row],[Nodin BO]]="","No","Yes")</f>
        <v>No</v>
      </c>
      <c r="BA1014" s="36">
        <f>IF(Email_TaskV2[[#This Row],[Month]]="",13,MONTH(Email_TaskV2[[#This Row],[Tanggal nodin RFS/RFI]]))</f>
        <v>8</v>
      </c>
    </row>
    <row r="1015" spans="1:53" ht="15" hidden="1" customHeight="1" x14ac:dyDescent="0.3">
      <c r="A1015" s="17">
        <v>1014</v>
      </c>
      <c r="B1015" s="31" t="s">
        <v>4314</v>
      </c>
      <c r="C1015" s="40">
        <v>44791</v>
      </c>
      <c r="D1015" s="34" t="s">
        <v>4315</v>
      </c>
      <c r="E1015" s="48" t="s">
        <v>118</v>
      </c>
      <c r="F1015" s="48" t="s">
        <v>4206</v>
      </c>
      <c r="G1015" s="31"/>
      <c r="H1015" s="42">
        <v>44796</v>
      </c>
      <c r="I1015" s="31"/>
      <c r="J1015" s="31"/>
      <c r="K1015" s="31"/>
      <c r="L1015" s="33"/>
      <c r="M1015" s="34"/>
      <c r="N1015" s="34" t="s">
        <v>130</v>
      </c>
      <c r="O1015" s="34" t="s">
        <v>131</v>
      </c>
      <c r="P1015" s="34" t="str">
        <f>VLOOKUP(Email_TaskV2[[#This Row],[PIC Dev]],[1]Organization!C:D,2,FALSE)</f>
        <v>BSM Prepaid</v>
      </c>
      <c r="Q1015" s="74" t="s">
        <v>3876</v>
      </c>
      <c r="R1015" s="31"/>
      <c r="S1015" s="31" t="s">
        <v>106</v>
      </c>
      <c r="T1015" s="31" t="s">
        <v>4316</v>
      </c>
      <c r="U1015" s="31"/>
      <c r="V1015" s="31"/>
      <c r="W1015" s="31"/>
      <c r="X1015" s="31"/>
      <c r="Y1015" s="31"/>
      <c r="Z1015" s="31" t="s">
        <v>63</v>
      </c>
      <c r="AA1015" s="31" t="s">
        <v>64</v>
      </c>
      <c r="AB1015" s="31" t="s">
        <v>447</v>
      </c>
      <c r="AC1015" s="31" t="s">
        <v>66</v>
      </c>
      <c r="AD1015" s="23" t="s">
        <v>1719</v>
      </c>
      <c r="AE1015" s="33"/>
      <c r="AF1015" s="33"/>
      <c r="AG1015" s="31"/>
      <c r="AH1015" s="75"/>
      <c r="AI1015" s="48" t="s">
        <v>68</v>
      </c>
      <c r="AJ1015" s="129" t="str">
        <f t="shared" si="117"/>
        <v>(Cetho Automation)</v>
      </c>
      <c r="AK1015" s="25"/>
      <c r="AL1015" s="25"/>
      <c r="AM1015" s="25"/>
      <c r="AN1015" s="25"/>
      <c r="AO1015" s="25">
        <v>5</v>
      </c>
      <c r="AP1015" s="26">
        <f ca="1">IF(AND(Email_TaskV2[[#This Row],[Status]]="ON PROGRESS"),TODAY()-Email_TaskV2[[#This Row],[Tanggal nodin RFS/RFI]],0)</f>
        <v>0</v>
      </c>
      <c r="AQ1015" s="26">
        <f ca="1">IF(AND(Email_TaskV2[[#This Row],[Status]]="ON PROGRESS",Email_TaskV2[[#This Row],[Type]]="RFI"),TODAY()-Email_TaskV2[[#This Row],[Tanggal nodin RFS/RFI]],0)</f>
        <v>0</v>
      </c>
      <c r="AR1015" s="26" t="str">
        <f ca="1">IF(Email_TaskV2[[#This Row],[Aging]]&gt;7,"Warning","")</f>
        <v/>
      </c>
      <c r="AV1015" s="16" t="str">
        <f>IF(AND(Email_TaskV2[[#This Row],[Status]]="ON PROGRESS",Email_TaskV2[[#This Row],[Type]]="RFS"),"YES","")</f>
        <v/>
      </c>
      <c r="AW1015" s="16" t="str">
        <f>IF(AND(Email_TaskV2[[#This Row],[Status]]="ON PROGRESS",Email_TaskV2[[#This Row],[Type]]="RFI"),"YES","")</f>
        <v/>
      </c>
      <c r="AX1015" s="16">
        <f>IF(Email_TaskV2[[#This Row],[Nomor Nodin RFS/RFI]]="","",DAY(Email_TaskV2[[#This Row],[Tanggal nodin RFS/RFI]]))</f>
        <v>18</v>
      </c>
      <c r="AY1015" s="28" t="str">
        <f>IF(Email_TaskV2[[#This Row],[Nomor Nodin RFS/RFI]]="","",TEXT(Email_TaskV2[[#This Row],[Tanggal nodin RFS/RFI]],"mmm"))</f>
        <v>Aug</v>
      </c>
      <c r="AZ1015" s="28" t="str">
        <f>IF(Email_TaskV2[[#This Row],[Nodin BO]]="","No","Yes")</f>
        <v>Yes</v>
      </c>
      <c r="BA1015" s="36">
        <f>IF(Email_TaskV2[[#This Row],[Month]]="",13,MONTH(Email_TaskV2[[#This Row],[Tanggal nodin RFS/RFI]]))</f>
        <v>8</v>
      </c>
    </row>
    <row r="1016" spans="1:53" ht="15" hidden="1" customHeight="1" x14ac:dyDescent="0.3">
      <c r="A1016" s="17">
        <v>1015</v>
      </c>
      <c r="B1016" s="31" t="s">
        <v>4317</v>
      </c>
      <c r="C1016" s="40">
        <v>44792</v>
      </c>
      <c r="D1016" s="34" t="s">
        <v>4318</v>
      </c>
      <c r="E1016" s="31" t="s">
        <v>55</v>
      </c>
      <c r="F1016" s="41" t="s">
        <v>136</v>
      </c>
      <c r="G1016" s="42">
        <v>44792</v>
      </c>
      <c r="H1016" s="42">
        <v>44792</v>
      </c>
      <c r="I1016" s="31" t="s">
        <v>4319</v>
      </c>
      <c r="J1016" s="42">
        <v>44792</v>
      </c>
      <c r="K1016" s="42"/>
      <c r="L1016" s="31">
        <f t="shared" ref="L1016:L1022" si="122">H1016-C1016</f>
        <v>0</v>
      </c>
      <c r="M1016" s="31">
        <f t="shared" ref="M1016:M1022" si="123">J1016-G1016</f>
        <v>0</v>
      </c>
      <c r="N1016" s="34" t="s">
        <v>220</v>
      </c>
      <c r="O1016" s="34" t="s">
        <v>221</v>
      </c>
      <c r="P1016" s="34" t="str">
        <f>VLOOKUP(Email_TaskV2[[#This Row],[PIC Dev]],[1]Organization!C:D,2,FALSE)</f>
        <v>Digital and VAS</v>
      </c>
      <c r="Q1016" s="74" t="s">
        <v>4320</v>
      </c>
      <c r="R1016" s="31">
        <v>230</v>
      </c>
      <c r="S1016" s="31" t="s">
        <v>61</v>
      </c>
      <c r="T1016" s="31" t="s">
        <v>4321</v>
      </c>
      <c r="U1016" s="31"/>
      <c r="V1016" s="31"/>
      <c r="W1016" s="31"/>
      <c r="X1016" s="31"/>
      <c r="Y1016" s="31"/>
      <c r="Z1016" s="31" t="s">
        <v>63</v>
      </c>
      <c r="AA1016" s="31" t="s">
        <v>64</v>
      </c>
      <c r="AB1016" s="31" t="s">
        <v>97</v>
      </c>
      <c r="AC1016" s="31" t="s">
        <v>66</v>
      </c>
      <c r="AD1016" s="23" t="s">
        <v>255</v>
      </c>
      <c r="AE1016" s="33"/>
      <c r="AF1016" s="33"/>
      <c r="AG1016" s="31"/>
      <c r="AH1016" s="75"/>
      <c r="AI1016" s="31" t="s">
        <v>276</v>
      </c>
      <c r="AJ1016" s="43" t="str">
        <f t="shared" si="117"/>
        <v>(Prima Automation)</v>
      </c>
      <c r="AK1016" s="25"/>
      <c r="AL1016" s="25">
        <f>VLOOKUP($D1016,[1]Report_weekly!$E$2:$T$92,14,FALSE())</f>
        <v>2</v>
      </c>
      <c r="AM1016" s="25"/>
      <c r="AN1016" s="25"/>
      <c r="AO1016" s="25"/>
      <c r="AP1016" s="26">
        <f ca="1">IF(AND(Email_TaskV2[[#This Row],[Status]]="ON PROGRESS"),TODAY()-Email_TaskV2[[#This Row],[Tanggal nodin RFS/RFI]],0)</f>
        <v>0</v>
      </c>
      <c r="AQ1016" s="26">
        <f ca="1">IF(AND(Email_TaskV2[[#This Row],[Status]]="ON PROGRESS",Email_TaskV2[[#This Row],[Type]]="RFI"),TODAY()-Email_TaskV2[[#This Row],[Tanggal nodin RFS/RFI]],0)</f>
        <v>0</v>
      </c>
      <c r="AR1016" s="26" t="str">
        <f ca="1">IF(Email_TaskV2[[#This Row],[Aging]]&gt;7,"Warning","")</f>
        <v/>
      </c>
      <c r="AV1016" s="16" t="str">
        <f>IF(AND(Email_TaskV2[[#This Row],[Status]]="ON PROGRESS",Email_TaskV2[[#This Row],[Type]]="RFS"),"YES","")</f>
        <v/>
      </c>
      <c r="AW1016" s="16" t="str">
        <f>IF(AND(Email_TaskV2[[#This Row],[Status]]="ON PROGRESS",Email_TaskV2[[#This Row],[Type]]="RFI"),"YES","")</f>
        <v/>
      </c>
      <c r="AX1016" s="16">
        <f>IF(Email_TaskV2[[#This Row],[Nomor Nodin RFS/RFI]]="","",DAY(Email_TaskV2[[#This Row],[Tanggal nodin RFS/RFI]]))</f>
        <v>19</v>
      </c>
      <c r="AY1016" s="28" t="str">
        <f>IF(Email_TaskV2[[#This Row],[Nomor Nodin RFS/RFI]]="","",TEXT(Email_TaskV2[[#This Row],[Tanggal nodin RFS/RFI]],"mmm"))</f>
        <v>Aug</v>
      </c>
      <c r="AZ1016" s="28" t="str">
        <f>IF(Email_TaskV2[[#This Row],[Nodin BO]]="","No","Yes")</f>
        <v>Yes</v>
      </c>
      <c r="BA1016" s="36">
        <f>IF(Email_TaskV2[[#This Row],[Month]]="",13,MONTH(Email_TaskV2[[#This Row],[Tanggal nodin RFS/RFI]]))</f>
        <v>8</v>
      </c>
    </row>
    <row r="1017" spans="1:53" ht="15" hidden="1" customHeight="1" x14ac:dyDescent="0.3">
      <c r="A1017" s="17">
        <v>1016</v>
      </c>
      <c r="B1017" s="31" t="s">
        <v>4322</v>
      </c>
      <c r="C1017" s="40">
        <v>44792</v>
      </c>
      <c r="D1017" s="34" t="s">
        <v>4323</v>
      </c>
      <c r="E1017" s="31" t="s">
        <v>55</v>
      </c>
      <c r="F1017" s="41" t="s">
        <v>136</v>
      </c>
      <c r="G1017" s="42">
        <v>44796</v>
      </c>
      <c r="H1017" s="42">
        <v>44798</v>
      </c>
      <c r="I1017" s="31" t="s">
        <v>4324</v>
      </c>
      <c r="J1017" s="42">
        <v>44796</v>
      </c>
      <c r="K1017" s="42"/>
      <c r="L1017" s="31">
        <f t="shared" si="122"/>
        <v>6</v>
      </c>
      <c r="M1017" s="31">
        <f t="shared" si="123"/>
        <v>0</v>
      </c>
      <c r="N1017" s="132" t="s">
        <v>58</v>
      </c>
      <c r="O1017" s="132" t="s">
        <v>59</v>
      </c>
      <c r="P1017" s="132" t="str">
        <f>VLOOKUP(Email_TaskV2[[#This Row],[PIC Dev]],[1]Organization!C:D,2,FALSE)</f>
        <v>BSM Prepaid</v>
      </c>
      <c r="Q1017" s="74" t="s">
        <v>4325</v>
      </c>
      <c r="R1017" s="31">
        <v>100</v>
      </c>
      <c r="S1017" s="31" t="s">
        <v>106</v>
      </c>
      <c r="T1017" s="31" t="s">
        <v>4326</v>
      </c>
      <c r="U1017" s="31"/>
      <c r="V1017" s="31"/>
      <c r="W1017" s="31"/>
      <c r="X1017" s="31"/>
      <c r="Y1017" s="31"/>
      <c r="Z1017" s="31" t="s">
        <v>63</v>
      </c>
      <c r="AA1017" s="31" t="s">
        <v>64</v>
      </c>
      <c r="AB1017" s="31" t="s">
        <v>65</v>
      </c>
      <c r="AC1017" s="31" t="s">
        <v>66</v>
      </c>
      <c r="AD1017" s="23" t="s">
        <v>186</v>
      </c>
      <c r="AE1017" s="33"/>
      <c r="AF1017" s="33"/>
      <c r="AG1017" s="31"/>
      <c r="AH1017" s="75"/>
      <c r="AI1017" s="31" t="s">
        <v>68</v>
      </c>
      <c r="AJ1017" s="43" t="str">
        <f t="shared" si="117"/>
        <v>(FUT Simulator)</v>
      </c>
      <c r="AK1017" s="25"/>
      <c r="AL1017" s="25"/>
      <c r="AM1017" s="25">
        <f>VLOOKUP($D1017,[1]Report_weekly!$E$2:$T$92,15,FALSE())</f>
        <v>3</v>
      </c>
      <c r="AN1017" s="25"/>
      <c r="AO1017" s="25"/>
      <c r="AP1017" s="26">
        <f ca="1">IF(AND(Email_TaskV2[[#This Row],[Status]]="ON PROGRESS"),TODAY()-Email_TaskV2[[#This Row],[Tanggal nodin RFS/RFI]],0)</f>
        <v>0</v>
      </c>
      <c r="AQ1017" s="26">
        <f ca="1">IF(AND(Email_TaskV2[[#This Row],[Status]]="ON PROGRESS",Email_TaskV2[[#This Row],[Type]]="RFI"),TODAY()-Email_TaskV2[[#This Row],[Tanggal nodin RFS/RFI]],0)</f>
        <v>0</v>
      </c>
      <c r="AR1017" s="26" t="str">
        <f ca="1">IF(Email_TaskV2[[#This Row],[Aging]]&gt;7,"Warning","")</f>
        <v/>
      </c>
      <c r="AV1017" s="16" t="str">
        <f>IF(AND(Email_TaskV2[[#This Row],[Status]]="ON PROGRESS",Email_TaskV2[[#This Row],[Type]]="RFS"),"YES","")</f>
        <v/>
      </c>
      <c r="AW1017" s="16" t="str">
        <f>IF(AND(Email_TaskV2[[#This Row],[Status]]="ON PROGRESS",Email_TaskV2[[#This Row],[Type]]="RFI"),"YES","")</f>
        <v/>
      </c>
      <c r="AX1017" s="16">
        <f>IF(Email_TaskV2[[#This Row],[Nomor Nodin RFS/RFI]]="","",DAY(Email_TaskV2[[#This Row],[Tanggal nodin RFS/RFI]]))</f>
        <v>19</v>
      </c>
      <c r="AY1017" s="28" t="str">
        <f>IF(Email_TaskV2[[#This Row],[Nomor Nodin RFS/RFI]]="","",TEXT(Email_TaskV2[[#This Row],[Tanggal nodin RFS/RFI]],"mmm"))</f>
        <v>Aug</v>
      </c>
      <c r="AZ1017" s="28" t="str">
        <f>IF(Email_TaskV2[[#This Row],[Nodin BO]]="","No","Yes")</f>
        <v>Yes</v>
      </c>
      <c r="BA1017" s="36">
        <f>IF(Email_TaskV2[[#This Row],[Month]]="",13,MONTH(Email_TaskV2[[#This Row],[Tanggal nodin RFS/RFI]]))</f>
        <v>8</v>
      </c>
    </row>
    <row r="1018" spans="1:53" ht="15" hidden="1" customHeight="1" x14ac:dyDescent="0.3">
      <c r="A1018" s="17">
        <v>1017</v>
      </c>
      <c r="B1018" s="31" t="s">
        <v>4327</v>
      </c>
      <c r="C1018" s="40">
        <v>44792</v>
      </c>
      <c r="D1018" s="34" t="s">
        <v>4328</v>
      </c>
      <c r="E1018" s="31" t="s">
        <v>55</v>
      </c>
      <c r="F1018" s="41" t="s">
        <v>136</v>
      </c>
      <c r="G1018" s="42">
        <v>44794</v>
      </c>
      <c r="H1018" s="42">
        <v>44803</v>
      </c>
      <c r="I1018" s="31" t="s">
        <v>4329</v>
      </c>
      <c r="J1018" s="42">
        <v>44797</v>
      </c>
      <c r="K1018" s="42"/>
      <c r="L1018" s="31">
        <f t="shared" si="122"/>
        <v>11</v>
      </c>
      <c r="M1018" s="31">
        <f t="shared" si="123"/>
        <v>3</v>
      </c>
      <c r="N1018" s="34" t="s">
        <v>58</v>
      </c>
      <c r="O1018" s="34" t="s">
        <v>59</v>
      </c>
      <c r="P1018" s="34" t="str">
        <f>VLOOKUP(Email_TaskV2[[#This Row],[PIC Dev]],[1]Organization!C:D,2,FALSE)</f>
        <v>BSM Prepaid</v>
      </c>
      <c r="Q1018" s="74" t="s">
        <v>4330</v>
      </c>
      <c r="R1018" s="31">
        <v>160</v>
      </c>
      <c r="S1018" s="31" t="s">
        <v>106</v>
      </c>
      <c r="T1018" s="31" t="s">
        <v>4175</v>
      </c>
      <c r="U1018" s="31"/>
      <c r="V1018" s="31"/>
      <c r="W1018" s="31"/>
      <c r="X1018" s="31"/>
      <c r="Y1018" s="31"/>
      <c r="Z1018" s="31" t="s">
        <v>63</v>
      </c>
      <c r="AA1018" s="31" t="s">
        <v>64</v>
      </c>
      <c r="AB1018" s="31" t="s">
        <v>65</v>
      </c>
      <c r="AC1018" s="31" t="s">
        <v>66</v>
      </c>
      <c r="AD1018" s="23" t="s">
        <v>2792</v>
      </c>
      <c r="AE1018" s="33"/>
      <c r="AF1018" s="33"/>
      <c r="AG1018" s="31"/>
      <c r="AH1018" s="75"/>
      <c r="AI1018" s="31" t="s">
        <v>75</v>
      </c>
      <c r="AJ1018" s="43" t="str">
        <f t="shared" si="117"/>
        <v/>
      </c>
      <c r="AK1018" s="25"/>
      <c r="AL1018" s="25"/>
      <c r="AM1018" s="25"/>
      <c r="AN1018" s="25"/>
      <c r="AO1018" s="25"/>
      <c r="AP1018" s="26">
        <f ca="1">IF(AND(Email_TaskV2[[#This Row],[Status]]="ON PROGRESS"),TODAY()-Email_TaskV2[[#This Row],[Tanggal nodin RFS/RFI]],0)</f>
        <v>0</v>
      </c>
      <c r="AQ1018" s="26">
        <f ca="1">IF(AND(Email_TaskV2[[#This Row],[Status]]="ON PROGRESS",Email_TaskV2[[#This Row],[Type]]="RFI"),TODAY()-Email_TaskV2[[#This Row],[Tanggal nodin RFS/RFI]],0)</f>
        <v>0</v>
      </c>
      <c r="AR1018" s="26" t="str">
        <f ca="1">IF(Email_TaskV2[[#This Row],[Aging]]&gt;7,"Warning","")</f>
        <v/>
      </c>
      <c r="AV1018" s="16" t="str">
        <f>IF(AND(Email_TaskV2[[#This Row],[Status]]="ON PROGRESS",Email_TaskV2[[#This Row],[Type]]="RFS"),"YES","")</f>
        <v/>
      </c>
      <c r="AW1018" s="16" t="str">
        <f>IF(AND(Email_TaskV2[[#This Row],[Status]]="ON PROGRESS",Email_TaskV2[[#This Row],[Type]]="RFI"),"YES","")</f>
        <v/>
      </c>
      <c r="AX1018" s="16">
        <f>IF(Email_TaskV2[[#This Row],[Nomor Nodin RFS/RFI]]="","",DAY(Email_TaskV2[[#This Row],[Tanggal nodin RFS/RFI]]))</f>
        <v>19</v>
      </c>
      <c r="AY1018" s="28" t="str">
        <f>IF(Email_TaskV2[[#This Row],[Nomor Nodin RFS/RFI]]="","",TEXT(Email_TaskV2[[#This Row],[Tanggal nodin RFS/RFI]],"mmm"))</f>
        <v>Aug</v>
      </c>
      <c r="AZ1018" s="28" t="str">
        <f>IF(Email_TaskV2[[#This Row],[Nodin BO]]="","No","Yes")</f>
        <v>Yes</v>
      </c>
      <c r="BA1018" s="36">
        <f>IF(Email_TaskV2[[#This Row],[Month]]="",13,MONTH(Email_TaskV2[[#This Row],[Tanggal nodin RFS/RFI]]))</f>
        <v>8</v>
      </c>
    </row>
    <row r="1019" spans="1:53" ht="15" hidden="1" customHeight="1" x14ac:dyDescent="0.3">
      <c r="A1019" s="17">
        <v>1018</v>
      </c>
      <c r="B1019" s="31" t="s">
        <v>4331</v>
      </c>
      <c r="C1019" s="40">
        <v>44792</v>
      </c>
      <c r="D1019" s="34" t="s">
        <v>4332</v>
      </c>
      <c r="E1019" s="18" t="s">
        <v>55</v>
      </c>
      <c r="F1019" s="41" t="s">
        <v>136</v>
      </c>
      <c r="G1019" s="42">
        <v>44792</v>
      </c>
      <c r="H1019" s="42">
        <v>44792</v>
      </c>
      <c r="I1019" s="42" t="s">
        <v>4333</v>
      </c>
      <c r="J1019" s="42">
        <v>44792</v>
      </c>
      <c r="K1019" s="42"/>
      <c r="L1019" s="31">
        <f t="shared" si="122"/>
        <v>0</v>
      </c>
      <c r="M1019" s="31">
        <f t="shared" si="123"/>
        <v>0</v>
      </c>
      <c r="N1019" s="34" t="s">
        <v>220</v>
      </c>
      <c r="O1019" s="34" t="s">
        <v>221</v>
      </c>
      <c r="P1019" s="34" t="str">
        <f>VLOOKUP(Email_TaskV2[[#This Row],[PIC Dev]],[1]Organization!C:D,2,FALSE)</f>
        <v>Digital and VAS</v>
      </c>
      <c r="Q1019" s="74" t="s">
        <v>4334</v>
      </c>
      <c r="R1019" s="31">
        <v>250</v>
      </c>
      <c r="S1019" s="31" t="s">
        <v>61</v>
      </c>
      <c r="T1019" s="31" t="s">
        <v>4321</v>
      </c>
      <c r="U1019" s="31"/>
      <c r="V1019" s="31"/>
      <c r="W1019" s="31"/>
      <c r="X1019" s="31"/>
      <c r="Y1019" s="31"/>
      <c r="Z1019" s="31" t="s">
        <v>63</v>
      </c>
      <c r="AA1019" s="31" t="s">
        <v>64</v>
      </c>
      <c r="AB1019" s="31" t="s">
        <v>65</v>
      </c>
      <c r="AC1019" s="31" t="s">
        <v>124</v>
      </c>
      <c r="AD1019" s="23" t="s">
        <v>774</v>
      </c>
      <c r="AE1019" s="33"/>
      <c r="AF1019" s="33"/>
      <c r="AG1019" s="31"/>
      <c r="AH1019" s="75"/>
      <c r="AI1019" s="31" t="s">
        <v>276</v>
      </c>
      <c r="AJ1019" s="43" t="str">
        <f t="shared" si="117"/>
        <v>(Prima Automation)</v>
      </c>
      <c r="AK1019" s="25"/>
      <c r="AL1019" s="25">
        <f>VLOOKUP($D1019,[1]Report_weekly!$E$2:$T$92,14,FALSE())</f>
        <v>2</v>
      </c>
      <c r="AM1019" s="25"/>
      <c r="AN1019" s="25"/>
      <c r="AO1019" s="25"/>
      <c r="AP1019" s="26">
        <f ca="1">IF(AND(Email_TaskV2[[#This Row],[Status]]="ON PROGRESS"),TODAY()-Email_TaskV2[[#This Row],[Tanggal nodin RFS/RFI]],0)</f>
        <v>0</v>
      </c>
      <c r="AQ1019" s="26">
        <f ca="1">IF(AND(Email_TaskV2[[#This Row],[Status]]="ON PROGRESS",Email_TaskV2[[#This Row],[Type]]="RFI"),TODAY()-Email_TaskV2[[#This Row],[Tanggal nodin RFS/RFI]],0)</f>
        <v>0</v>
      </c>
      <c r="AR1019" s="26" t="str">
        <f ca="1">IF(Email_TaskV2[[#This Row],[Aging]]&gt;7,"Warning","")</f>
        <v/>
      </c>
      <c r="AV1019" s="16" t="str">
        <f>IF(AND(Email_TaskV2[[#This Row],[Status]]="ON PROGRESS",Email_TaskV2[[#This Row],[Type]]="RFS"),"YES","")</f>
        <v/>
      </c>
      <c r="AW1019" s="16" t="str">
        <f>IF(AND(Email_TaskV2[[#This Row],[Status]]="ON PROGRESS",Email_TaskV2[[#This Row],[Type]]="RFI"),"YES","")</f>
        <v/>
      </c>
      <c r="AX1019" s="16">
        <f>IF(Email_TaskV2[[#This Row],[Nomor Nodin RFS/RFI]]="","",DAY(Email_TaskV2[[#This Row],[Tanggal nodin RFS/RFI]]))</f>
        <v>19</v>
      </c>
      <c r="AY1019" s="28" t="str">
        <f>IF(Email_TaskV2[[#This Row],[Nomor Nodin RFS/RFI]]="","",TEXT(Email_TaskV2[[#This Row],[Tanggal nodin RFS/RFI]],"mmm"))</f>
        <v>Aug</v>
      </c>
      <c r="AZ1019" s="28" t="str">
        <f>IF(Email_TaskV2[[#This Row],[Nodin BO]]="","No","Yes")</f>
        <v>Yes</v>
      </c>
      <c r="BA1019" s="36">
        <f>IF(Email_TaskV2[[#This Row],[Month]]="",13,MONTH(Email_TaskV2[[#This Row],[Tanggal nodin RFS/RFI]]))</f>
        <v>8</v>
      </c>
    </row>
    <row r="1020" spans="1:53" ht="15" hidden="1" customHeight="1" x14ac:dyDescent="0.3">
      <c r="A1020" s="17">
        <v>1019</v>
      </c>
      <c r="B1020" s="31" t="s">
        <v>4335</v>
      </c>
      <c r="C1020" s="40">
        <v>44792</v>
      </c>
      <c r="D1020" s="34" t="s">
        <v>4336</v>
      </c>
      <c r="E1020" s="31" t="s">
        <v>55</v>
      </c>
      <c r="F1020" s="41" t="s">
        <v>86</v>
      </c>
      <c r="G1020" s="42">
        <v>44792</v>
      </c>
      <c r="H1020" s="42">
        <v>44804</v>
      </c>
      <c r="I1020" s="31" t="s">
        <v>4337</v>
      </c>
      <c r="J1020" s="42">
        <v>44804</v>
      </c>
      <c r="K1020" s="42"/>
      <c r="L1020" s="31">
        <f t="shared" si="122"/>
        <v>12</v>
      </c>
      <c r="M1020" s="31">
        <f t="shared" si="123"/>
        <v>12</v>
      </c>
      <c r="N1020" s="34" t="s">
        <v>58</v>
      </c>
      <c r="O1020" s="34" t="s">
        <v>59</v>
      </c>
      <c r="P1020" s="34" t="str">
        <f>VLOOKUP(Email_TaskV2[[#This Row],[PIC Dev]],[1]Organization!C:D,2,FALSE)</f>
        <v>BSM Prepaid</v>
      </c>
      <c r="Q1020" s="74" t="s">
        <v>4338</v>
      </c>
      <c r="R1020" s="31">
        <v>152</v>
      </c>
      <c r="S1020" s="31" t="s">
        <v>61</v>
      </c>
      <c r="T1020" s="31" t="s">
        <v>4291</v>
      </c>
      <c r="U1020" s="31"/>
      <c r="V1020" s="31"/>
      <c r="W1020" s="31"/>
      <c r="X1020" s="31"/>
      <c r="Y1020" s="31"/>
      <c r="Z1020" s="31" t="s">
        <v>63</v>
      </c>
      <c r="AA1020" s="31" t="s">
        <v>64</v>
      </c>
      <c r="AB1020" s="31" t="s">
        <v>65</v>
      </c>
      <c r="AC1020" s="31" t="s">
        <v>66</v>
      </c>
      <c r="AD1020" s="23" t="s">
        <v>89</v>
      </c>
      <c r="AE1020" s="33" t="s">
        <v>74</v>
      </c>
      <c r="AF1020" s="33" t="s">
        <v>126</v>
      </c>
      <c r="AG1020" s="31" t="s">
        <v>4339</v>
      </c>
      <c r="AH1020" s="78" t="s">
        <v>4221</v>
      </c>
      <c r="AI1020" s="31" t="s">
        <v>68</v>
      </c>
      <c r="AJ1020" s="43" t="str">
        <f t="shared" si="117"/>
        <v>(FUT Simulator)</v>
      </c>
      <c r="AK1020" s="25"/>
      <c r="AL1020" s="25"/>
      <c r="AM1020" s="25">
        <f>VLOOKUP($D1020,[1]Report_weekly!$E$2:$T$92,15,FALSE())</f>
        <v>3</v>
      </c>
      <c r="AN1020" s="25"/>
      <c r="AO1020" s="25"/>
      <c r="AP1020" s="26">
        <f ca="1">IF(AND(Email_TaskV2[[#This Row],[Status]]="ON PROGRESS"),TODAY()-Email_TaskV2[[#This Row],[Tanggal nodin RFS/RFI]],0)</f>
        <v>0</v>
      </c>
      <c r="AQ1020" s="26">
        <f ca="1">IF(AND(Email_TaskV2[[#This Row],[Status]]="ON PROGRESS",Email_TaskV2[[#This Row],[Type]]="RFI"),TODAY()-Email_TaskV2[[#This Row],[Tanggal nodin RFS/RFI]],0)</f>
        <v>0</v>
      </c>
      <c r="AR1020" s="26" t="str">
        <f ca="1">IF(Email_TaskV2[[#This Row],[Aging]]&gt;7,"Warning","")</f>
        <v/>
      </c>
      <c r="AV1020" s="16" t="str">
        <f>IF(AND(Email_TaskV2[[#This Row],[Status]]="ON PROGRESS",Email_TaskV2[[#This Row],[Type]]="RFS"),"YES","")</f>
        <v/>
      </c>
      <c r="AW1020" s="16" t="str">
        <f>IF(AND(Email_TaskV2[[#This Row],[Status]]="ON PROGRESS",Email_TaskV2[[#This Row],[Type]]="RFI"),"YES","")</f>
        <v/>
      </c>
      <c r="AX1020" s="16">
        <f>IF(Email_TaskV2[[#This Row],[Nomor Nodin RFS/RFI]]="","",DAY(Email_TaskV2[[#This Row],[Tanggal nodin RFS/RFI]]))</f>
        <v>19</v>
      </c>
      <c r="AY1020" s="28" t="str">
        <f>IF(Email_TaskV2[[#This Row],[Nomor Nodin RFS/RFI]]="","",TEXT(Email_TaskV2[[#This Row],[Tanggal nodin RFS/RFI]],"mmm"))</f>
        <v>Aug</v>
      </c>
      <c r="AZ1020" s="28" t="str">
        <f>IF(Email_TaskV2[[#This Row],[Nodin BO]]="","No","Yes")</f>
        <v>Yes</v>
      </c>
      <c r="BA1020" s="36">
        <f>IF(Email_TaskV2[[#This Row],[Month]]="",13,MONTH(Email_TaskV2[[#This Row],[Tanggal nodin RFS/RFI]]))</f>
        <v>8</v>
      </c>
    </row>
    <row r="1021" spans="1:53" ht="20.25" hidden="1" customHeight="1" x14ac:dyDescent="0.3">
      <c r="A1021" s="17">
        <v>1020</v>
      </c>
      <c r="B1021" s="31" t="s">
        <v>4340</v>
      </c>
      <c r="C1021" s="40">
        <v>44792</v>
      </c>
      <c r="D1021" s="34" t="s">
        <v>4341</v>
      </c>
      <c r="E1021" s="31" t="s">
        <v>55</v>
      </c>
      <c r="F1021" s="41" t="s">
        <v>136</v>
      </c>
      <c r="G1021" s="42">
        <v>44796</v>
      </c>
      <c r="H1021" s="42">
        <v>44803</v>
      </c>
      <c r="I1021" s="31" t="s">
        <v>4342</v>
      </c>
      <c r="J1021" s="42">
        <v>44805</v>
      </c>
      <c r="K1021" s="42"/>
      <c r="L1021" s="31">
        <f t="shared" si="122"/>
        <v>11</v>
      </c>
      <c r="M1021" s="31">
        <f t="shared" si="123"/>
        <v>9</v>
      </c>
      <c r="N1021" s="34" t="s">
        <v>58</v>
      </c>
      <c r="O1021" s="34" t="s">
        <v>59</v>
      </c>
      <c r="P1021" s="34" t="str">
        <f>VLOOKUP(Email_TaskV2[[#This Row],[PIC Dev]],[1]Organization!C:D,2,FALSE)</f>
        <v>BSM Prepaid</v>
      </c>
      <c r="Q1021" s="74" t="s">
        <v>4343</v>
      </c>
      <c r="R1021" s="31">
        <v>102</v>
      </c>
      <c r="S1021" s="31" t="s">
        <v>61</v>
      </c>
      <c r="T1021" s="31" t="s">
        <v>4344</v>
      </c>
      <c r="U1021" s="31"/>
      <c r="V1021" s="31"/>
      <c r="W1021" s="31"/>
      <c r="X1021" s="31"/>
      <c r="Y1021" s="31"/>
      <c r="Z1021" s="31" t="s">
        <v>63</v>
      </c>
      <c r="AA1021" s="31" t="s">
        <v>64</v>
      </c>
      <c r="AB1021" s="31" t="s">
        <v>65</v>
      </c>
      <c r="AC1021" s="31" t="s">
        <v>66</v>
      </c>
      <c r="AD1021" s="23" t="s">
        <v>74</v>
      </c>
      <c r="AE1021" s="33" t="s">
        <v>4339</v>
      </c>
      <c r="AF1021" s="33"/>
      <c r="AG1021" s="31"/>
      <c r="AH1021" s="75"/>
      <c r="AI1021" s="31" t="s">
        <v>68</v>
      </c>
      <c r="AJ1021" s="43" t="str">
        <f t="shared" si="117"/>
        <v>(FUT Simulator)</v>
      </c>
      <c r="AK1021" s="25"/>
      <c r="AL1021" s="25"/>
      <c r="AM1021" s="25">
        <f>VLOOKUP($D1021,[1]Report_weekly!$E$2:$T$92,15,FALSE())</f>
        <v>3</v>
      </c>
      <c r="AN1021" s="25"/>
      <c r="AO1021" s="25"/>
      <c r="AP1021" s="26">
        <f ca="1">IF(AND(Email_TaskV2[[#This Row],[Status]]="ON PROGRESS"),TODAY()-Email_TaskV2[[#This Row],[Tanggal nodin RFS/RFI]],0)</f>
        <v>0</v>
      </c>
      <c r="AQ1021" s="26">
        <f ca="1">IF(AND(Email_TaskV2[[#This Row],[Status]]="ON PROGRESS",Email_TaskV2[[#This Row],[Type]]="RFI"),TODAY()-Email_TaskV2[[#This Row],[Tanggal nodin RFS/RFI]],0)</f>
        <v>0</v>
      </c>
      <c r="AR1021" s="26" t="str">
        <f ca="1">IF(Email_TaskV2[[#This Row],[Aging]]&gt;7,"Warning","")</f>
        <v/>
      </c>
      <c r="AV1021" s="16" t="str">
        <f>IF(AND(Email_TaskV2[[#This Row],[Status]]="ON PROGRESS",Email_TaskV2[[#This Row],[Type]]="RFS"),"YES","")</f>
        <v/>
      </c>
      <c r="AW1021" s="16" t="str">
        <f>IF(AND(Email_TaskV2[[#This Row],[Status]]="ON PROGRESS",Email_TaskV2[[#This Row],[Type]]="RFI"),"YES","")</f>
        <v/>
      </c>
      <c r="AX1021" s="16">
        <f>IF(Email_TaskV2[[#This Row],[Nomor Nodin RFS/RFI]]="","",DAY(Email_TaskV2[[#This Row],[Tanggal nodin RFS/RFI]]))</f>
        <v>19</v>
      </c>
      <c r="AY1021" s="28" t="str">
        <f>IF(Email_TaskV2[[#This Row],[Nomor Nodin RFS/RFI]]="","",TEXT(Email_TaskV2[[#This Row],[Tanggal nodin RFS/RFI]],"mmm"))</f>
        <v>Aug</v>
      </c>
      <c r="AZ1021" s="28" t="str">
        <f>IF(Email_TaskV2[[#This Row],[Nodin BO]]="","No","Yes")</f>
        <v>Yes</v>
      </c>
      <c r="BA1021" s="36">
        <f>IF(Email_TaskV2[[#This Row],[Month]]="",13,MONTH(Email_TaskV2[[#This Row],[Tanggal nodin RFS/RFI]]))</f>
        <v>8</v>
      </c>
    </row>
    <row r="1022" spans="1:53" ht="15" hidden="1" customHeight="1" x14ac:dyDescent="0.3">
      <c r="A1022" s="17">
        <v>1021</v>
      </c>
      <c r="B1022" s="31" t="s">
        <v>4345</v>
      </c>
      <c r="C1022" s="40">
        <v>44792</v>
      </c>
      <c r="D1022" s="132" t="s">
        <v>4346</v>
      </c>
      <c r="E1022" s="134" t="s">
        <v>55</v>
      </c>
      <c r="F1022" s="41" t="s">
        <v>136</v>
      </c>
      <c r="G1022" s="42">
        <v>44795</v>
      </c>
      <c r="H1022" s="42">
        <v>44803</v>
      </c>
      <c r="I1022" s="83" t="s">
        <v>4347</v>
      </c>
      <c r="J1022" s="42">
        <v>44803</v>
      </c>
      <c r="K1022" s="42"/>
      <c r="L1022" s="31">
        <f t="shared" si="122"/>
        <v>11</v>
      </c>
      <c r="M1022" s="31">
        <f t="shared" si="123"/>
        <v>8</v>
      </c>
      <c r="N1022" s="34" t="s">
        <v>3765</v>
      </c>
      <c r="O1022" s="34" t="s">
        <v>3766</v>
      </c>
      <c r="P1022" s="34" t="str">
        <f>VLOOKUP(Email_TaskV2[[#This Row],[PIC Dev]],[1]Organization!C:D,2,FALSE)</f>
        <v>Postpaid, Roaming, and Interconnect</v>
      </c>
      <c r="Q1022" s="74" t="s">
        <v>4348</v>
      </c>
      <c r="R1022" s="31">
        <v>55</v>
      </c>
      <c r="S1022" s="31" t="s">
        <v>61</v>
      </c>
      <c r="T1022" s="31" t="s">
        <v>4349</v>
      </c>
      <c r="U1022" s="31"/>
      <c r="V1022" s="31"/>
      <c r="W1022" s="31"/>
      <c r="X1022" s="31"/>
      <c r="Y1022" s="31"/>
      <c r="Z1022" s="31" t="s">
        <v>63</v>
      </c>
      <c r="AA1022" s="31" t="s">
        <v>64</v>
      </c>
      <c r="AB1022" s="31" t="s">
        <v>65</v>
      </c>
      <c r="AC1022" s="31" t="s">
        <v>66</v>
      </c>
      <c r="AD1022" s="23" t="s">
        <v>125</v>
      </c>
      <c r="AE1022" s="33" t="s">
        <v>4350</v>
      </c>
      <c r="AF1022" s="33"/>
      <c r="AG1022" s="31"/>
      <c r="AH1022" s="75"/>
      <c r="AI1022" s="31" t="s">
        <v>68</v>
      </c>
      <c r="AJ1022" s="43" t="str">
        <f t="shared" si="117"/>
        <v>(FUT Simulator)</v>
      </c>
      <c r="AK1022" s="25"/>
      <c r="AL1022" s="25"/>
      <c r="AM1022" s="25">
        <f>VLOOKUP($D1022,[1]Report_weekly!$E$2:$T$92,15,FALSE())</f>
        <v>3</v>
      </c>
      <c r="AN1022" s="25"/>
      <c r="AO1022" s="25"/>
      <c r="AP1022" s="26">
        <f ca="1">IF(AND(Email_TaskV2[[#This Row],[Status]]="ON PROGRESS"),TODAY()-Email_TaskV2[[#This Row],[Tanggal nodin RFS/RFI]],0)</f>
        <v>0</v>
      </c>
      <c r="AQ1022" s="26">
        <f ca="1">IF(AND(Email_TaskV2[[#This Row],[Status]]="ON PROGRESS",Email_TaskV2[[#This Row],[Type]]="RFI"),TODAY()-Email_TaskV2[[#This Row],[Tanggal nodin RFS/RFI]],0)</f>
        <v>0</v>
      </c>
      <c r="AR1022" s="26" t="str">
        <f ca="1">IF(Email_TaskV2[[#This Row],[Aging]]&gt;7,"Warning","")</f>
        <v/>
      </c>
      <c r="AV1022" s="16" t="str">
        <f>IF(AND(Email_TaskV2[[#This Row],[Status]]="ON PROGRESS",Email_TaskV2[[#This Row],[Type]]="RFS"),"YES","")</f>
        <v/>
      </c>
      <c r="AW1022" s="16" t="str">
        <f>IF(AND(Email_TaskV2[[#This Row],[Status]]="ON PROGRESS",Email_TaskV2[[#This Row],[Type]]="RFI"),"YES","")</f>
        <v/>
      </c>
      <c r="AX1022" s="16">
        <f>IF(Email_TaskV2[[#This Row],[Nomor Nodin RFS/RFI]]="","",DAY(Email_TaskV2[[#This Row],[Tanggal nodin RFS/RFI]]))</f>
        <v>19</v>
      </c>
      <c r="AY1022" s="28" t="str">
        <f>IF(Email_TaskV2[[#This Row],[Nomor Nodin RFS/RFI]]="","",TEXT(Email_TaskV2[[#This Row],[Tanggal nodin RFS/RFI]],"mmm"))</f>
        <v>Aug</v>
      </c>
      <c r="AZ1022" s="28" t="str">
        <f>IF(Email_TaskV2[[#This Row],[Nodin BO]]="","No","Yes")</f>
        <v>Yes</v>
      </c>
      <c r="BA1022" s="36">
        <f>IF(Email_TaskV2[[#This Row],[Month]]="",13,MONTH(Email_TaskV2[[#This Row],[Tanggal nodin RFS/RFI]]))</f>
        <v>8</v>
      </c>
    </row>
    <row r="1023" spans="1:53" ht="15" hidden="1" customHeight="1" x14ac:dyDescent="0.3">
      <c r="A1023" s="17">
        <v>1022</v>
      </c>
      <c r="B1023" s="31" t="s">
        <v>4351</v>
      </c>
      <c r="C1023" s="40">
        <v>44792</v>
      </c>
      <c r="D1023" s="34" t="s">
        <v>4352</v>
      </c>
      <c r="E1023" s="48" t="s">
        <v>118</v>
      </c>
      <c r="F1023" s="48" t="s">
        <v>119</v>
      </c>
      <c r="G1023" s="31"/>
      <c r="H1023" s="42">
        <v>44816</v>
      </c>
      <c r="I1023" s="31"/>
      <c r="J1023" s="31"/>
      <c r="K1023" s="31"/>
      <c r="L1023" s="33"/>
      <c r="M1023" s="34"/>
      <c r="N1023" s="34" t="s">
        <v>58</v>
      </c>
      <c r="O1023" s="34" t="s">
        <v>59</v>
      </c>
      <c r="P1023" s="34" t="str">
        <f>VLOOKUP(Email_TaskV2[[#This Row],[PIC Dev]],[1]Organization!C:D,2,FALSE)</f>
        <v>BSM Prepaid</v>
      </c>
      <c r="Q1023" s="74" t="s">
        <v>4353</v>
      </c>
      <c r="R1023" s="31"/>
      <c r="S1023" s="31" t="s">
        <v>61</v>
      </c>
      <c r="T1023" s="31" t="s">
        <v>4291</v>
      </c>
      <c r="U1023" s="31"/>
      <c r="V1023" s="31"/>
      <c r="W1023" s="31"/>
      <c r="X1023" s="31"/>
      <c r="Y1023" s="31"/>
      <c r="Z1023" s="31" t="s">
        <v>63</v>
      </c>
      <c r="AA1023" s="31" t="s">
        <v>64</v>
      </c>
      <c r="AB1023" s="31" t="s">
        <v>65</v>
      </c>
      <c r="AC1023" s="31" t="s">
        <v>66</v>
      </c>
      <c r="AD1023" s="23" t="s">
        <v>74</v>
      </c>
      <c r="AE1023" s="33" t="s">
        <v>89</v>
      </c>
      <c r="AF1023" s="33"/>
      <c r="AG1023" s="31"/>
      <c r="AH1023" s="75"/>
      <c r="AI1023" s="48" t="s">
        <v>68</v>
      </c>
      <c r="AJ1023" s="129" t="str">
        <f t="shared" si="117"/>
        <v>(FUT Simulator)</v>
      </c>
      <c r="AK1023" s="25"/>
      <c r="AL1023" s="25"/>
      <c r="AM1023" s="25">
        <f>VLOOKUP($D1023,[1]Report_weekly!$E$2:$T$92,15,FALSE())</f>
        <v>3</v>
      </c>
      <c r="AN1023" s="25"/>
      <c r="AO1023" s="25"/>
      <c r="AP1023" s="26">
        <f ca="1">IF(AND(Email_TaskV2[[#This Row],[Status]]="ON PROGRESS"),TODAY()-Email_TaskV2[[#This Row],[Tanggal nodin RFS/RFI]],0)</f>
        <v>0</v>
      </c>
      <c r="AQ1023" s="26">
        <f ca="1">IF(AND(Email_TaskV2[[#This Row],[Status]]="ON PROGRESS",Email_TaskV2[[#This Row],[Type]]="RFI"),TODAY()-Email_TaskV2[[#This Row],[Tanggal nodin RFS/RFI]],0)</f>
        <v>0</v>
      </c>
      <c r="AR1023" s="26" t="str">
        <f ca="1">IF(Email_TaskV2[[#This Row],[Aging]]&gt;7,"Warning","")</f>
        <v/>
      </c>
      <c r="AV1023" s="16" t="str">
        <f>IF(AND(Email_TaskV2[[#This Row],[Status]]="ON PROGRESS",Email_TaskV2[[#This Row],[Type]]="RFS"),"YES","")</f>
        <v/>
      </c>
      <c r="AW1023" s="16" t="str">
        <f>IF(AND(Email_TaskV2[[#This Row],[Status]]="ON PROGRESS",Email_TaskV2[[#This Row],[Type]]="RFI"),"YES","")</f>
        <v/>
      </c>
      <c r="AX1023" s="16">
        <f>IF(Email_TaskV2[[#This Row],[Nomor Nodin RFS/RFI]]="","",DAY(Email_TaskV2[[#This Row],[Tanggal nodin RFS/RFI]]))</f>
        <v>19</v>
      </c>
      <c r="AY1023" s="28" t="str">
        <f>IF(Email_TaskV2[[#This Row],[Nomor Nodin RFS/RFI]]="","",TEXT(Email_TaskV2[[#This Row],[Tanggal nodin RFS/RFI]],"mmm"))</f>
        <v>Aug</v>
      </c>
      <c r="AZ1023" s="28" t="str">
        <f>IF(Email_TaskV2[[#This Row],[Nodin BO]]="","No","Yes")</f>
        <v>Yes</v>
      </c>
      <c r="BA1023" s="36">
        <f>IF(Email_TaskV2[[#This Row],[Month]]="",13,MONTH(Email_TaskV2[[#This Row],[Tanggal nodin RFS/RFI]]))</f>
        <v>8</v>
      </c>
    </row>
    <row r="1024" spans="1:53" ht="15" hidden="1" customHeight="1" x14ac:dyDescent="0.3">
      <c r="A1024" s="17">
        <v>1023</v>
      </c>
      <c r="B1024" s="31" t="s">
        <v>4354</v>
      </c>
      <c r="C1024" s="40">
        <v>44792</v>
      </c>
      <c r="D1024" s="34" t="s">
        <v>4355</v>
      </c>
      <c r="E1024" s="31" t="s">
        <v>55</v>
      </c>
      <c r="F1024" s="112" t="s">
        <v>136</v>
      </c>
      <c r="G1024" s="42">
        <v>44813</v>
      </c>
      <c r="H1024" s="42">
        <v>44813</v>
      </c>
      <c r="I1024" s="31" t="s">
        <v>4356</v>
      </c>
      <c r="J1024" s="42">
        <v>44813</v>
      </c>
      <c r="K1024" s="42"/>
      <c r="L1024" s="31">
        <f>H1024-C1024</f>
        <v>21</v>
      </c>
      <c r="M1024" s="31">
        <f>J1024-G1024</f>
        <v>0</v>
      </c>
      <c r="N1024" s="20" t="s">
        <v>58</v>
      </c>
      <c r="O1024" s="20" t="s">
        <v>59</v>
      </c>
      <c r="P1024" s="35" t="str">
        <f>VLOOKUP(Email_TaskV2[[#This Row],[PIC Dev]],[1]Organization!C:D,2,FALSE)</f>
        <v>BSM Prepaid</v>
      </c>
      <c r="Q1024" s="74" t="s">
        <v>4357</v>
      </c>
      <c r="R1024" s="31">
        <v>50</v>
      </c>
      <c r="S1024" s="31" t="s">
        <v>61</v>
      </c>
      <c r="T1024" s="31" t="s">
        <v>4344</v>
      </c>
      <c r="U1024" s="31"/>
      <c r="V1024" s="31"/>
      <c r="W1024" s="31"/>
      <c r="X1024" s="31"/>
      <c r="Y1024" s="31"/>
      <c r="Z1024" s="31" t="s">
        <v>63</v>
      </c>
      <c r="AA1024" s="31" t="s">
        <v>64</v>
      </c>
      <c r="AB1024" s="31" t="s">
        <v>65</v>
      </c>
      <c r="AC1024" s="31" t="s">
        <v>66</v>
      </c>
      <c r="AD1024" s="23" t="s">
        <v>89</v>
      </c>
      <c r="AE1024" s="33"/>
      <c r="AF1024" s="33"/>
      <c r="AG1024" s="31"/>
      <c r="AH1024" s="75"/>
      <c r="AI1024" s="31" t="s">
        <v>68</v>
      </c>
      <c r="AJ1024" s="43" t="str">
        <f t="shared" si="117"/>
        <v>(FUT Simulator)</v>
      </c>
      <c r="AK1024" s="25"/>
      <c r="AL1024" s="25"/>
      <c r="AM1024" s="25">
        <f>VLOOKUP($D1024,[1]Report_weekly!$E$2:$T$92,15,FALSE())</f>
        <v>3</v>
      </c>
      <c r="AN1024" s="25"/>
      <c r="AO1024" s="25"/>
      <c r="AP1024" s="26">
        <f ca="1">IF(AND(Email_TaskV2[[#This Row],[Status]]="ON PROGRESS"),TODAY()-Email_TaskV2[[#This Row],[Tanggal nodin RFS/RFI]],0)</f>
        <v>0</v>
      </c>
      <c r="AQ1024" s="26">
        <f ca="1">IF(AND(Email_TaskV2[[#This Row],[Status]]="ON PROGRESS",Email_TaskV2[[#This Row],[Type]]="RFI"),TODAY()-Email_TaskV2[[#This Row],[Tanggal nodin RFS/RFI]],0)</f>
        <v>0</v>
      </c>
      <c r="AR1024" s="26" t="str">
        <f ca="1">IF(Email_TaskV2[[#This Row],[Aging]]&gt;7,"Warning","")</f>
        <v/>
      </c>
      <c r="AV1024" s="16" t="str">
        <f>IF(AND(Email_TaskV2[[#This Row],[Status]]="ON PROGRESS",Email_TaskV2[[#This Row],[Type]]="RFS"),"YES","")</f>
        <v/>
      </c>
      <c r="AW1024" s="16" t="str">
        <f>IF(AND(Email_TaskV2[[#This Row],[Status]]="ON PROGRESS",Email_TaskV2[[#This Row],[Type]]="RFI"),"YES","")</f>
        <v/>
      </c>
      <c r="AX1024" s="16">
        <f>IF(Email_TaskV2[[#This Row],[Nomor Nodin RFS/RFI]]="","",DAY(Email_TaskV2[[#This Row],[Tanggal nodin RFS/RFI]]))</f>
        <v>19</v>
      </c>
      <c r="AY1024" s="28" t="str">
        <f>IF(Email_TaskV2[[#This Row],[Nomor Nodin RFS/RFI]]="","",TEXT(Email_TaskV2[[#This Row],[Tanggal nodin RFS/RFI]],"mmm"))</f>
        <v>Aug</v>
      </c>
      <c r="AZ1024" s="28" t="str">
        <f>IF(Email_TaskV2[[#This Row],[Nodin BO]]="","No","Yes")</f>
        <v>Yes</v>
      </c>
      <c r="BA1024" s="36">
        <f>IF(Email_TaskV2[[#This Row],[Month]]="",13,MONTH(Email_TaskV2[[#This Row],[Tanggal nodin RFS/RFI]]))</f>
        <v>8</v>
      </c>
    </row>
    <row r="1025" spans="1:54" ht="30" hidden="1" customHeight="1" x14ac:dyDescent="0.3">
      <c r="A1025" s="17">
        <v>1024</v>
      </c>
      <c r="B1025" s="31" t="s">
        <v>4358</v>
      </c>
      <c r="C1025" s="40">
        <v>44792</v>
      </c>
      <c r="D1025" s="34" t="s">
        <v>4359</v>
      </c>
      <c r="E1025" s="48" t="s">
        <v>118</v>
      </c>
      <c r="F1025" s="48" t="s">
        <v>119</v>
      </c>
      <c r="G1025" s="31"/>
      <c r="H1025" s="42">
        <v>44812</v>
      </c>
      <c r="I1025" s="31"/>
      <c r="J1025" s="31"/>
      <c r="K1025" s="31"/>
      <c r="L1025" s="33"/>
      <c r="M1025" s="34"/>
      <c r="N1025" s="34" t="s">
        <v>104</v>
      </c>
      <c r="O1025" s="34" t="s">
        <v>105</v>
      </c>
      <c r="P1025" s="34" t="str">
        <f>VLOOKUP(Email_TaskV2[[#This Row],[PIC Dev]],[1]Organization!C:D,2,FALSE)</f>
        <v>Digital and VAS</v>
      </c>
      <c r="Q1025" s="74" t="s">
        <v>4360</v>
      </c>
      <c r="R1025" s="31"/>
      <c r="S1025" s="31" t="s">
        <v>61</v>
      </c>
      <c r="T1025" s="31"/>
      <c r="U1025" s="31"/>
      <c r="V1025" s="31"/>
      <c r="W1025" s="31"/>
      <c r="X1025" s="31"/>
      <c r="Y1025" s="31"/>
      <c r="Z1025" s="31" t="s">
        <v>63</v>
      </c>
      <c r="AA1025" s="31" t="s">
        <v>64</v>
      </c>
      <c r="AB1025" s="31" t="s">
        <v>108</v>
      </c>
      <c r="AC1025" s="31" t="s">
        <v>98</v>
      </c>
      <c r="AD1025" s="23" t="s">
        <v>160</v>
      </c>
      <c r="AE1025" s="33" t="s">
        <v>2640</v>
      </c>
      <c r="AF1025" s="33"/>
      <c r="AG1025" s="31"/>
      <c r="AH1025" s="75"/>
      <c r="AI1025" s="48" t="s">
        <v>68</v>
      </c>
      <c r="AJ1025" s="129" t="str">
        <f t="shared" si="117"/>
        <v>(FUT Simulator)</v>
      </c>
      <c r="AK1025" s="25"/>
      <c r="AL1025" s="25"/>
      <c r="AM1025" s="25">
        <v>3</v>
      </c>
      <c r="AN1025" s="25"/>
      <c r="AO1025" s="25"/>
      <c r="AP1025" s="26">
        <f ca="1">IF(AND(Email_TaskV2[[#This Row],[Status]]="ON PROGRESS"),TODAY()-Email_TaskV2[[#This Row],[Tanggal nodin RFS/RFI]],0)</f>
        <v>0</v>
      </c>
      <c r="AQ1025" s="26">
        <f ca="1">IF(AND(Email_TaskV2[[#This Row],[Status]]="ON PROGRESS",Email_TaskV2[[#This Row],[Type]]="RFI"),TODAY()-Email_TaskV2[[#This Row],[Tanggal nodin RFS/RFI]],0)</f>
        <v>0</v>
      </c>
      <c r="AR1025" s="26" t="str">
        <f ca="1">IF(Email_TaskV2[[#This Row],[Aging]]&gt;7,"Warning","")</f>
        <v/>
      </c>
      <c r="AV1025" s="16" t="str">
        <f>IF(AND(Email_TaskV2[[#This Row],[Status]]="ON PROGRESS",Email_TaskV2[[#This Row],[Type]]="RFS"),"YES","")</f>
        <v/>
      </c>
      <c r="AW1025" s="16" t="str">
        <f>IF(AND(Email_TaskV2[[#This Row],[Status]]="ON PROGRESS",Email_TaskV2[[#This Row],[Type]]="RFI"),"YES","")</f>
        <v/>
      </c>
      <c r="AX1025" s="16">
        <f>IF(Email_TaskV2[[#This Row],[Nomor Nodin RFS/RFI]]="","",DAY(Email_TaskV2[[#This Row],[Tanggal nodin RFS/RFI]]))</f>
        <v>19</v>
      </c>
      <c r="AY1025" s="28" t="str">
        <f>IF(Email_TaskV2[[#This Row],[Nomor Nodin RFS/RFI]]="","",TEXT(Email_TaskV2[[#This Row],[Tanggal nodin RFS/RFI]],"mmm"))</f>
        <v>Aug</v>
      </c>
      <c r="AZ1025" s="28" t="str">
        <f>IF(Email_TaskV2[[#This Row],[Nodin BO]]="","No","Yes")</f>
        <v>No</v>
      </c>
      <c r="BA1025" s="36">
        <f>IF(Email_TaskV2[[#This Row],[Month]]="",13,MONTH(Email_TaskV2[[#This Row],[Tanggal nodin RFS/RFI]]))</f>
        <v>8</v>
      </c>
    </row>
    <row r="1026" spans="1:54" ht="30" hidden="1" customHeight="1" x14ac:dyDescent="0.3">
      <c r="A1026" s="17">
        <v>1025</v>
      </c>
      <c r="B1026" s="31" t="s">
        <v>4361</v>
      </c>
      <c r="C1026" s="40">
        <v>44795</v>
      </c>
      <c r="D1026" s="34" t="s">
        <v>4362</v>
      </c>
      <c r="E1026" s="31" t="s">
        <v>55</v>
      </c>
      <c r="F1026" s="31" t="s">
        <v>136</v>
      </c>
      <c r="G1026" s="42">
        <v>44795</v>
      </c>
      <c r="H1026" s="42">
        <v>44803</v>
      </c>
      <c r="I1026" s="31" t="s">
        <v>4363</v>
      </c>
      <c r="J1026" s="42">
        <v>44803</v>
      </c>
      <c r="K1026" s="42"/>
      <c r="L1026" s="31">
        <f t="shared" ref="L1026:L1035" si="124">H1026-C1026</f>
        <v>8</v>
      </c>
      <c r="M1026" s="31">
        <f t="shared" ref="M1026:M1035" si="125">J1026-G1026</f>
        <v>8</v>
      </c>
      <c r="N1026" s="34" t="s">
        <v>341</v>
      </c>
      <c r="O1026" s="34" t="s">
        <v>342</v>
      </c>
      <c r="P1026" s="34" t="str">
        <f>VLOOKUP(Email_TaskV2[[#This Row],[PIC Dev]],[1]Organization!C:D,2,FALSE)</f>
        <v>Digital and VAS</v>
      </c>
      <c r="Q1026" s="74" t="s">
        <v>4364</v>
      </c>
      <c r="R1026" s="31">
        <v>50</v>
      </c>
      <c r="S1026" s="31" t="s">
        <v>61</v>
      </c>
      <c r="T1026" s="31" t="s">
        <v>4365</v>
      </c>
      <c r="U1026" s="31"/>
      <c r="V1026" s="31"/>
      <c r="W1026" s="31"/>
      <c r="X1026" s="31"/>
      <c r="Y1026" s="31"/>
      <c r="Z1026" s="31" t="s">
        <v>63</v>
      </c>
      <c r="AA1026" s="31" t="s">
        <v>64</v>
      </c>
      <c r="AB1026" s="31" t="s">
        <v>344</v>
      </c>
      <c r="AC1026" s="31" t="s">
        <v>98</v>
      </c>
      <c r="AD1026" s="23" t="s">
        <v>3897</v>
      </c>
      <c r="AE1026" s="33"/>
      <c r="AF1026" s="33"/>
      <c r="AG1026" s="31"/>
      <c r="AH1026" s="75"/>
      <c r="AI1026" s="31" t="s">
        <v>75</v>
      </c>
      <c r="AJ1026" s="43" t="str">
        <f t="shared" si="117"/>
        <v/>
      </c>
      <c r="AK1026" s="25"/>
      <c r="AL1026" s="25"/>
      <c r="AM1026" s="25"/>
      <c r="AN1026" s="25"/>
      <c r="AO1026" s="25"/>
      <c r="AP1026" s="26">
        <f ca="1">IF(AND(Email_TaskV2[[#This Row],[Status]]="ON PROGRESS"),TODAY()-Email_TaskV2[[#This Row],[Tanggal nodin RFS/RFI]],0)</f>
        <v>0</v>
      </c>
      <c r="AQ1026" s="26">
        <f ca="1">IF(AND(Email_TaskV2[[#This Row],[Status]]="ON PROGRESS",Email_TaskV2[[#This Row],[Type]]="RFI"),TODAY()-Email_TaskV2[[#This Row],[Tanggal nodin RFS/RFI]],0)</f>
        <v>0</v>
      </c>
      <c r="AR1026" s="26" t="str">
        <f ca="1">IF(Email_TaskV2[[#This Row],[Aging]]&gt;7,"Warning","")</f>
        <v/>
      </c>
      <c r="AV1026" s="16" t="str">
        <f>IF(AND(Email_TaskV2[[#This Row],[Status]]="ON PROGRESS",Email_TaskV2[[#This Row],[Type]]="RFS"),"YES","")</f>
        <v/>
      </c>
      <c r="AW1026" s="16" t="str">
        <f>IF(AND(Email_TaskV2[[#This Row],[Status]]="ON PROGRESS",Email_TaskV2[[#This Row],[Type]]="RFI"),"YES","")</f>
        <v/>
      </c>
      <c r="AX1026" s="16">
        <f>IF(Email_TaskV2[[#This Row],[Nomor Nodin RFS/RFI]]="","",DAY(Email_TaskV2[[#This Row],[Tanggal nodin RFS/RFI]]))</f>
        <v>22</v>
      </c>
      <c r="AY1026" s="28" t="str">
        <f>IF(Email_TaskV2[[#This Row],[Nomor Nodin RFS/RFI]]="","",TEXT(Email_TaskV2[[#This Row],[Tanggal nodin RFS/RFI]],"mmm"))</f>
        <v>Aug</v>
      </c>
      <c r="AZ1026" s="28" t="str">
        <f>IF(Email_TaskV2[[#This Row],[Nodin BO]]="","No","Yes")</f>
        <v>Yes</v>
      </c>
      <c r="BA1026" s="36">
        <f>IF(Email_TaskV2[[#This Row],[Month]]="",13,MONTH(Email_TaskV2[[#This Row],[Tanggal nodin RFS/RFI]]))</f>
        <v>8</v>
      </c>
    </row>
    <row r="1027" spans="1:54" ht="15" hidden="1" customHeight="1" x14ac:dyDescent="0.3">
      <c r="A1027" s="17">
        <v>1026</v>
      </c>
      <c r="B1027" s="31" t="s">
        <v>4366</v>
      </c>
      <c r="C1027" s="40">
        <v>44795</v>
      </c>
      <c r="D1027" s="132" t="s">
        <v>4367</v>
      </c>
      <c r="E1027" s="134" t="s">
        <v>55</v>
      </c>
      <c r="F1027" s="31" t="s">
        <v>136</v>
      </c>
      <c r="G1027" s="42">
        <v>44795</v>
      </c>
      <c r="H1027" s="42">
        <v>44797</v>
      </c>
      <c r="I1027" s="31" t="s">
        <v>4368</v>
      </c>
      <c r="J1027" s="42">
        <v>44797</v>
      </c>
      <c r="K1027" s="42"/>
      <c r="L1027" s="31">
        <f t="shared" si="124"/>
        <v>2</v>
      </c>
      <c r="M1027" s="31">
        <f t="shared" si="125"/>
        <v>2</v>
      </c>
      <c r="N1027" s="34" t="s">
        <v>130</v>
      </c>
      <c r="O1027" s="34" t="s">
        <v>131</v>
      </c>
      <c r="P1027" s="34" t="str">
        <f>VLOOKUP(Email_TaskV2[[#This Row],[PIC Dev]],[1]Organization!C:D,2,FALSE)</f>
        <v>BSM Prepaid</v>
      </c>
      <c r="Q1027" s="74" t="s">
        <v>4369</v>
      </c>
      <c r="R1027" s="31">
        <v>12</v>
      </c>
      <c r="S1027" s="31" t="s">
        <v>61</v>
      </c>
      <c r="T1027" s="31" t="s">
        <v>4370</v>
      </c>
      <c r="U1027" s="31"/>
      <c r="V1027" s="31"/>
      <c r="W1027" s="31"/>
      <c r="X1027" s="31"/>
      <c r="Y1027" s="31"/>
      <c r="Z1027" s="31" t="s">
        <v>63</v>
      </c>
      <c r="AA1027" s="31" t="s">
        <v>64</v>
      </c>
      <c r="AB1027" s="31" t="s">
        <v>65</v>
      </c>
      <c r="AC1027" s="31" t="s">
        <v>66</v>
      </c>
      <c r="AD1027" s="23" t="s">
        <v>4221</v>
      </c>
      <c r="AE1027" s="33"/>
      <c r="AF1027" s="33"/>
      <c r="AG1027" s="31"/>
      <c r="AH1027" s="75"/>
      <c r="AI1027" s="31" t="s">
        <v>68</v>
      </c>
      <c r="AJ1027" s="43" t="str">
        <f t="shared" si="117"/>
        <v>(FUT Simulator)</v>
      </c>
      <c r="AK1027" s="25"/>
      <c r="AL1027" s="25"/>
      <c r="AM1027" s="25">
        <f>VLOOKUP($D1027,[1]Report_weekly!$E$2:$T$92,15,FALSE())</f>
        <v>3</v>
      </c>
      <c r="AN1027" s="25"/>
      <c r="AO1027" s="25"/>
      <c r="AP1027" s="26">
        <f ca="1">IF(AND(Email_TaskV2[[#This Row],[Status]]="ON PROGRESS"),TODAY()-Email_TaskV2[[#This Row],[Tanggal nodin RFS/RFI]],0)</f>
        <v>0</v>
      </c>
      <c r="AQ1027" s="26">
        <f ca="1">IF(AND(Email_TaskV2[[#This Row],[Status]]="ON PROGRESS",Email_TaskV2[[#This Row],[Type]]="RFI"),TODAY()-Email_TaskV2[[#This Row],[Tanggal nodin RFS/RFI]],0)</f>
        <v>0</v>
      </c>
      <c r="AR1027" s="26" t="str">
        <f ca="1">IF(Email_TaskV2[[#This Row],[Aging]]&gt;7,"Warning","")</f>
        <v/>
      </c>
      <c r="AV1027" s="16" t="str">
        <f>IF(AND(Email_TaskV2[[#This Row],[Status]]="ON PROGRESS",Email_TaskV2[[#This Row],[Type]]="RFS"),"YES","")</f>
        <v/>
      </c>
      <c r="AW1027" s="16" t="str">
        <f>IF(AND(Email_TaskV2[[#This Row],[Status]]="ON PROGRESS",Email_TaskV2[[#This Row],[Type]]="RFI"),"YES","")</f>
        <v/>
      </c>
      <c r="AX1027" s="16">
        <f>IF(Email_TaskV2[[#This Row],[Nomor Nodin RFS/RFI]]="","",DAY(Email_TaskV2[[#This Row],[Tanggal nodin RFS/RFI]]))</f>
        <v>22</v>
      </c>
      <c r="AY1027" s="28" t="str">
        <f>IF(Email_TaskV2[[#This Row],[Nomor Nodin RFS/RFI]]="","",TEXT(Email_TaskV2[[#This Row],[Tanggal nodin RFS/RFI]],"mmm"))</f>
        <v>Aug</v>
      </c>
      <c r="AZ1027" s="28" t="str">
        <f>IF(Email_TaskV2[[#This Row],[Nodin BO]]="","No","Yes")</f>
        <v>Yes</v>
      </c>
      <c r="BA1027" s="36">
        <f>IF(Email_TaskV2[[#This Row],[Month]]="",13,MONTH(Email_TaskV2[[#This Row],[Tanggal nodin RFS/RFI]]))</f>
        <v>8</v>
      </c>
    </row>
    <row r="1028" spans="1:54" ht="15" hidden="1" customHeight="1" x14ac:dyDescent="0.3">
      <c r="A1028" s="17">
        <v>1027</v>
      </c>
      <c r="B1028" s="31" t="s">
        <v>4371</v>
      </c>
      <c r="C1028" s="40">
        <v>44795</v>
      </c>
      <c r="D1028" s="132" t="s">
        <v>4372</v>
      </c>
      <c r="E1028" s="134" t="s">
        <v>55</v>
      </c>
      <c r="F1028" s="139" t="s">
        <v>112</v>
      </c>
      <c r="G1028" s="42">
        <v>44798</v>
      </c>
      <c r="H1028" s="42">
        <v>44799</v>
      </c>
      <c r="I1028" s="31" t="s">
        <v>4373</v>
      </c>
      <c r="J1028" s="42">
        <v>44802</v>
      </c>
      <c r="K1028" s="42"/>
      <c r="L1028" s="31">
        <f t="shared" si="124"/>
        <v>4</v>
      </c>
      <c r="M1028" s="31">
        <f t="shared" si="125"/>
        <v>4</v>
      </c>
      <c r="N1028" s="34" t="s">
        <v>3607</v>
      </c>
      <c r="O1028" s="111" t="s">
        <v>3608</v>
      </c>
      <c r="P1028" s="111" t="str">
        <f>VLOOKUP(Email_TaskV2[[#This Row],[PIC Dev]],[1]Organization!C:D,2,FALSE)</f>
        <v>Business Architecture</v>
      </c>
      <c r="Q1028" s="34"/>
      <c r="R1028" s="31">
        <v>35</v>
      </c>
      <c r="S1028" s="31" t="s">
        <v>106</v>
      </c>
      <c r="T1028" s="31"/>
      <c r="U1028" s="31"/>
      <c r="V1028" s="31"/>
      <c r="W1028" s="31"/>
      <c r="X1028" s="31"/>
      <c r="Y1028" s="31"/>
      <c r="Z1028" s="31" t="s">
        <v>63</v>
      </c>
      <c r="AA1028" s="31" t="s">
        <v>64</v>
      </c>
      <c r="AB1028" s="31" t="s">
        <v>534</v>
      </c>
      <c r="AC1028" s="31" t="s">
        <v>98</v>
      </c>
      <c r="AD1028" s="23" t="s">
        <v>151</v>
      </c>
      <c r="AE1028" s="33"/>
      <c r="AF1028" s="33"/>
      <c r="AG1028" s="31"/>
      <c r="AH1028" s="75"/>
      <c r="AI1028" s="31" t="s">
        <v>75</v>
      </c>
      <c r="AJ1028" s="43" t="str">
        <f t="shared" si="117"/>
        <v/>
      </c>
      <c r="AK1028" s="25"/>
      <c r="AL1028" s="25"/>
      <c r="AM1028" s="25"/>
      <c r="AN1028" s="25"/>
      <c r="AO1028" s="25"/>
      <c r="AP1028" s="26">
        <f ca="1">IF(AND(Email_TaskV2[[#This Row],[Status]]="ON PROGRESS"),TODAY()-Email_TaskV2[[#This Row],[Tanggal nodin RFS/RFI]],0)</f>
        <v>0</v>
      </c>
      <c r="AQ1028" s="26">
        <f ca="1">IF(AND(Email_TaskV2[[#This Row],[Status]]="ON PROGRESS",Email_TaskV2[[#This Row],[Type]]="RFI"),TODAY()-Email_TaskV2[[#This Row],[Tanggal nodin RFS/RFI]],0)</f>
        <v>0</v>
      </c>
      <c r="AR1028" s="26" t="str">
        <f ca="1">IF(Email_TaskV2[[#This Row],[Aging]]&gt;7,"Warning","")</f>
        <v/>
      </c>
      <c r="AV1028" s="16" t="str">
        <f>IF(AND(Email_TaskV2[[#This Row],[Status]]="ON PROGRESS",Email_TaskV2[[#This Row],[Type]]="RFS"),"YES","")</f>
        <v/>
      </c>
      <c r="AW1028" s="16" t="str">
        <f>IF(AND(Email_TaskV2[[#This Row],[Status]]="ON PROGRESS",Email_TaskV2[[#This Row],[Type]]="RFI"),"YES","")</f>
        <v/>
      </c>
      <c r="AX1028" s="16">
        <f>IF(Email_TaskV2[[#This Row],[Nomor Nodin RFS/RFI]]="","",DAY(Email_TaskV2[[#This Row],[Tanggal nodin RFS/RFI]]))</f>
        <v>22</v>
      </c>
      <c r="AY1028" s="28" t="str">
        <f>IF(Email_TaskV2[[#This Row],[Nomor Nodin RFS/RFI]]="","",TEXT(Email_TaskV2[[#This Row],[Tanggal nodin RFS/RFI]],"mmm"))</f>
        <v>Aug</v>
      </c>
      <c r="AZ1028" s="28" t="str">
        <f>IF(Email_TaskV2[[#This Row],[Nodin BO]]="","No","Yes")</f>
        <v>No</v>
      </c>
      <c r="BA1028" s="36">
        <f>IF(Email_TaskV2[[#This Row],[Month]]="",13,MONTH(Email_TaskV2[[#This Row],[Tanggal nodin RFS/RFI]]))</f>
        <v>8</v>
      </c>
    </row>
    <row r="1029" spans="1:54" ht="15" hidden="1" customHeight="1" x14ac:dyDescent="0.3">
      <c r="A1029" s="17">
        <v>1028</v>
      </c>
      <c r="B1029" s="31" t="s">
        <v>4374</v>
      </c>
      <c r="C1029" s="40">
        <v>44795</v>
      </c>
      <c r="D1029" s="34" t="s">
        <v>4375</v>
      </c>
      <c r="E1029" s="31" t="s">
        <v>55</v>
      </c>
      <c r="F1029" s="112" t="s">
        <v>136</v>
      </c>
      <c r="G1029" s="42">
        <v>44799</v>
      </c>
      <c r="H1029" s="42">
        <v>44804</v>
      </c>
      <c r="I1029" s="31" t="s">
        <v>4376</v>
      </c>
      <c r="J1029" s="42">
        <v>44804</v>
      </c>
      <c r="K1029" s="42"/>
      <c r="L1029" s="31">
        <f t="shared" si="124"/>
        <v>9</v>
      </c>
      <c r="M1029" s="31">
        <f t="shared" si="125"/>
        <v>5</v>
      </c>
      <c r="N1029" s="34" t="s">
        <v>130</v>
      </c>
      <c r="O1029" s="34" t="s">
        <v>131</v>
      </c>
      <c r="P1029" s="34" t="str">
        <f>VLOOKUP(Email_TaskV2[[#This Row],[PIC Dev]],[1]Organization!C:D,2,FALSE)</f>
        <v>BSM Prepaid</v>
      </c>
      <c r="Q1029" s="74" t="s">
        <v>4377</v>
      </c>
      <c r="R1029" s="31">
        <v>30</v>
      </c>
      <c r="S1029" s="31" t="s">
        <v>106</v>
      </c>
      <c r="T1029" s="31" t="s">
        <v>4378</v>
      </c>
      <c r="U1029" s="31"/>
      <c r="V1029" s="31"/>
      <c r="W1029" s="31"/>
      <c r="X1029" s="31"/>
      <c r="Y1029" s="31"/>
      <c r="Z1029" s="31" t="s">
        <v>63</v>
      </c>
      <c r="AA1029" s="31" t="s">
        <v>64</v>
      </c>
      <c r="AB1029" s="31" t="s">
        <v>938</v>
      </c>
      <c r="AC1029" s="31" t="s">
        <v>66</v>
      </c>
      <c r="AD1029" s="23" t="s">
        <v>211</v>
      </c>
      <c r="AE1029" s="33" t="s">
        <v>4379</v>
      </c>
      <c r="AF1029" s="33"/>
      <c r="AG1029" s="31"/>
      <c r="AH1029" s="75"/>
      <c r="AI1029" s="31" t="s">
        <v>75</v>
      </c>
      <c r="AJ1029" s="43" t="str">
        <f t="shared" si="117"/>
        <v/>
      </c>
      <c r="AK1029" s="25"/>
      <c r="AL1029" s="25"/>
      <c r="AM1029" s="25"/>
      <c r="AN1029" s="25"/>
      <c r="AO1029" s="25"/>
      <c r="AP1029" s="26">
        <f ca="1">IF(AND(Email_TaskV2[[#This Row],[Status]]="ON PROGRESS"),TODAY()-Email_TaskV2[[#This Row],[Tanggal nodin RFS/RFI]],0)</f>
        <v>0</v>
      </c>
      <c r="AQ1029" s="26">
        <f ca="1">IF(AND(Email_TaskV2[[#This Row],[Status]]="ON PROGRESS",Email_TaskV2[[#This Row],[Type]]="RFI"),TODAY()-Email_TaskV2[[#This Row],[Tanggal nodin RFS/RFI]],0)</f>
        <v>0</v>
      </c>
      <c r="AR1029" s="26" t="str">
        <f ca="1">IF(Email_TaskV2[[#This Row],[Aging]]&gt;7,"Warning","")</f>
        <v/>
      </c>
      <c r="AV1029" s="16" t="str">
        <f>IF(AND(Email_TaskV2[[#This Row],[Status]]="ON PROGRESS",Email_TaskV2[[#This Row],[Type]]="RFS"),"YES","")</f>
        <v/>
      </c>
      <c r="AW1029" s="16" t="str">
        <f>IF(AND(Email_TaskV2[[#This Row],[Status]]="ON PROGRESS",Email_TaskV2[[#This Row],[Type]]="RFI"),"YES","")</f>
        <v/>
      </c>
      <c r="AX1029" s="16">
        <f>IF(Email_TaskV2[[#This Row],[Nomor Nodin RFS/RFI]]="","",DAY(Email_TaskV2[[#This Row],[Tanggal nodin RFS/RFI]]))</f>
        <v>22</v>
      </c>
      <c r="AY1029" s="28" t="str">
        <f>IF(Email_TaskV2[[#This Row],[Nomor Nodin RFS/RFI]]="","",TEXT(Email_TaskV2[[#This Row],[Tanggal nodin RFS/RFI]],"mmm"))</f>
        <v>Aug</v>
      </c>
      <c r="AZ1029" s="28" t="str">
        <f>IF(Email_TaskV2[[#This Row],[Nodin BO]]="","No","Yes")</f>
        <v>Yes</v>
      </c>
      <c r="BA1029" s="36">
        <f>IF(Email_TaskV2[[#This Row],[Month]]="",13,MONTH(Email_TaskV2[[#This Row],[Tanggal nodin RFS/RFI]]))</f>
        <v>8</v>
      </c>
    </row>
    <row r="1030" spans="1:54" ht="15" hidden="1" customHeight="1" x14ac:dyDescent="0.3">
      <c r="A1030" s="17">
        <v>1029</v>
      </c>
      <c r="B1030" s="31" t="s">
        <v>4380</v>
      </c>
      <c r="C1030" s="40">
        <v>44795</v>
      </c>
      <c r="D1030" s="132" t="s">
        <v>4381</v>
      </c>
      <c r="E1030" s="134" t="s">
        <v>55</v>
      </c>
      <c r="F1030" s="41" t="s">
        <v>112</v>
      </c>
      <c r="G1030" s="42">
        <v>44796</v>
      </c>
      <c r="H1030" s="42">
        <v>44798</v>
      </c>
      <c r="I1030" s="31" t="s">
        <v>4382</v>
      </c>
      <c r="J1030" s="42">
        <v>44798</v>
      </c>
      <c r="K1030" s="42"/>
      <c r="L1030" s="31">
        <f t="shared" si="124"/>
        <v>3</v>
      </c>
      <c r="M1030" s="31">
        <f t="shared" si="125"/>
        <v>2</v>
      </c>
      <c r="N1030" s="34" t="s">
        <v>130</v>
      </c>
      <c r="O1030" s="34" t="s">
        <v>131</v>
      </c>
      <c r="P1030" s="34" t="str">
        <f>VLOOKUP(Email_TaskV2[[#This Row],[PIC Dev]],[1]Organization!C:D,2,FALSE)</f>
        <v>BSM Prepaid</v>
      </c>
      <c r="Q1030" s="34"/>
      <c r="R1030" s="31">
        <v>133</v>
      </c>
      <c r="S1030" s="31" t="s">
        <v>106</v>
      </c>
      <c r="T1030" s="31" t="s">
        <v>4370</v>
      </c>
      <c r="U1030" s="31"/>
      <c r="V1030" s="31"/>
      <c r="W1030" s="31"/>
      <c r="X1030" s="31"/>
      <c r="Y1030" s="31"/>
      <c r="Z1030" s="31" t="s">
        <v>63</v>
      </c>
      <c r="AA1030" s="31" t="s">
        <v>64</v>
      </c>
      <c r="AB1030" s="31" t="s">
        <v>65</v>
      </c>
      <c r="AC1030" s="31" t="s">
        <v>66</v>
      </c>
      <c r="AD1030" s="23" t="s">
        <v>133</v>
      </c>
      <c r="AE1030" s="33"/>
      <c r="AF1030" s="33"/>
      <c r="AG1030" s="31"/>
      <c r="AH1030" s="75"/>
      <c r="AI1030" s="31" t="s">
        <v>75</v>
      </c>
      <c r="AJ1030" s="43" t="str">
        <f t="shared" si="117"/>
        <v/>
      </c>
      <c r="AK1030" s="25"/>
      <c r="AL1030" s="25"/>
      <c r="AM1030" s="25"/>
      <c r="AN1030" s="25"/>
      <c r="AO1030" s="25"/>
      <c r="AP1030" s="26">
        <f ca="1">IF(AND(Email_TaskV2[[#This Row],[Status]]="ON PROGRESS"),TODAY()-Email_TaskV2[[#This Row],[Tanggal nodin RFS/RFI]],0)</f>
        <v>0</v>
      </c>
      <c r="AQ1030" s="26">
        <f ca="1">IF(AND(Email_TaskV2[[#This Row],[Status]]="ON PROGRESS",Email_TaskV2[[#This Row],[Type]]="RFI"),TODAY()-Email_TaskV2[[#This Row],[Tanggal nodin RFS/RFI]],0)</f>
        <v>0</v>
      </c>
      <c r="AR1030" s="26" t="str">
        <f ca="1">IF(Email_TaskV2[[#This Row],[Aging]]&gt;7,"Warning","")</f>
        <v/>
      </c>
      <c r="AV1030" s="16" t="str">
        <f>IF(AND(Email_TaskV2[[#This Row],[Status]]="ON PROGRESS",Email_TaskV2[[#This Row],[Type]]="RFS"),"YES","")</f>
        <v/>
      </c>
      <c r="AW1030" s="16" t="str">
        <f>IF(AND(Email_TaskV2[[#This Row],[Status]]="ON PROGRESS",Email_TaskV2[[#This Row],[Type]]="RFI"),"YES","")</f>
        <v/>
      </c>
      <c r="AX1030" s="16">
        <f>IF(Email_TaskV2[[#This Row],[Nomor Nodin RFS/RFI]]="","",DAY(Email_TaskV2[[#This Row],[Tanggal nodin RFS/RFI]]))</f>
        <v>22</v>
      </c>
      <c r="AY1030" s="28" t="str">
        <f>IF(Email_TaskV2[[#This Row],[Nomor Nodin RFS/RFI]]="","",TEXT(Email_TaskV2[[#This Row],[Tanggal nodin RFS/RFI]],"mmm"))</f>
        <v>Aug</v>
      </c>
      <c r="AZ1030" s="28" t="str">
        <f>IF(Email_TaskV2[[#This Row],[Nodin BO]]="","No","Yes")</f>
        <v>Yes</v>
      </c>
      <c r="BA1030" s="36">
        <f>IF(Email_TaskV2[[#This Row],[Month]]="",13,MONTH(Email_TaskV2[[#This Row],[Tanggal nodin RFS/RFI]]))</f>
        <v>8</v>
      </c>
    </row>
    <row r="1031" spans="1:54" ht="15" hidden="1" customHeight="1" x14ac:dyDescent="0.3">
      <c r="A1031" s="17">
        <v>1030</v>
      </c>
      <c r="B1031" s="31" t="s">
        <v>4383</v>
      </c>
      <c r="C1031" s="40">
        <v>44795</v>
      </c>
      <c r="D1031" s="132" t="s">
        <v>4384</v>
      </c>
      <c r="E1031" s="140" t="s">
        <v>55</v>
      </c>
      <c r="F1031" s="112" t="s">
        <v>136</v>
      </c>
      <c r="G1031" s="42">
        <v>44796</v>
      </c>
      <c r="H1031" s="42">
        <v>44799</v>
      </c>
      <c r="I1031" s="83" t="s">
        <v>4385</v>
      </c>
      <c r="J1031" s="42">
        <v>44802</v>
      </c>
      <c r="K1031" s="42"/>
      <c r="L1031" s="31">
        <f t="shared" si="124"/>
        <v>4</v>
      </c>
      <c r="M1031" s="31">
        <f t="shared" si="125"/>
        <v>6</v>
      </c>
      <c r="N1031" s="20" t="s">
        <v>130</v>
      </c>
      <c r="O1031" s="20" t="s">
        <v>131</v>
      </c>
      <c r="P1031" s="34" t="str">
        <f>VLOOKUP(Email_TaskV2[[#This Row],[PIC Dev]],[1]Organization!C:D,2,FALSE)</f>
        <v>BSM Prepaid</v>
      </c>
      <c r="Q1031" s="34" t="s">
        <v>4386</v>
      </c>
      <c r="R1031" s="31">
        <v>281</v>
      </c>
      <c r="S1031" s="31" t="s">
        <v>106</v>
      </c>
      <c r="T1031" s="83" t="s">
        <v>4387</v>
      </c>
      <c r="U1031" s="83"/>
      <c r="V1031" s="83"/>
      <c r="W1031" s="83"/>
      <c r="X1031" s="83"/>
      <c r="Y1031" s="83"/>
      <c r="Z1031" s="31" t="s">
        <v>63</v>
      </c>
      <c r="AA1031" s="31" t="s">
        <v>64</v>
      </c>
      <c r="AB1031" s="31" t="s">
        <v>65</v>
      </c>
      <c r="AC1031" s="31" t="s">
        <v>66</v>
      </c>
      <c r="AD1031" s="23" t="s">
        <v>1719</v>
      </c>
      <c r="AE1031" s="33"/>
      <c r="AF1031" s="33"/>
      <c r="AG1031" s="31"/>
      <c r="AH1031" s="75"/>
      <c r="AI1031" s="31" t="s">
        <v>68</v>
      </c>
      <c r="AJ1031" s="43" t="str">
        <f t="shared" si="117"/>
        <v>(Cetho Automation)</v>
      </c>
      <c r="AK1031" s="25"/>
      <c r="AL1031" s="25"/>
      <c r="AM1031" s="25"/>
      <c r="AN1031" s="25"/>
      <c r="AO1031" s="25">
        <f>VLOOKUP($D1031,[1]Report_weekly!$E$2:$U$92,17,FALSE())</f>
        <v>5</v>
      </c>
      <c r="AP1031" s="26">
        <f ca="1">IF(AND(Email_TaskV2[[#This Row],[Status]]="ON PROGRESS"),TODAY()-Email_TaskV2[[#This Row],[Tanggal nodin RFS/RFI]],0)</f>
        <v>0</v>
      </c>
      <c r="AQ1031" s="26">
        <f ca="1">IF(AND(Email_TaskV2[[#This Row],[Status]]="ON PROGRESS",Email_TaskV2[[#This Row],[Type]]="RFI"),TODAY()-Email_TaskV2[[#This Row],[Tanggal nodin RFS/RFI]],0)</f>
        <v>0</v>
      </c>
      <c r="AR1031" s="26" t="str">
        <f ca="1">IF(Email_TaskV2[[#This Row],[Aging]]&gt;7,"Warning","")</f>
        <v/>
      </c>
      <c r="AV1031" s="16" t="str">
        <f>IF(AND(Email_TaskV2[[#This Row],[Status]]="ON PROGRESS",Email_TaskV2[[#This Row],[Type]]="RFS"),"YES","")</f>
        <v/>
      </c>
      <c r="AW1031" s="16" t="str">
        <f>IF(AND(Email_TaskV2[[#This Row],[Status]]="ON PROGRESS",Email_TaskV2[[#This Row],[Type]]="RFI"),"YES","")</f>
        <v/>
      </c>
      <c r="AX1031" s="16">
        <f>IF(Email_TaskV2[[#This Row],[Nomor Nodin RFS/RFI]]="","",DAY(Email_TaskV2[[#This Row],[Tanggal nodin RFS/RFI]]))</f>
        <v>22</v>
      </c>
      <c r="AY1031" s="28" t="str">
        <f>IF(Email_TaskV2[[#This Row],[Nomor Nodin RFS/RFI]]="","",TEXT(Email_TaskV2[[#This Row],[Tanggal nodin RFS/RFI]],"mmm"))</f>
        <v>Aug</v>
      </c>
      <c r="AZ1031" s="28" t="str">
        <f>IF(Email_TaskV2[[#This Row],[Nodin BO]]="","No","Yes")</f>
        <v>Yes</v>
      </c>
      <c r="BA1031" s="36">
        <f>IF(Email_TaskV2[[#This Row],[Month]]="",13,MONTH(Email_TaskV2[[#This Row],[Tanggal nodin RFS/RFI]]))</f>
        <v>8</v>
      </c>
    </row>
    <row r="1032" spans="1:54" ht="15" hidden="1" customHeight="1" x14ac:dyDescent="0.3">
      <c r="A1032" s="17">
        <v>1031</v>
      </c>
      <c r="B1032" s="31" t="s">
        <v>4388</v>
      </c>
      <c r="C1032" s="40">
        <v>44795</v>
      </c>
      <c r="D1032" s="34" t="s">
        <v>4389</v>
      </c>
      <c r="E1032" s="31" t="s">
        <v>55</v>
      </c>
      <c r="F1032" s="84" t="s">
        <v>695</v>
      </c>
      <c r="G1032" s="42">
        <v>44798</v>
      </c>
      <c r="H1032" s="42">
        <v>44817</v>
      </c>
      <c r="I1032" s="31" t="s">
        <v>4390</v>
      </c>
      <c r="J1032" s="42">
        <v>44818</v>
      </c>
      <c r="K1032" s="42"/>
      <c r="L1032" s="31">
        <f t="shared" si="124"/>
        <v>22</v>
      </c>
      <c r="M1032" s="31">
        <f t="shared" si="125"/>
        <v>20</v>
      </c>
      <c r="N1032" s="33" t="s">
        <v>93</v>
      </c>
      <c r="O1032" s="34" t="s">
        <v>94</v>
      </c>
      <c r="P1032" s="34" t="str">
        <f>VLOOKUP(Email_TaskV2[[#This Row],[PIC Dev]],[1]Organization!C:D,2,FALSE)</f>
        <v>Digital and VAS</v>
      </c>
      <c r="Q1032" s="74" t="s">
        <v>4391</v>
      </c>
      <c r="R1032" s="31">
        <v>166</v>
      </c>
      <c r="S1032" s="31" t="s">
        <v>106</v>
      </c>
      <c r="T1032" s="31" t="s">
        <v>3948</v>
      </c>
      <c r="U1032" s="31"/>
      <c r="V1032" s="31"/>
      <c r="W1032" s="31"/>
      <c r="X1032" s="31"/>
      <c r="Y1032" s="31"/>
      <c r="Z1032" s="31" t="s">
        <v>63</v>
      </c>
      <c r="AA1032" s="31" t="s">
        <v>64</v>
      </c>
      <c r="AB1032" s="31" t="s">
        <v>201</v>
      </c>
      <c r="AC1032" s="31" t="s">
        <v>98</v>
      </c>
      <c r="AD1032" s="23" t="s">
        <v>186</v>
      </c>
      <c r="AE1032" s="33" t="s">
        <v>4392</v>
      </c>
      <c r="AF1032" s="33"/>
      <c r="AG1032" s="31"/>
      <c r="AH1032" s="75"/>
      <c r="AI1032" s="31" t="s">
        <v>75</v>
      </c>
      <c r="AJ1032" s="43" t="str">
        <f t="shared" si="117"/>
        <v/>
      </c>
      <c r="AK1032" s="25"/>
      <c r="AL1032" s="25"/>
      <c r="AM1032" s="25"/>
      <c r="AN1032" s="25"/>
      <c r="AO1032" s="25"/>
      <c r="AP1032" s="26">
        <f ca="1">IF(AND(Email_TaskV2[[#This Row],[Status]]="ON PROGRESS"),TODAY()-Email_TaskV2[[#This Row],[Tanggal nodin RFS/RFI]],0)</f>
        <v>0</v>
      </c>
      <c r="AQ1032" s="26">
        <f ca="1">IF(AND(Email_TaskV2[[#This Row],[Status]]="ON PROGRESS",Email_TaskV2[[#This Row],[Type]]="RFI"),TODAY()-Email_TaskV2[[#This Row],[Tanggal nodin RFS/RFI]],0)</f>
        <v>0</v>
      </c>
      <c r="AR1032" s="26" t="str">
        <f ca="1">IF(Email_TaskV2[[#This Row],[Aging]]&gt;7,"Warning","")</f>
        <v/>
      </c>
      <c r="AV1032" s="16" t="str">
        <f>IF(AND(Email_TaskV2[[#This Row],[Status]]="ON PROGRESS",Email_TaskV2[[#This Row],[Type]]="RFS"),"YES","")</f>
        <v/>
      </c>
      <c r="AW1032" s="16" t="str">
        <f>IF(AND(Email_TaskV2[[#This Row],[Status]]="ON PROGRESS",Email_TaskV2[[#This Row],[Type]]="RFI"),"YES","")</f>
        <v/>
      </c>
      <c r="AX1032" s="16">
        <f>IF(Email_TaskV2[[#This Row],[Nomor Nodin RFS/RFI]]="","",DAY(Email_TaskV2[[#This Row],[Tanggal nodin RFS/RFI]]))</f>
        <v>22</v>
      </c>
      <c r="AY1032" s="28" t="str">
        <f>IF(Email_TaskV2[[#This Row],[Nomor Nodin RFS/RFI]]="","",TEXT(Email_TaskV2[[#This Row],[Tanggal nodin RFS/RFI]],"mmm"))</f>
        <v>Aug</v>
      </c>
      <c r="AZ1032" s="28" t="str">
        <f>IF(Email_TaskV2[[#This Row],[Nodin BO]]="","No","Yes")</f>
        <v>Yes</v>
      </c>
      <c r="BA1032" s="36">
        <f>IF(Email_TaskV2[[#This Row],[Month]]="",13,MONTH(Email_TaskV2[[#This Row],[Tanggal nodin RFS/RFI]]))</f>
        <v>8</v>
      </c>
      <c r="BB1032" s="141"/>
    </row>
    <row r="1033" spans="1:54" ht="15" hidden="1" customHeight="1" x14ac:dyDescent="0.3">
      <c r="A1033" s="17">
        <v>1032</v>
      </c>
      <c r="B1033" s="134" t="s">
        <v>4393</v>
      </c>
      <c r="C1033" s="142">
        <v>44795</v>
      </c>
      <c r="D1033" s="132" t="s">
        <v>4394</v>
      </c>
      <c r="E1033" s="134" t="s">
        <v>55</v>
      </c>
      <c r="F1033" s="143" t="s">
        <v>112</v>
      </c>
      <c r="G1033" s="144">
        <v>44797</v>
      </c>
      <c r="H1033" s="144">
        <v>44798</v>
      </c>
      <c r="I1033" s="134" t="s">
        <v>4395</v>
      </c>
      <c r="J1033" s="144">
        <v>44798</v>
      </c>
      <c r="K1033" s="144"/>
      <c r="L1033" s="31">
        <f t="shared" si="124"/>
        <v>3</v>
      </c>
      <c r="M1033" s="31">
        <f t="shared" si="125"/>
        <v>1</v>
      </c>
      <c r="N1033" s="145" t="s">
        <v>58</v>
      </c>
      <c r="O1033" s="145" t="s">
        <v>59</v>
      </c>
      <c r="P1033" s="146" t="str">
        <f>VLOOKUP(Email_TaskV2[[#This Row],[PIC Dev]],[1]Organization!C:D,2,FALSE)</f>
        <v>BSM Prepaid</v>
      </c>
      <c r="Q1033" s="132"/>
      <c r="R1033" s="134">
        <v>155</v>
      </c>
      <c r="S1033" s="134" t="s">
        <v>106</v>
      </c>
      <c r="T1033" s="134" t="s">
        <v>4396</v>
      </c>
      <c r="U1033" s="134"/>
      <c r="V1033" s="134"/>
      <c r="W1033" s="134"/>
      <c r="X1033" s="134"/>
      <c r="Y1033" s="134"/>
      <c r="Z1033" s="134" t="s">
        <v>63</v>
      </c>
      <c r="AA1033" s="134" t="s">
        <v>64</v>
      </c>
      <c r="AB1033" s="134" t="s">
        <v>65</v>
      </c>
      <c r="AC1033" s="134" t="s">
        <v>66</v>
      </c>
      <c r="AD1033" s="147" t="s">
        <v>186</v>
      </c>
      <c r="AE1033" s="147"/>
      <c r="AF1033" s="147"/>
      <c r="AG1033" s="134"/>
      <c r="AH1033" s="148"/>
      <c r="AI1033" s="31" t="s">
        <v>75</v>
      </c>
      <c r="AJ1033" s="43" t="str">
        <f t="shared" si="117"/>
        <v/>
      </c>
      <c r="AK1033" s="149"/>
      <c r="AL1033" s="149"/>
      <c r="AM1033" s="149"/>
      <c r="AN1033" s="149"/>
      <c r="AO1033" s="149"/>
      <c r="AP1033" s="150">
        <f ca="1">IF(AND(Email_TaskV2[[#This Row],[Status]]="ON PROGRESS"),TODAY()-Email_TaskV2[[#This Row],[Tanggal nodin RFS/RFI]],0)</f>
        <v>0</v>
      </c>
      <c r="AQ1033" s="150">
        <f ca="1">IF(AND(Email_TaskV2[[#This Row],[Status]]="ON PROGRESS",Email_TaskV2[[#This Row],[Type]]="RFI"),TODAY()-Email_TaskV2[[#This Row],[Tanggal nodin RFS/RFI]],0)</f>
        <v>0</v>
      </c>
      <c r="AR1033" s="150" t="str">
        <f ca="1">IF(Email_TaskV2[[#This Row],[Aging]]&gt;7,"Warning","")</f>
        <v/>
      </c>
      <c r="AS1033" s="141"/>
      <c r="AT1033" s="141"/>
      <c r="AU1033" s="141"/>
      <c r="AV1033" s="141" t="str">
        <f>IF(AND(Email_TaskV2[[#This Row],[Status]]="ON PROGRESS",Email_TaskV2[[#This Row],[Type]]="RFS"),"YES","")</f>
        <v/>
      </c>
      <c r="AW1033" s="141" t="str">
        <f>IF(AND(Email_TaskV2[[#This Row],[Status]]="ON PROGRESS",Email_TaskV2[[#This Row],[Type]]="RFI"),"YES","")</f>
        <v/>
      </c>
      <c r="AX1033" s="141">
        <f>IF(Email_TaskV2[[#This Row],[Nomor Nodin RFS/RFI]]="","",DAY(Email_TaskV2[[#This Row],[Tanggal nodin RFS/RFI]]))</f>
        <v>22</v>
      </c>
      <c r="AY1033" s="28" t="str">
        <f>IF(Email_TaskV2[[#This Row],[Nomor Nodin RFS/RFI]]="","",TEXT(Email_TaskV2[[#This Row],[Tanggal nodin RFS/RFI]],"mmm"))</f>
        <v>Aug</v>
      </c>
      <c r="AZ1033" s="28" t="str">
        <f>IF(Email_TaskV2[[#This Row],[Nodin BO]]="","No","Yes")</f>
        <v>Yes</v>
      </c>
      <c r="BA1033" s="151">
        <f>IF(Email_TaskV2[[#This Row],[Month]]="",13,MONTH(Email_TaskV2[[#This Row],[Tanggal nodin RFS/RFI]]))</f>
        <v>8</v>
      </c>
    </row>
    <row r="1034" spans="1:54" ht="15" hidden="1" customHeight="1" x14ac:dyDescent="0.3">
      <c r="A1034" s="17">
        <v>1033</v>
      </c>
      <c r="B1034" s="31" t="s">
        <v>4397</v>
      </c>
      <c r="C1034" s="40">
        <v>44796</v>
      </c>
      <c r="D1034" s="132" t="s">
        <v>4398</v>
      </c>
      <c r="E1034" s="134" t="s">
        <v>55</v>
      </c>
      <c r="F1034" s="41" t="s">
        <v>136</v>
      </c>
      <c r="G1034" s="42">
        <v>44798</v>
      </c>
      <c r="H1034" s="42">
        <v>44799</v>
      </c>
      <c r="I1034" s="31" t="s">
        <v>4399</v>
      </c>
      <c r="J1034" s="42">
        <v>44802</v>
      </c>
      <c r="K1034" s="42"/>
      <c r="L1034" s="31">
        <f t="shared" si="124"/>
        <v>3</v>
      </c>
      <c r="M1034" s="31">
        <f t="shared" si="125"/>
        <v>4</v>
      </c>
      <c r="N1034" s="34" t="s">
        <v>3607</v>
      </c>
      <c r="O1034" s="111" t="s">
        <v>3608</v>
      </c>
      <c r="P1034" s="111" t="str">
        <f>VLOOKUP(Email_TaskV2[[#This Row],[PIC Dev]],[1]Organization!C:D,2,FALSE)</f>
        <v>Business Architecture</v>
      </c>
      <c r="Q1034" s="74" t="s">
        <v>4400</v>
      </c>
      <c r="R1034" s="31">
        <v>192</v>
      </c>
      <c r="S1034" s="31" t="s">
        <v>106</v>
      </c>
      <c r="T1034" s="31" t="s">
        <v>3610</v>
      </c>
      <c r="U1034" s="31"/>
      <c r="V1034" s="31"/>
      <c r="W1034" s="31"/>
      <c r="X1034" s="31"/>
      <c r="Y1034" s="31"/>
      <c r="Z1034" s="31" t="s">
        <v>63</v>
      </c>
      <c r="AA1034" s="31" t="s">
        <v>64</v>
      </c>
      <c r="AB1034" s="31" t="s">
        <v>534</v>
      </c>
      <c r="AC1034" s="31" t="s">
        <v>98</v>
      </c>
      <c r="AD1034" s="137" t="s">
        <v>1719</v>
      </c>
      <c r="AE1034" s="33"/>
      <c r="AF1034" s="33"/>
      <c r="AG1034" s="31"/>
      <c r="AH1034" s="75"/>
      <c r="AI1034" s="31" t="s">
        <v>276</v>
      </c>
      <c r="AJ1034" s="43" t="str">
        <f t="shared" si="117"/>
        <v>(Prima Automation)</v>
      </c>
      <c r="AK1034" s="25"/>
      <c r="AL1034" s="25">
        <f>VLOOKUP($D1034,[1]Report_weekly!$E$2:$T$92,14,FALSE())</f>
        <v>2</v>
      </c>
      <c r="AM1034" s="25"/>
      <c r="AN1034" s="25"/>
      <c r="AO1034" s="25"/>
      <c r="AP1034" s="26">
        <f ca="1">IF(AND(Email_TaskV2[[#This Row],[Status]]="ON PROGRESS"),TODAY()-Email_TaskV2[[#This Row],[Tanggal nodin RFS/RFI]],0)</f>
        <v>0</v>
      </c>
      <c r="AQ1034" s="26">
        <f ca="1">IF(AND(Email_TaskV2[[#This Row],[Status]]="ON PROGRESS",Email_TaskV2[[#This Row],[Type]]="RFI"),TODAY()-Email_TaskV2[[#This Row],[Tanggal nodin RFS/RFI]],0)</f>
        <v>0</v>
      </c>
      <c r="AR1034" s="26" t="str">
        <f ca="1">IF(Email_TaskV2[[#This Row],[Aging]]&gt;7,"Warning","")</f>
        <v/>
      </c>
      <c r="AV1034" s="16" t="str">
        <f>IF(AND(Email_TaskV2[[#This Row],[Status]]="ON PROGRESS",Email_TaskV2[[#This Row],[Type]]="RFS"),"YES","")</f>
        <v/>
      </c>
      <c r="AW1034" s="16" t="str">
        <f>IF(AND(Email_TaskV2[[#This Row],[Status]]="ON PROGRESS",Email_TaskV2[[#This Row],[Type]]="RFI"),"YES","")</f>
        <v/>
      </c>
      <c r="AX1034" s="16">
        <f>IF(Email_TaskV2[[#This Row],[Nomor Nodin RFS/RFI]]="","",DAY(Email_TaskV2[[#This Row],[Tanggal nodin RFS/RFI]]))</f>
        <v>23</v>
      </c>
      <c r="AY1034" s="28" t="str">
        <f>IF(Email_TaskV2[[#This Row],[Nomor Nodin RFS/RFI]]="","",TEXT(Email_TaskV2[[#This Row],[Tanggal nodin RFS/RFI]],"mmm"))</f>
        <v>Aug</v>
      </c>
      <c r="AZ1034" s="28" t="str">
        <f>IF(Email_TaskV2[[#This Row],[Nodin BO]]="","No","Yes")</f>
        <v>Yes</v>
      </c>
      <c r="BA1034" s="36">
        <f>IF(Email_TaskV2[[#This Row],[Month]]="",13,MONTH(Email_TaskV2[[#This Row],[Tanggal nodin RFS/RFI]]))</f>
        <v>8</v>
      </c>
    </row>
    <row r="1035" spans="1:54" ht="15" hidden="1" customHeight="1" x14ac:dyDescent="0.3">
      <c r="A1035" s="17">
        <v>1034</v>
      </c>
      <c r="B1035" s="31" t="s">
        <v>4401</v>
      </c>
      <c r="C1035" s="40">
        <v>44796</v>
      </c>
      <c r="D1035" s="132" t="s">
        <v>4402</v>
      </c>
      <c r="E1035" s="134" t="s">
        <v>55</v>
      </c>
      <c r="F1035" s="41" t="s">
        <v>136</v>
      </c>
      <c r="G1035" s="42">
        <v>44796</v>
      </c>
      <c r="H1035" s="42">
        <v>44819</v>
      </c>
      <c r="I1035" s="31" t="s">
        <v>4403</v>
      </c>
      <c r="J1035" s="42">
        <v>44819</v>
      </c>
      <c r="K1035" s="42"/>
      <c r="L1035" s="31">
        <f t="shared" si="124"/>
        <v>23</v>
      </c>
      <c r="M1035" s="31">
        <f t="shared" si="125"/>
        <v>23</v>
      </c>
      <c r="N1035" s="33" t="s">
        <v>171</v>
      </c>
      <c r="O1035" s="34" t="s">
        <v>172</v>
      </c>
      <c r="P1035" s="34" t="str">
        <f>VLOOKUP(Email_TaskV2[[#This Row],[PIC Dev]],[1]Organization!C:D,2,FALSE)</f>
        <v>Postpaid, Roaming, and Interconnect</v>
      </c>
      <c r="Q1035" s="74" t="s">
        <v>4404</v>
      </c>
      <c r="R1035" s="31">
        <v>85</v>
      </c>
      <c r="S1035" s="31" t="s">
        <v>61</v>
      </c>
      <c r="T1035" s="31" t="s">
        <v>4405</v>
      </c>
      <c r="U1035" s="31"/>
      <c r="V1035" s="31"/>
      <c r="W1035" s="31"/>
      <c r="X1035" s="31"/>
      <c r="Y1035" s="31"/>
      <c r="Z1035" s="31" t="s">
        <v>63</v>
      </c>
      <c r="AA1035" s="31" t="s">
        <v>64</v>
      </c>
      <c r="AB1035" s="31" t="s">
        <v>65</v>
      </c>
      <c r="AC1035" s="31" t="s">
        <v>124</v>
      </c>
      <c r="AD1035" s="20" t="s">
        <v>125</v>
      </c>
      <c r="AE1035" s="33" t="s">
        <v>99</v>
      </c>
      <c r="AF1035" s="33"/>
      <c r="AG1035" s="31"/>
      <c r="AH1035" s="75"/>
      <c r="AI1035" s="31" t="s">
        <v>68</v>
      </c>
      <c r="AJ1035" s="43" t="str">
        <f t="shared" si="117"/>
        <v>(FUT Simulator)</v>
      </c>
      <c r="AK1035" s="25"/>
      <c r="AL1035" s="25"/>
      <c r="AM1035" s="25">
        <f>VLOOKUP($D1035,[1]Report_weekly!$E$2:$T$92,15,FALSE())</f>
        <v>3</v>
      </c>
      <c r="AN1035" s="25"/>
      <c r="AO1035" s="25"/>
      <c r="AP1035" s="26">
        <f ca="1">IF(AND(Email_TaskV2[[#This Row],[Status]]="ON PROGRESS"),TODAY()-Email_TaskV2[[#This Row],[Tanggal nodin RFS/RFI]],0)</f>
        <v>0</v>
      </c>
      <c r="AQ1035" s="26">
        <f ca="1">IF(AND(Email_TaskV2[[#This Row],[Status]]="ON PROGRESS",Email_TaskV2[[#This Row],[Type]]="RFI"),TODAY()-Email_TaskV2[[#This Row],[Tanggal nodin RFS/RFI]],0)</f>
        <v>0</v>
      </c>
      <c r="AR1035" s="26" t="str">
        <f ca="1">IF(Email_TaskV2[[#This Row],[Aging]]&gt;7,"Warning","")</f>
        <v/>
      </c>
      <c r="AV1035" s="16" t="str">
        <f>IF(AND(Email_TaskV2[[#This Row],[Status]]="ON PROGRESS",Email_TaskV2[[#This Row],[Type]]="RFS"),"YES","")</f>
        <v/>
      </c>
      <c r="AW1035" s="16" t="str">
        <f>IF(AND(Email_TaskV2[[#This Row],[Status]]="ON PROGRESS",Email_TaskV2[[#This Row],[Type]]="RFI"),"YES","")</f>
        <v/>
      </c>
      <c r="AX1035" s="16">
        <f>IF(Email_TaskV2[[#This Row],[Nomor Nodin RFS/RFI]]="","",DAY(Email_TaskV2[[#This Row],[Tanggal nodin RFS/RFI]]))</f>
        <v>23</v>
      </c>
      <c r="AY1035" s="28" t="str">
        <f>IF(Email_TaskV2[[#This Row],[Nomor Nodin RFS/RFI]]="","",TEXT(Email_TaskV2[[#This Row],[Tanggal nodin RFS/RFI]],"mmm"))</f>
        <v>Aug</v>
      </c>
      <c r="AZ1035" s="28" t="str">
        <f>IF(Email_TaskV2[[#This Row],[Nodin BO]]="","No","Yes")</f>
        <v>Yes</v>
      </c>
      <c r="BA1035" s="36">
        <f>IF(Email_TaskV2[[#This Row],[Month]]="",13,MONTH(Email_TaskV2[[#This Row],[Tanggal nodin RFS/RFI]]))</f>
        <v>8</v>
      </c>
    </row>
    <row r="1036" spans="1:54" ht="15" hidden="1" customHeight="1" x14ac:dyDescent="0.3">
      <c r="A1036" s="17">
        <v>1035</v>
      </c>
      <c r="B1036" s="31" t="s">
        <v>4406</v>
      </c>
      <c r="C1036" s="40">
        <v>44796</v>
      </c>
      <c r="D1036" s="34" t="s">
        <v>4407</v>
      </c>
      <c r="E1036" s="48" t="s">
        <v>118</v>
      </c>
      <c r="F1036" s="48" t="s">
        <v>119</v>
      </c>
      <c r="G1036" s="31"/>
      <c r="H1036" s="42">
        <v>44817</v>
      </c>
      <c r="I1036" s="31"/>
      <c r="J1036" s="31"/>
      <c r="K1036" s="31"/>
      <c r="L1036" s="33"/>
      <c r="M1036" s="34"/>
      <c r="N1036" s="34" t="s">
        <v>220</v>
      </c>
      <c r="O1036" s="34" t="s">
        <v>221</v>
      </c>
      <c r="P1036" s="34" t="str">
        <f>VLOOKUP(Email_TaskV2[[#This Row],[PIC Dev]],[1]Organization!C:D,2,FALSE)</f>
        <v>Digital and VAS</v>
      </c>
      <c r="Q1036" s="74" t="s">
        <v>4408</v>
      </c>
      <c r="R1036" s="31"/>
      <c r="S1036" s="31" t="s">
        <v>61</v>
      </c>
      <c r="T1036" s="31" t="s">
        <v>4409</v>
      </c>
      <c r="U1036" s="31"/>
      <c r="V1036" s="31"/>
      <c r="W1036" s="31"/>
      <c r="X1036" s="31"/>
      <c r="Y1036" s="31"/>
      <c r="Z1036" s="31" t="s">
        <v>63</v>
      </c>
      <c r="AA1036" s="31" t="s">
        <v>64</v>
      </c>
      <c r="AB1036" s="31" t="s">
        <v>97</v>
      </c>
      <c r="AC1036" s="31" t="s">
        <v>98</v>
      </c>
      <c r="AD1036" s="23" t="s">
        <v>255</v>
      </c>
      <c r="AE1036" s="33"/>
      <c r="AF1036" s="33"/>
      <c r="AG1036" s="31"/>
      <c r="AH1036" s="75"/>
      <c r="AI1036" s="48" t="s">
        <v>68</v>
      </c>
      <c r="AJ1036" s="129" t="str">
        <f t="shared" si="117"/>
        <v>(Prima Automation)</v>
      </c>
      <c r="AK1036" s="25"/>
      <c r="AL1036" s="25">
        <f>VLOOKUP($D1036,[1]Report_weekly!$E$2:$T$92,14,FALSE())</f>
        <v>2</v>
      </c>
      <c r="AM1036" s="25"/>
      <c r="AN1036" s="25"/>
      <c r="AO1036" s="25"/>
      <c r="AP1036" s="26">
        <f ca="1">IF(AND(Email_TaskV2[[#This Row],[Status]]="ON PROGRESS"),TODAY()-Email_TaskV2[[#This Row],[Tanggal nodin RFS/RFI]],0)</f>
        <v>0</v>
      </c>
      <c r="AQ1036" s="26">
        <f ca="1">IF(AND(Email_TaskV2[[#This Row],[Status]]="ON PROGRESS",Email_TaskV2[[#This Row],[Type]]="RFI"),TODAY()-Email_TaskV2[[#This Row],[Tanggal nodin RFS/RFI]],0)</f>
        <v>0</v>
      </c>
      <c r="AR1036" s="26" t="str">
        <f ca="1">IF(Email_TaskV2[[#This Row],[Aging]]&gt;7,"Warning","")</f>
        <v/>
      </c>
      <c r="AV1036" s="16" t="str">
        <f>IF(AND(Email_TaskV2[[#This Row],[Status]]="ON PROGRESS",Email_TaskV2[[#This Row],[Type]]="RFS"),"YES","")</f>
        <v/>
      </c>
      <c r="AW1036" s="16" t="str">
        <f>IF(AND(Email_TaskV2[[#This Row],[Status]]="ON PROGRESS",Email_TaskV2[[#This Row],[Type]]="RFI"),"YES","")</f>
        <v/>
      </c>
      <c r="AX1036" s="16">
        <f>IF(Email_TaskV2[[#This Row],[Nomor Nodin RFS/RFI]]="","",DAY(Email_TaskV2[[#This Row],[Tanggal nodin RFS/RFI]]))</f>
        <v>23</v>
      </c>
      <c r="AY1036" s="28" t="str">
        <f>IF(Email_TaskV2[[#This Row],[Nomor Nodin RFS/RFI]]="","",TEXT(Email_TaskV2[[#This Row],[Tanggal nodin RFS/RFI]],"mmm"))</f>
        <v>Aug</v>
      </c>
      <c r="AZ1036" s="28" t="str">
        <f>IF(Email_TaskV2[[#This Row],[Nodin BO]]="","No","Yes")</f>
        <v>Yes</v>
      </c>
      <c r="BA1036" s="36">
        <f>IF(Email_TaskV2[[#This Row],[Month]]="",13,MONTH(Email_TaskV2[[#This Row],[Tanggal nodin RFS/RFI]]))</f>
        <v>8</v>
      </c>
    </row>
    <row r="1037" spans="1:54" ht="15" hidden="1" customHeight="1" x14ac:dyDescent="0.3">
      <c r="A1037" s="17">
        <v>1036</v>
      </c>
      <c r="B1037" s="31" t="s">
        <v>4410</v>
      </c>
      <c r="C1037" s="40">
        <v>44796</v>
      </c>
      <c r="D1037" s="132" t="s">
        <v>4411</v>
      </c>
      <c r="E1037" s="134" t="s">
        <v>55</v>
      </c>
      <c r="F1037" s="139" t="s">
        <v>136</v>
      </c>
      <c r="G1037" s="42">
        <v>44796</v>
      </c>
      <c r="H1037" s="42">
        <v>44802</v>
      </c>
      <c r="I1037" s="31" t="s">
        <v>4412</v>
      </c>
      <c r="J1037" s="42">
        <v>44802</v>
      </c>
      <c r="K1037" s="42"/>
      <c r="L1037" s="31">
        <f>H1037-C1037</f>
        <v>6</v>
      </c>
      <c r="M1037" s="31">
        <f>J1037-G1037</f>
        <v>6</v>
      </c>
      <c r="N1037" s="34" t="s">
        <v>104</v>
      </c>
      <c r="O1037" s="34" t="s">
        <v>105</v>
      </c>
      <c r="P1037" s="34" t="str">
        <f>VLOOKUP(Email_TaskV2[[#This Row],[PIC Dev]],[1]Organization!C:D,2,FALSE)</f>
        <v>Digital and VAS</v>
      </c>
      <c r="Q1037" s="74" t="s">
        <v>4413</v>
      </c>
      <c r="R1037" s="31">
        <v>100</v>
      </c>
      <c r="S1037" s="31" t="s">
        <v>61</v>
      </c>
      <c r="T1037" s="31"/>
      <c r="U1037" s="31"/>
      <c r="V1037" s="31"/>
      <c r="W1037" s="31"/>
      <c r="X1037" s="31"/>
      <c r="Y1037" s="31"/>
      <c r="Z1037" s="31" t="s">
        <v>63</v>
      </c>
      <c r="AA1037" s="31" t="s">
        <v>64</v>
      </c>
      <c r="AB1037" s="31" t="s">
        <v>97</v>
      </c>
      <c r="AC1037" s="31" t="s">
        <v>66</v>
      </c>
      <c r="AD1037" s="23" t="s">
        <v>255</v>
      </c>
      <c r="AE1037" s="33"/>
      <c r="AF1037" s="33"/>
      <c r="AG1037" s="31"/>
      <c r="AH1037" s="75"/>
      <c r="AI1037" s="31" t="s">
        <v>75</v>
      </c>
      <c r="AJ1037" s="43" t="str">
        <f t="shared" si="117"/>
        <v/>
      </c>
      <c r="AK1037" s="25"/>
      <c r="AL1037" s="25"/>
      <c r="AM1037" s="25"/>
      <c r="AN1037" s="25"/>
      <c r="AO1037" s="25"/>
      <c r="AP1037" s="26">
        <f ca="1">IF(AND(Email_TaskV2[[#This Row],[Status]]="ON PROGRESS"),TODAY()-Email_TaskV2[[#This Row],[Tanggal nodin RFS/RFI]],0)</f>
        <v>0</v>
      </c>
      <c r="AQ1037" s="26">
        <f ca="1">IF(AND(Email_TaskV2[[#This Row],[Status]]="ON PROGRESS",Email_TaskV2[[#This Row],[Type]]="RFI"),TODAY()-Email_TaskV2[[#This Row],[Tanggal nodin RFS/RFI]],0)</f>
        <v>0</v>
      </c>
      <c r="AR1037" s="26" t="str">
        <f ca="1">IF(Email_TaskV2[[#This Row],[Aging]]&gt;7,"Warning","")</f>
        <v/>
      </c>
      <c r="AV1037" s="16" t="str">
        <f>IF(AND(Email_TaskV2[[#This Row],[Status]]="ON PROGRESS",Email_TaskV2[[#This Row],[Type]]="RFS"),"YES","")</f>
        <v/>
      </c>
      <c r="AW1037" s="16" t="str">
        <f>IF(AND(Email_TaskV2[[#This Row],[Status]]="ON PROGRESS",Email_TaskV2[[#This Row],[Type]]="RFI"),"YES","")</f>
        <v/>
      </c>
      <c r="AX1037" s="16">
        <f>IF(Email_TaskV2[[#This Row],[Nomor Nodin RFS/RFI]]="","",DAY(Email_TaskV2[[#This Row],[Tanggal nodin RFS/RFI]]))</f>
        <v>23</v>
      </c>
      <c r="AY1037" s="28" t="str">
        <f>IF(Email_TaskV2[[#This Row],[Nomor Nodin RFS/RFI]]="","",TEXT(Email_TaskV2[[#This Row],[Tanggal nodin RFS/RFI]],"mmm"))</f>
        <v>Aug</v>
      </c>
      <c r="AZ1037" s="28" t="str">
        <f>IF(Email_TaskV2[[#This Row],[Nodin BO]]="","No","Yes")</f>
        <v>No</v>
      </c>
      <c r="BA1037" s="36">
        <f>IF(Email_TaskV2[[#This Row],[Month]]="",13,MONTH(Email_TaskV2[[#This Row],[Tanggal nodin RFS/RFI]]))</f>
        <v>8</v>
      </c>
    </row>
    <row r="1038" spans="1:54" ht="15" hidden="1" customHeight="1" x14ac:dyDescent="0.3">
      <c r="A1038" s="17">
        <v>1037</v>
      </c>
      <c r="B1038" s="31" t="s">
        <v>4414</v>
      </c>
      <c r="C1038" s="40">
        <v>44796</v>
      </c>
      <c r="D1038" s="34" t="s">
        <v>4415</v>
      </c>
      <c r="E1038" s="48" t="s">
        <v>118</v>
      </c>
      <c r="F1038" s="48" t="s">
        <v>119</v>
      </c>
      <c r="G1038" s="31"/>
      <c r="H1038" s="42">
        <v>44817</v>
      </c>
      <c r="I1038" s="31"/>
      <c r="J1038" s="31"/>
      <c r="K1038" s="31"/>
      <c r="L1038" s="33"/>
      <c r="M1038" s="34"/>
      <c r="N1038" s="34" t="s">
        <v>220</v>
      </c>
      <c r="O1038" s="34" t="s">
        <v>221</v>
      </c>
      <c r="P1038" s="34" t="str">
        <f>VLOOKUP(Email_TaskV2[[#This Row],[PIC Dev]],[1]Organization!C:D,2,FALSE)</f>
        <v>Digital and VAS</v>
      </c>
      <c r="Q1038" s="74" t="s">
        <v>4416</v>
      </c>
      <c r="R1038" s="31"/>
      <c r="S1038" s="31" t="s">
        <v>61</v>
      </c>
      <c r="T1038" s="31" t="s">
        <v>4409</v>
      </c>
      <c r="U1038" s="31"/>
      <c r="V1038" s="31"/>
      <c r="W1038" s="31"/>
      <c r="X1038" s="31"/>
      <c r="Y1038" s="31"/>
      <c r="Z1038" s="31" t="s">
        <v>63</v>
      </c>
      <c r="AA1038" s="31" t="s">
        <v>64</v>
      </c>
      <c r="AB1038" s="31" t="s">
        <v>97</v>
      </c>
      <c r="AC1038" s="31" t="s">
        <v>98</v>
      </c>
      <c r="AD1038" s="23" t="s">
        <v>3897</v>
      </c>
      <c r="AE1038" s="33"/>
      <c r="AF1038" s="33"/>
      <c r="AG1038" s="31"/>
      <c r="AH1038" s="75"/>
      <c r="AI1038" s="48" t="s">
        <v>68</v>
      </c>
      <c r="AJ1038" s="129" t="str">
        <f t="shared" si="117"/>
        <v>(Prima Automation)</v>
      </c>
      <c r="AK1038" s="25"/>
      <c r="AL1038" s="25">
        <f>VLOOKUP($D1038,[1]Report_weekly!$E$2:$T$92,14,FALSE())</f>
        <v>2</v>
      </c>
      <c r="AM1038" s="25"/>
      <c r="AN1038" s="25"/>
      <c r="AO1038" s="25"/>
      <c r="AP1038" s="26">
        <f ca="1">IF(AND(Email_TaskV2[[#This Row],[Status]]="ON PROGRESS"),TODAY()-Email_TaskV2[[#This Row],[Tanggal nodin RFS/RFI]],0)</f>
        <v>0</v>
      </c>
      <c r="AQ1038" s="26">
        <f ca="1">IF(AND(Email_TaskV2[[#This Row],[Status]]="ON PROGRESS",Email_TaskV2[[#This Row],[Type]]="RFI"),TODAY()-Email_TaskV2[[#This Row],[Tanggal nodin RFS/RFI]],0)</f>
        <v>0</v>
      </c>
      <c r="AR1038" s="26" t="str">
        <f ca="1">IF(Email_TaskV2[[#This Row],[Aging]]&gt;7,"Warning","")</f>
        <v/>
      </c>
      <c r="AV1038" s="16" t="str">
        <f>IF(AND(Email_TaskV2[[#This Row],[Status]]="ON PROGRESS",Email_TaskV2[[#This Row],[Type]]="RFS"),"YES","")</f>
        <v/>
      </c>
      <c r="AW1038" s="16" t="str">
        <f>IF(AND(Email_TaskV2[[#This Row],[Status]]="ON PROGRESS",Email_TaskV2[[#This Row],[Type]]="RFI"),"YES","")</f>
        <v/>
      </c>
      <c r="AX1038" s="16">
        <f>IF(Email_TaskV2[[#This Row],[Nomor Nodin RFS/RFI]]="","",DAY(Email_TaskV2[[#This Row],[Tanggal nodin RFS/RFI]]))</f>
        <v>23</v>
      </c>
      <c r="AY1038" s="28" t="str">
        <f>IF(Email_TaskV2[[#This Row],[Nomor Nodin RFS/RFI]]="","",TEXT(Email_TaskV2[[#This Row],[Tanggal nodin RFS/RFI]],"mmm"))</f>
        <v>Aug</v>
      </c>
      <c r="AZ1038" s="28" t="str">
        <f>IF(Email_TaskV2[[#This Row],[Nodin BO]]="","No","Yes")</f>
        <v>Yes</v>
      </c>
      <c r="BA1038" s="36">
        <f>IF(Email_TaskV2[[#This Row],[Month]]="",13,MONTH(Email_TaskV2[[#This Row],[Tanggal nodin RFS/RFI]]))</f>
        <v>8</v>
      </c>
    </row>
    <row r="1039" spans="1:54" ht="15" hidden="1" customHeight="1" x14ac:dyDescent="0.3">
      <c r="A1039" s="17">
        <v>1038</v>
      </c>
      <c r="B1039" s="31" t="s">
        <v>4417</v>
      </c>
      <c r="C1039" s="40">
        <v>44796</v>
      </c>
      <c r="D1039" s="34" t="s">
        <v>4418</v>
      </c>
      <c r="E1039" s="134" t="s">
        <v>55</v>
      </c>
      <c r="F1039" s="134" t="s">
        <v>136</v>
      </c>
      <c r="G1039" s="42">
        <v>44796</v>
      </c>
      <c r="H1039" s="42">
        <v>44821</v>
      </c>
      <c r="I1039" s="31" t="s">
        <v>4419</v>
      </c>
      <c r="J1039" s="42">
        <v>44821</v>
      </c>
      <c r="K1039" s="42"/>
      <c r="L1039" s="31">
        <f>H1039-C1039</f>
        <v>25</v>
      </c>
      <c r="M1039" s="31">
        <f>J1039-G1039</f>
        <v>25</v>
      </c>
      <c r="N1039" s="34" t="s">
        <v>104</v>
      </c>
      <c r="O1039" s="34" t="s">
        <v>105</v>
      </c>
      <c r="P1039" s="34" t="str">
        <f>VLOOKUP(Email_TaskV2[[#This Row],[PIC Dev]],[1]Organization!C:D,2,FALSE)</f>
        <v>Digital and VAS</v>
      </c>
      <c r="Q1039" s="74" t="s">
        <v>4420</v>
      </c>
      <c r="R1039" s="31">
        <v>60</v>
      </c>
      <c r="S1039" s="31" t="s">
        <v>61</v>
      </c>
      <c r="T1039" s="31" t="s">
        <v>800</v>
      </c>
      <c r="U1039" s="31"/>
      <c r="V1039" s="31"/>
      <c r="W1039" s="31"/>
      <c r="X1039" s="31"/>
      <c r="Y1039" s="31"/>
      <c r="Z1039" s="31" t="s">
        <v>63</v>
      </c>
      <c r="AA1039" s="31" t="s">
        <v>64</v>
      </c>
      <c r="AB1039" s="31" t="s">
        <v>108</v>
      </c>
      <c r="AC1039" s="31" t="s">
        <v>124</v>
      </c>
      <c r="AD1039" s="23" t="s">
        <v>3897</v>
      </c>
      <c r="AE1039" s="33"/>
      <c r="AF1039" s="33"/>
      <c r="AG1039" s="31"/>
      <c r="AH1039" s="75"/>
      <c r="AI1039" s="31" t="s">
        <v>75</v>
      </c>
      <c r="AJ1039" s="43" t="str">
        <f t="shared" si="117"/>
        <v/>
      </c>
      <c r="AK1039" s="25"/>
      <c r="AL1039" s="25"/>
      <c r="AM1039" s="25"/>
      <c r="AN1039" s="25"/>
      <c r="AO1039" s="25"/>
      <c r="AP1039" s="26">
        <f ca="1">IF(AND(Email_TaskV2[[#This Row],[Status]]="ON PROGRESS"),TODAY()-Email_TaskV2[[#This Row],[Tanggal nodin RFS/RFI]],0)</f>
        <v>0</v>
      </c>
      <c r="AQ1039" s="26">
        <f ca="1">IF(AND(Email_TaskV2[[#This Row],[Status]]="ON PROGRESS",Email_TaskV2[[#This Row],[Type]]="RFI"),TODAY()-Email_TaskV2[[#This Row],[Tanggal nodin RFS/RFI]],0)</f>
        <v>0</v>
      </c>
      <c r="AR1039" s="26" t="str">
        <f ca="1">IF(Email_TaskV2[[#This Row],[Aging]]&gt;7,"Warning","")</f>
        <v/>
      </c>
      <c r="AV1039" s="16" t="str">
        <f>IF(AND(Email_TaskV2[[#This Row],[Status]]="ON PROGRESS",Email_TaskV2[[#This Row],[Type]]="RFS"),"YES","")</f>
        <v/>
      </c>
      <c r="AW1039" s="16" t="str">
        <f>IF(AND(Email_TaskV2[[#This Row],[Status]]="ON PROGRESS",Email_TaskV2[[#This Row],[Type]]="RFI"),"YES","")</f>
        <v/>
      </c>
      <c r="AX1039" s="16">
        <f>IF(Email_TaskV2[[#This Row],[Nomor Nodin RFS/RFI]]="","",DAY(Email_TaskV2[[#This Row],[Tanggal nodin RFS/RFI]]))</f>
        <v>23</v>
      </c>
      <c r="AY1039" s="28" t="str">
        <f>IF(Email_TaskV2[[#This Row],[Nomor Nodin RFS/RFI]]="","",TEXT(Email_TaskV2[[#This Row],[Tanggal nodin RFS/RFI]],"mmm"))</f>
        <v>Aug</v>
      </c>
      <c r="AZ1039" s="28" t="str">
        <f>IF(Email_TaskV2[[#This Row],[Nodin BO]]="","No","Yes")</f>
        <v>Yes</v>
      </c>
      <c r="BA1039" s="36">
        <f>IF(Email_TaskV2[[#This Row],[Month]]="",13,MONTH(Email_TaskV2[[#This Row],[Tanggal nodin RFS/RFI]]))</f>
        <v>8</v>
      </c>
    </row>
    <row r="1040" spans="1:54" ht="15" hidden="1" customHeight="1" x14ac:dyDescent="0.3">
      <c r="A1040" s="17">
        <v>1039</v>
      </c>
      <c r="B1040" s="31" t="s">
        <v>4410</v>
      </c>
      <c r="C1040" s="40">
        <v>44796</v>
      </c>
      <c r="D1040" s="34" t="s">
        <v>4421</v>
      </c>
      <c r="E1040" s="31" t="s">
        <v>55</v>
      </c>
      <c r="F1040" s="41" t="s">
        <v>136</v>
      </c>
      <c r="G1040" s="42">
        <v>44796</v>
      </c>
      <c r="H1040" s="42">
        <v>44802</v>
      </c>
      <c r="I1040" s="31" t="s">
        <v>4412</v>
      </c>
      <c r="J1040" s="42">
        <v>44802</v>
      </c>
      <c r="K1040" s="42"/>
      <c r="L1040" s="33"/>
      <c r="M1040" s="34"/>
      <c r="N1040" s="34" t="s">
        <v>104</v>
      </c>
      <c r="O1040" s="34" t="s">
        <v>105</v>
      </c>
      <c r="P1040" s="34" t="str">
        <f>VLOOKUP(Email_TaskV2[[#This Row],[PIC Dev]],[1]Organization!C:D,2,FALSE)</f>
        <v>Digital and VAS</v>
      </c>
      <c r="Q1040" s="74" t="s">
        <v>4422</v>
      </c>
      <c r="R1040" s="31">
        <v>100</v>
      </c>
      <c r="S1040" s="31" t="s">
        <v>61</v>
      </c>
      <c r="T1040" s="31" t="s">
        <v>1560</v>
      </c>
      <c r="U1040" s="31"/>
      <c r="V1040" s="31"/>
      <c r="W1040" s="31"/>
      <c r="X1040" s="31"/>
      <c r="Y1040" s="31"/>
      <c r="Z1040" s="31" t="s">
        <v>63</v>
      </c>
      <c r="AA1040" s="31" t="s">
        <v>64</v>
      </c>
      <c r="AB1040" s="31" t="s">
        <v>108</v>
      </c>
      <c r="AC1040" s="31" t="s">
        <v>66</v>
      </c>
      <c r="AD1040" s="23" t="s">
        <v>255</v>
      </c>
      <c r="AE1040" s="33"/>
      <c r="AF1040" s="33"/>
      <c r="AG1040" s="31"/>
      <c r="AH1040" s="75"/>
      <c r="AI1040" s="31" t="s">
        <v>75</v>
      </c>
      <c r="AJ1040" s="43" t="str">
        <f t="shared" si="117"/>
        <v/>
      </c>
      <c r="AK1040" s="25"/>
      <c r="AL1040" s="25"/>
      <c r="AM1040" s="25"/>
      <c r="AN1040" s="25"/>
      <c r="AO1040" s="25"/>
      <c r="AP1040" s="26">
        <f ca="1">IF(AND(Email_TaskV2[[#This Row],[Status]]="ON PROGRESS"),TODAY()-Email_TaskV2[[#This Row],[Tanggal nodin RFS/RFI]],0)</f>
        <v>0</v>
      </c>
      <c r="AQ1040" s="26">
        <f ca="1">IF(AND(Email_TaskV2[[#This Row],[Status]]="ON PROGRESS",Email_TaskV2[[#This Row],[Type]]="RFI"),TODAY()-Email_TaskV2[[#This Row],[Tanggal nodin RFS/RFI]],0)</f>
        <v>0</v>
      </c>
      <c r="AR1040" s="26" t="str">
        <f ca="1">IF(Email_TaskV2[[#This Row],[Aging]]&gt;7,"Warning","")</f>
        <v/>
      </c>
      <c r="AV1040" s="16" t="str">
        <f>IF(AND(Email_TaskV2[[#This Row],[Status]]="ON PROGRESS",Email_TaskV2[[#This Row],[Type]]="RFS"),"YES","")</f>
        <v/>
      </c>
      <c r="AW1040" s="16" t="str">
        <f>IF(AND(Email_TaskV2[[#This Row],[Status]]="ON PROGRESS",Email_TaskV2[[#This Row],[Type]]="RFI"),"YES","")</f>
        <v/>
      </c>
      <c r="AX1040" s="16">
        <f>IF(Email_TaskV2[[#This Row],[Nomor Nodin RFS/RFI]]="","",DAY(Email_TaskV2[[#This Row],[Tanggal nodin RFS/RFI]]))</f>
        <v>23</v>
      </c>
      <c r="AY1040" s="28" t="str">
        <f>IF(Email_TaskV2[[#This Row],[Nomor Nodin RFS/RFI]]="","",TEXT(Email_TaskV2[[#This Row],[Tanggal nodin RFS/RFI]],"mmm"))</f>
        <v>Aug</v>
      </c>
      <c r="AZ1040" s="28" t="str">
        <f>IF(Email_TaskV2[[#This Row],[Nodin BO]]="","No","Yes")</f>
        <v>Yes</v>
      </c>
      <c r="BA1040" s="36">
        <f>IF(Email_TaskV2[[#This Row],[Month]]="",13,MONTH(Email_TaskV2[[#This Row],[Tanggal nodin RFS/RFI]]))</f>
        <v>8</v>
      </c>
    </row>
    <row r="1041" spans="1:53" ht="41.4" hidden="1" x14ac:dyDescent="0.3">
      <c r="A1041" s="17">
        <v>1040</v>
      </c>
      <c r="B1041" s="31" t="s">
        <v>4423</v>
      </c>
      <c r="C1041" s="40">
        <v>44796</v>
      </c>
      <c r="D1041" s="34" t="s">
        <v>4424</v>
      </c>
      <c r="E1041" s="48" t="s">
        <v>118</v>
      </c>
      <c r="F1041" s="48" t="s">
        <v>119</v>
      </c>
      <c r="G1041" s="31"/>
      <c r="H1041" s="42">
        <v>44817</v>
      </c>
      <c r="I1041" s="31"/>
      <c r="J1041" s="31"/>
      <c r="K1041" s="31"/>
      <c r="L1041" s="33"/>
      <c r="M1041" s="34"/>
      <c r="N1041" s="34" t="s">
        <v>104</v>
      </c>
      <c r="O1041" s="34" t="s">
        <v>105</v>
      </c>
      <c r="P1041" s="34" t="str">
        <f>VLOOKUP(Email_TaskV2[[#This Row],[PIC Dev]],[1]Organization!C:D,2,FALSE)</f>
        <v>Digital and VAS</v>
      </c>
      <c r="Q1041" s="74" t="s">
        <v>4425</v>
      </c>
      <c r="R1041" s="31"/>
      <c r="S1041" s="31" t="s">
        <v>61</v>
      </c>
      <c r="T1041" s="31" t="s">
        <v>3816</v>
      </c>
      <c r="U1041" s="31"/>
      <c r="V1041" s="31"/>
      <c r="W1041" s="31"/>
      <c r="X1041" s="31"/>
      <c r="Y1041" s="31"/>
      <c r="Z1041" s="31" t="s">
        <v>63</v>
      </c>
      <c r="AA1041" s="31" t="s">
        <v>64</v>
      </c>
      <c r="AB1041" s="31" t="s">
        <v>108</v>
      </c>
      <c r="AC1041" s="31" t="s">
        <v>66</v>
      </c>
      <c r="AD1041" s="23" t="s">
        <v>160</v>
      </c>
      <c r="AE1041" s="33"/>
      <c r="AF1041" s="33"/>
      <c r="AG1041" s="31"/>
      <c r="AH1041" s="75"/>
      <c r="AI1041" s="48" t="s">
        <v>75</v>
      </c>
      <c r="AJ1041" s="135" t="str">
        <f t="shared" si="117"/>
        <v/>
      </c>
      <c r="AK1041" s="25"/>
      <c r="AL1041" s="25"/>
      <c r="AM1041" s="25"/>
      <c r="AN1041" s="25"/>
      <c r="AO1041" s="25"/>
      <c r="AP1041" s="26">
        <f ca="1">IF(AND(Email_TaskV2[[#This Row],[Status]]="ON PROGRESS"),TODAY()-Email_TaskV2[[#This Row],[Tanggal nodin RFS/RFI]],0)</f>
        <v>0</v>
      </c>
      <c r="AQ1041" s="26">
        <f ca="1">IF(AND(Email_TaskV2[[#This Row],[Status]]="ON PROGRESS",Email_TaskV2[[#This Row],[Type]]="RFI"),TODAY()-Email_TaskV2[[#This Row],[Tanggal nodin RFS/RFI]],0)</f>
        <v>0</v>
      </c>
      <c r="AR1041" s="26" t="str">
        <f ca="1">IF(Email_TaskV2[[#This Row],[Aging]]&gt;7,"Warning","")</f>
        <v/>
      </c>
      <c r="AV1041" s="16" t="str">
        <f>IF(AND(Email_TaskV2[[#This Row],[Status]]="ON PROGRESS",Email_TaskV2[[#This Row],[Type]]="RFS"),"YES","")</f>
        <v/>
      </c>
      <c r="AW1041" s="16" t="str">
        <f>IF(AND(Email_TaskV2[[#This Row],[Status]]="ON PROGRESS",Email_TaskV2[[#This Row],[Type]]="RFI"),"YES","")</f>
        <v/>
      </c>
      <c r="AX1041" s="16">
        <f>IF(Email_TaskV2[[#This Row],[Nomor Nodin RFS/RFI]]="","",DAY(Email_TaskV2[[#This Row],[Tanggal nodin RFS/RFI]]))</f>
        <v>23</v>
      </c>
      <c r="AY1041" s="28" t="str">
        <f>IF(Email_TaskV2[[#This Row],[Nomor Nodin RFS/RFI]]="","",TEXT(Email_TaskV2[[#This Row],[Tanggal nodin RFS/RFI]],"mmm"))</f>
        <v>Aug</v>
      </c>
      <c r="AZ1041" s="28" t="str">
        <f>IF(Email_TaskV2[[#This Row],[Nodin BO]]="","No","Yes")</f>
        <v>Yes</v>
      </c>
      <c r="BA1041" s="36">
        <f>IF(Email_TaskV2[[#This Row],[Month]]="",13,MONTH(Email_TaskV2[[#This Row],[Tanggal nodin RFS/RFI]]))</f>
        <v>8</v>
      </c>
    </row>
    <row r="1042" spans="1:53" ht="15" hidden="1" customHeight="1" x14ac:dyDescent="0.3">
      <c r="A1042" s="17">
        <v>1041</v>
      </c>
      <c r="B1042" s="31" t="s">
        <v>4426</v>
      </c>
      <c r="C1042" s="40">
        <v>44796</v>
      </c>
      <c r="D1042" s="34" t="s">
        <v>4427</v>
      </c>
      <c r="E1042" s="31" t="s">
        <v>55</v>
      </c>
      <c r="F1042" s="41" t="s">
        <v>147</v>
      </c>
      <c r="G1042" s="42">
        <v>44797</v>
      </c>
      <c r="H1042" s="42">
        <v>44802</v>
      </c>
      <c r="I1042" s="31" t="s">
        <v>4428</v>
      </c>
      <c r="J1042" s="42">
        <v>44802</v>
      </c>
      <c r="K1042" s="42"/>
      <c r="L1042" s="31">
        <f>H1042-C1042</f>
        <v>6</v>
      </c>
      <c r="M1042" s="31">
        <f>J1042-G1042</f>
        <v>5</v>
      </c>
      <c r="N1042" s="34" t="s">
        <v>104</v>
      </c>
      <c r="O1042" s="34" t="s">
        <v>105</v>
      </c>
      <c r="P1042" s="34" t="str">
        <f>VLOOKUP(Email_TaskV2[[#This Row],[PIC Dev]],[1]Organization!C:D,2,FALSE)</f>
        <v>Digital and VAS</v>
      </c>
      <c r="Q1042" s="34"/>
      <c r="R1042" s="31">
        <v>35</v>
      </c>
      <c r="S1042" s="31" t="s">
        <v>106</v>
      </c>
      <c r="T1042" s="31" t="s">
        <v>4429</v>
      </c>
      <c r="U1042" s="31"/>
      <c r="V1042" s="31"/>
      <c r="W1042" s="31"/>
      <c r="X1042" s="31"/>
      <c r="Y1042" s="31"/>
      <c r="Z1042" s="31" t="s">
        <v>63</v>
      </c>
      <c r="AA1042" s="31" t="s">
        <v>64</v>
      </c>
      <c r="AB1042" s="31" t="s">
        <v>108</v>
      </c>
      <c r="AC1042" s="31" t="s">
        <v>98</v>
      </c>
      <c r="AD1042" s="33" t="s">
        <v>490</v>
      </c>
      <c r="AE1042" s="33"/>
      <c r="AF1042" s="33"/>
      <c r="AG1042" s="31"/>
      <c r="AH1042" s="75"/>
      <c r="AI1042" s="31" t="s">
        <v>68</v>
      </c>
      <c r="AJ1042" s="43" t="str">
        <f t="shared" si="117"/>
        <v>(Sigos Automation)</v>
      </c>
      <c r="AK1042" s="25">
        <v>1</v>
      </c>
      <c r="AL1042" s="25"/>
      <c r="AM1042" s="25"/>
      <c r="AN1042" s="25"/>
      <c r="AO1042" s="25"/>
      <c r="AP1042" s="26">
        <f ca="1">IF(AND(Email_TaskV2[[#This Row],[Status]]="ON PROGRESS"),TODAY()-Email_TaskV2[[#This Row],[Tanggal nodin RFS/RFI]],0)</f>
        <v>0</v>
      </c>
      <c r="AQ1042" s="26">
        <f ca="1">IF(AND(Email_TaskV2[[#This Row],[Status]]="ON PROGRESS",Email_TaskV2[[#This Row],[Type]]="RFI"),TODAY()-Email_TaskV2[[#This Row],[Tanggal nodin RFS/RFI]],0)</f>
        <v>0</v>
      </c>
      <c r="AR1042" s="26" t="str">
        <f ca="1">IF(Email_TaskV2[[#This Row],[Aging]]&gt;7,"Warning","")</f>
        <v/>
      </c>
      <c r="AV1042" s="16" t="str">
        <f>IF(AND(Email_TaskV2[[#This Row],[Status]]="ON PROGRESS",Email_TaskV2[[#This Row],[Type]]="RFS"),"YES","")</f>
        <v/>
      </c>
      <c r="AW1042" s="16" t="str">
        <f>IF(AND(Email_TaskV2[[#This Row],[Status]]="ON PROGRESS",Email_TaskV2[[#This Row],[Type]]="RFI"),"YES","")</f>
        <v/>
      </c>
      <c r="AX1042" s="16">
        <f>IF(Email_TaskV2[[#This Row],[Nomor Nodin RFS/RFI]]="","",DAY(Email_TaskV2[[#This Row],[Tanggal nodin RFS/RFI]]))</f>
        <v>23</v>
      </c>
      <c r="AY1042" s="28" t="str">
        <f>IF(Email_TaskV2[[#This Row],[Nomor Nodin RFS/RFI]]="","",TEXT(Email_TaskV2[[#This Row],[Tanggal nodin RFS/RFI]],"mmm"))</f>
        <v>Aug</v>
      </c>
      <c r="AZ1042" s="28" t="str">
        <f>IF(Email_TaskV2[[#This Row],[Nodin BO]]="","No","Yes")</f>
        <v>Yes</v>
      </c>
      <c r="BA1042" s="36">
        <f>IF(Email_TaskV2[[#This Row],[Month]]="",13,MONTH(Email_TaskV2[[#This Row],[Tanggal nodin RFS/RFI]]))</f>
        <v>8</v>
      </c>
    </row>
    <row r="1043" spans="1:53" ht="15" hidden="1" customHeight="1" x14ac:dyDescent="0.3">
      <c r="A1043" s="17">
        <v>1042</v>
      </c>
      <c r="B1043" s="31" t="s">
        <v>4430</v>
      </c>
      <c r="C1043" s="40">
        <v>44796</v>
      </c>
      <c r="D1043" s="35" t="s">
        <v>4431</v>
      </c>
      <c r="E1043" s="31" t="s">
        <v>55</v>
      </c>
      <c r="F1043" s="31" t="s">
        <v>112</v>
      </c>
      <c r="G1043" s="42">
        <v>44799</v>
      </c>
      <c r="H1043" s="42">
        <v>44803</v>
      </c>
      <c r="I1043" s="31" t="s">
        <v>4432</v>
      </c>
      <c r="J1043" s="42">
        <v>44803</v>
      </c>
      <c r="K1043" s="42"/>
      <c r="L1043" s="31">
        <f>H1043-C1043</f>
        <v>7</v>
      </c>
      <c r="M1043" s="31">
        <f>J1043-G1043</f>
        <v>4</v>
      </c>
      <c r="N1043" s="34" t="s">
        <v>130</v>
      </c>
      <c r="O1043" s="34" t="s">
        <v>131</v>
      </c>
      <c r="P1043" s="34" t="str">
        <f>VLOOKUP(Email_TaskV2[[#This Row],[PIC Dev]],[1]Organization!C:D,2,FALSE)</f>
        <v>BSM Prepaid</v>
      </c>
      <c r="Q1043" s="34"/>
      <c r="R1043" s="31">
        <v>85</v>
      </c>
      <c r="S1043" s="31" t="s">
        <v>106</v>
      </c>
      <c r="T1043" s="83" t="s">
        <v>4433</v>
      </c>
      <c r="U1043" s="83"/>
      <c r="V1043" s="83"/>
      <c r="W1043" s="83"/>
      <c r="X1043" s="83"/>
      <c r="Y1043" s="83"/>
      <c r="Z1043" s="31" t="s">
        <v>63</v>
      </c>
      <c r="AA1043" s="31" t="s">
        <v>64</v>
      </c>
      <c r="AB1043" s="31" t="s">
        <v>65</v>
      </c>
      <c r="AC1043" s="31" t="s">
        <v>66</v>
      </c>
      <c r="AD1043" s="23" t="s">
        <v>2792</v>
      </c>
      <c r="AE1043" s="33"/>
      <c r="AF1043" s="33"/>
      <c r="AG1043" s="31"/>
      <c r="AH1043" s="75"/>
      <c r="AI1043" s="31" t="s">
        <v>75</v>
      </c>
      <c r="AJ1043" s="43" t="str">
        <f t="shared" si="117"/>
        <v/>
      </c>
      <c r="AK1043" s="25"/>
      <c r="AL1043" s="25"/>
      <c r="AM1043" s="25"/>
      <c r="AN1043" s="25"/>
      <c r="AO1043" s="25"/>
      <c r="AP1043" s="26">
        <f ca="1">IF(AND(Email_TaskV2[[#This Row],[Status]]="ON PROGRESS"),TODAY()-Email_TaskV2[[#This Row],[Tanggal nodin RFS/RFI]],0)</f>
        <v>0</v>
      </c>
      <c r="AQ1043" s="26">
        <f ca="1">IF(AND(Email_TaskV2[[#This Row],[Status]]="ON PROGRESS",Email_TaskV2[[#This Row],[Type]]="RFI"),TODAY()-Email_TaskV2[[#This Row],[Tanggal nodin RFS/RFI]],0)</f>
        <v>0</v>
      </c>
      <c r="AR1043" s="26" t="str">
        <f ca="1">IF(Email_TaskV2[[#This Row],[Aging]]&gt;7,"Warning","")</f>
        <v/>
      </c>
      <c r="AV1043" s="16" t="str">
        <f>IF(AND(Email_TaskV2[[#This Row],[Status]]="ON PROGRESS",Email_TaskV2[[#This Row],[Type]]="RFS"),"YES","")</f>
        <v/>
      </c>
      <c r="AW1043" s="16" t="str">
        <f>IF(AND(Email_TaskV2[[#This Row],[Status]]="ON PROGRESS",Email_TaskV2[[#This Row],[Type]]="RFI"),"YES","")</f>
        <v/>
      </c>
      <c r="AX1043" s="16">
        <f>IF(Email_TaskV2[[#This Row],[Nomor Nodin RFS/RFI]]="","",DAY(Email_TaskV2[[#This Row],[Tanggal nodin RFS/RFI]]))</f>
        <v>23</v>
      </c>
      <c r="AY1043" s="28" t="str">
        <f>IF(Email_TaskV2[[#This Row],[Nomor Nodin RFS/RFI]]="","",TEXT(Email_TaskV2[[#This Row],[Tanggal nodin RFS/RFI]],"mmm"))</f>
        <v>Aug</v>
      </c>
      <c r="AZ1043" s="28" t="str">
        <f>IF(Email_TaskV2[[#This Row],[Nodin BO]]="","No","Yes")</f>
        <v>Yes</v>
      </c>
      <c r="BA1043" s="36">
        <f>IF(Email_TaskV2[[#This Row],[Month]]="",13,MONTH(Email_TaskV2[[#This Row],[Tanggal nodin RFS/RFI]]))</f>
        <v>8</v>
      </c>
    </row>
    <row r="1044" spans="1:53" ht="15" hidden="1" customHeight="1" x14ac:dyDescent="0.3">
      <c r="A1044" s="17">
        <v>1043</v>
      </c>
      <c r="B1044" s="31" t="s">
        <v>4434</v>
      </c>
      <c r="C1044" s="40">
        <v>44797</v>
      </c>
      <c r="D1044" s="35" t="s">
        <v>4435</v>
      </c>
      <c r="E1044" s="31" t="s">
        <v>55</v>
      </c>
      <c r="F1044" s="41" t="s">
        <v>112</v>
      </c>
      <c r="G1044" s="42">
        <v>44803</v>
      </c>
      <c r="H1044" s="42">
        <v>44811</v>
      </c>
      <c r="I1044" s="31" t="s">
        <v>4436</v>
      </c>
      <c r="J1044" s="42">
        <v>44811</v>
      </c>
      <c r="K1044" s="42"/>
      <c r="L1044" s="31">
        <f>H1044-C1044</f>
        <v>14</v>
      </c>
      <c r="M1044" s="31">
        <f>J1044-G1044</f>
        <v>8</v>
      </c>
      <c r="N1044" s="74" t="s">
        <v>3068</v>
      </c>
      <c r="O1044" s="34" t="s">
        <v>3069</v>
      </c>
      <c r="P1044" s="34" t="str">
        <f>VLOOKUP(Email_TaskV2[[#This Row],[PIC Dev]],[1]Organization!C:D,2,FALSE)</f>
        <v>BSM Prepaid</v>
      </c>
      <c r="Q1044" s="34"/>
      <c r="R1044" s="31">
        <v>105</v>
      </c>
      <c r="S1044" s="31" t="s">
        <v>106</v>
      </c>
      <c r="T1044" s="31" t="s">
        <v>4117</v>
      </c>
      <c r="U1044" s="31"/>
      <c r="V1044" s="31"/>
      <c r="W1044" s="31"/>
      <c r="X1044" s="31"/>
      <c r="Y1044" s="31"/>
      <c r="Z1044" s="31" t="s">
        <v>63</v>
      </c>
      <c r="AA1044" s="31" t="s">
        <v>64</v>
      </c>
      <c r="AB1044" s="31" t="s">
        <v>65</v>
      </c>
      <c r="AC1044" s="31" t="s">
        <v>66</v>
      </c>
      <c r="AD1044" s="23" t="s">
        <v>816</v>
      </c>
      <c r="AE1044" s="33"/>
      <c r="AF1044" s="33"/>
      <c r="AG1044" s="31"/>
      <c r="AH1044" s="75"/>
      <c r="AI1044" s="31" t="s">
        <v>75</v>
      </c>
      <c r="AJ1044" s="43" t="str">
        <f t="shared" si="117"/>
        <v/>
      </c>
      <c r="AK1044" s="25"/>
      <c r="AL1044" s="25"/>
      <c r="AM1044" s="25"/>
      <c r="AN1044" s="25"/>
      <c r="AO1044" s="25"/>
      <c r="AP1044" s="26">
        <f ca="1">IF(AND(Email_TaskV2[[#This Row],[Status]]="ON PROGRESS"),TODAY()-Email_TaskV2[[#This Row],[Tanggal nodin RFS/RFI]],0)</f>
        <v>0</v>
      </c>
      <c r="AQ1044" s="26">
        <f ca="1">IF(AND(Email_TaskV2[[#This Row],[Status]]="ON PROGRESS",Email_TaskV2[[#This Row],[Type]]="RFI"),TODAY()-Email_TaskV2[[#This Row],[Tanggal nodin RFS/RFI]],0)</f>
        <v>0</v>
      </c>
      <c r="AR1044" s="26" t="str">
        <f ca="1">IF(Email_TaskV2[[#This Row],[Aging]]&gt;7,"Warning","")</f>
        <v/>
      </c>
      <c r="AV1044" s="16" t="str">
        <f>IF(AND(Email_TaskV2[[#This Row],[Status]]="ON PROGRESS",Email_TaskV2[[#This Row],[Type]]="RFS"),"YES","")</f>
        <v/>
      </c>
      <c r="AW1044" s="16" t="str">
        <f>IF(AND(Email_TaskV2[[#This Row],[Status]]="ON PROGRESS",Email_TaskV2[[#This Row],[Type]]="RFI"),"YES","")</f>
        <v/>
      </c>
      <c r="AX1044" s="16">
        <f>IF(Email_TaskV2[[#This Row],[Nomor Nodin RFS/RFI]]="","",DAY(Email_TaskV2[[#This Row],[Tanggal nodin RFS/RFI]]))</f>
        <v>24</v>
      </c>
      <c r="AY1044" s="28" t="str">
        <f>IF(Email_TaskV2[[#This Row],[Nomor Nodin RFS/RFI]]="","",TEXT(Email_TaskV2[[#This Row],[Tanggal nodin RFS/RFI]],"mmm"))</f>
        <v>Aug</v>
      </c>
      <c r="AZ1044" s="28" t="str">
        <f>IF(Email_TaskV2[[#This Row],[Nodin BO]]="","No","Yes")</f>
        <v>Yes</v>
      </c>
      <c r="BA1044" s="36">
        <f>IF(Email_TaskV2[[#This Row],[Month]]="",13,MONTH(Email_TaskV2[[#This Row],[Tanggal nodin RFS/RFI]]))</f>
        <v>8</v>
      </c>
    </row>
    <row r="1045" spans="1:53" ht="15" hidden="1" customHeight="1" x14ac:dyDescent="0.3">
      <c r="A1045" s="17">
        <v>1044</v>
      </c>
      <c r="B1045" s="31" t="s">
        <v>4437</v>
      </c>
      <c r="C1045" s="40">
        <v>44797</v>
      </c>
      <c r="D1045" s="34" t="s">
        <v>4438</v>
      </c>
      <c r="E1045" s="48" t="s">
        <v>118</v>
      </c>
      <c r="F1045" s="48" t="s">
        <v>119</v>
      </c>
      <c r="G1045" s="31"/>
      <c r="H1045" s="42">
        <v>44818</v>
      </c>
      <c r="I1045" s="31"/>
      <c r="J1045" s="31"/>
      <c r="K1045" s="31"/>
      <c r="L1045" s="33"/>
      <c r="M1045" s="34"/>
      <c r="N1045" s="34" t="s">
        <v>3765</v>
      </c>
      <c r="O1045" s="34" t="s">
        <v>3766</v>
      </c>
      <c r="P1045" s="34" t="str">
        <f>VLOOKUP(Email_TaskV2[[#This Row],[PIC Dev]],[1]Organization!C:D,2,FALSE)</f>
        <v>Postpaid, Roaming, and Interconnect</v>
      </c>
      <c r="Q1045" s="74" t="s">
        <v>4439</v>
      </c>
      <c r="R1045" s="31"/>
      <c r="S1045" s="31" t="s">
        <v>61</v>
      </c>
      <c r="T1045" s="31" t="s">
        <v>3991</v>
      </c>
      <c r="U1045" s="31"/>
      <c r="V1045" s="31"/>
      <c r="W1045" s="31"/>
      <c r="X1045" s="31"/>
      <c r="Y1045" s="31"/>
      <c r="Z1045" s="31" t="s">
        <v>63</v>
      </c>
      <c r="AA1045" s="31" t="s">
        <v>64</v>
      </c>
      <c r="AB1045" s="31" t="s">
        <v>65</v>
      </c>
      <c r="AC1045" s="31" t="s">
        <v>98</v>
      </c>
      <c r="AD1045" s="23" t="s">
        <v>125</v>
      </c>
      <c r="AE1045" s="33" t="s">
        <v>99</v>
      </c>
      <c r="AF1045" s="33"/>
      <c r="AG1045" s="31"/>
      <c r="AH1045" s="75"/>
      <c r="AI1045" s="48" t="s">
        <v>68</v>
      </c>
      <c r="AJ1045" s="135" t="str">
        <f t="shared" si="117"/>
        <v>(FUT Simulator)</v>
      </c>
      <c r="AK1045" s="25"/>
      <c r="AL1045" s="25"/>
      <c r="AM1045" s="25">
        <v>3</v>
      </c>
      <c r="AN1045" s="25"/>
      <c r="AO1045" s="25"/>
      <c r="AP1045" s="26">
        <f ca="1">IF(AND(Email_TaskV2[[#This Row],[Status]]="ON PROGRESS"),TODAY()-Email_TaskV2[[#This Row],[Tanggal nodin RFS/RFI]],0)</f>
        <v>0</v>
      </c>
      <c r="AQ1045" s="26">
        <f ca="1">IF(AND(Email_TaskV2[[#This Row],[Status]]="ON PROGRESS",Email_TaskV2[[#This Row],[Type]]="RFI"),TODAY()-Email_TaskV2[[#This Row],[Tanggal nodin RFS/RFI]],0)</f>
        <v>0</v>
      </c>
      <c r="AR1045" s="26" t="str">
        <f ca="1">IF(Email_TaskV2[[#This Row],[Aging]]&gt;7,"Warning","")</f>
        <v/>
      </c>
      <c r="AV1045" s="16" t="str">
        <f>IF(AND(Email_TaskV2[[#This Row],[Status]]="ON PROGRESS",Email_TaskV2[[#This Row],[Type]]="RFS"),"YES","")</f>
        <v/>
      </c>
      <c r="AW1045" s="16" t="str">
        <f>IF(AND(Email_TaskV2[[#This Row],[Status]]="ON PROGRESS",Email_TaskV2[[#This Row],[Type]]="RFI"),"YES","")</f>
        <v/>
      </c>
      <c r="AX1045" s="16">
        <f>IF(Email_TaskV2[[#This Row],[Nomor Nodin RFS/RFI]]="","",DAY(Email_TaskV2[[#This Row],[Tanggal nodin RFS/RFI]]))</f>
        <v>24</v>
      </c>
      <c r="AY1045" s="28" t="str">
        <f>IF(Email_TaskV2[[#This Row],[Nomor Nodin RFS/RFI]]="","",TEXT(Email_TaskV2[[#This Row],[Tanggal nodin RFS/RFI]],"mmm"))</f>
        <v>Aug</v>
      </c>
      <c r="AZ1045" s="28" t="str">
        <f>IF(Email_TaskV2[[#This Row],[Nodin BO]]="","No","Yes")</f>
        <v>Yes</v>
      </c>
      <c r="BA1045" s="36">
        <f>IF(Email_TaskV2[[#This Row],[Month]]="",13,MONTH(Email_TaskV2[[#This Row],[Tanggal nodin RFS/RFI]]))</f>
        <v>8</v>
      </c>
    </row>
    <row r="1046" spans="1:53" ht="15" hidden="1" customHeight="1" x14ac:dyDescent="0.3">
      <c r="A1046" s="17">
        <v>1045</v>
      </c>
      <c r="B1046" s="31" t="s">
        <v>4440</v>
      </c>
      <c r="C1046" s="40">
        <v>44797</v>
      </c>
      <c r="D1046" s="34" t="s">
        <v>4441</v>
      </c>
      <c r="E1046" s="48" t="s">
        <v>118</v>
      </c>
      <c r="F1046" s="48" t="s">
        <v>119</v>
      </c>
      <c r="G1046" s="31"/>
      <c r="H1046" s="42">
        <v>44812</v>
      </c>
      <c r="I1046" s="31"/>
      <c r="J1046" s="31"/>
      <c r="K1046" s="31"/>
      <c r="L1046" s="33"/>
      <c r="M1046" s="34"/>
      <c r="N1046" s="34" t="s">
        <v>104</v>
      </c>
      <c r="O1046" s="34" t="s">
        <v>105</v>
      </c>
      <c r="P1046" s="34" t="str">
        <f>VLOOKUP(Email_TaskV2[[#This Row],[PIC Dev]],[1]Organization!C:D,2,FALSE)</f>
        <v>Digital and VAS</v>
      </c>
      <c r="Q1046" s="74" t="s">
        <v>4442</v>
      </c>
      <c r="R1046" s="31"/>
      <c r="S1046" s="31" t="s">
        <v>61</v>
      </c>
      <c r="T1046" s="31" t="s">
        <v>3780</v>
      </c>
      <c r="U1046" s="31"/>
      <c r="V1046" s="31"/>
      <c r="W1046" s="31"/>
      <c r="X1046" s="31"/>
      <c r="Y1046" s="31"/>
      <c r="Z1046" s="31" t="s">
        <v>63</v>
      </c>
      <c r="AA1046" s="31" t="s">
        <v>64</v>
      </c>
      <c r="AB1046" s="31" t="s">
        <v>108</v>
      </c>
      <c r="AC1046" s="31" t="s">
        <v>98</v>
      </c>
      <c r="AD1046" s="23" t="s">
        <v>2421</v>
      </c>
      <c r="AE1046" s="33"/>
      <c r="AF1046" s="33"/>
      <c r="AG1046" s="31"/>
      <c r="AH1046" s="75"/>
      <c r="AI1046" s="48" t="s">
        <v>75</v>
      </c>
      <c r="AJ1046" s="152" t="str">
        <f t="shared" si="117"/>
        <v/>
      </c>
      <c r="AK1046" s="25"/>
      <c r="AL1046" s="25"/>
      <c r="AM1046" s="25"/>
      <c r="AN1046" s="25"/>
      <c r="AO1046" s="25"/>
      <c r="AP1046" s="26">
        <f ca="1">IF(AND(Email_TaskV2[[#This Row],[Status]]="ON PROGRESS"),TODAY()-Email_TaskV2[[#This Row],[Tanggal nodin RFS/RFI]],0)</f>
        <v>0</v>
      </c>
      <c r="AQ1046" s="26">
        <f ca="1">IF(AND(Email_TaskV2[[#This Row],[Status]]="ON PROGRESS",Email_TaskV2[[#This Row],[Type]]="RFI"),TODAY()-Email_TaskV2[[#This Row],[Tanggal nodin RFS/RFI]],0)</f>
        <v>0</v>
      </c>
      <c r="AR1046" s="26" t="str">
        <f ca="1">IF(Email_TaskV2[[#This Row],[Aging]]&gt;7,"Warning","")</f>
        <v/>
      </c>
      <c r="AV1046" s="16" t="str">
        <f>IF(AND(Email_TaskV2[[#This Row],[Status]]="ON PROGRESS",Email_TaskV2[[#This Row],[Type]]="RFS"),"YES","")</f>
        <v/>
      </c>
      <c r="AW1046" s="16" t="str">
        <f>IF(AND(Email_TaskV2[[#This Row],[Status]]="ON PROGRESS",Email_TaskV2[[#This Row],[Type]]="RFI"),"YES","")</f>
        <v/>
      </c>
      <c r="AX1046" s="16">
        <f>IF(Email_TaskV2[[#This Row],[Nomor Nodin RFS/RFI]]="","",DAY(Email_TaskV2[[#This Row],[Tanggal nodin RFS/RFI]]))</f>
        <v>24</v>
      </c>
      <c r="AY1046" s="28" t="str">
        <f>IF(Email_TaskV2[[#This Row],[Nomor Nodin RFS/RFI]]="","",TEXT(Email_TaskV2[[#This Row],[Tanggal nodin RFS/RFI]],"mmm"))</f>
        <v>Aug</v>
      </c>
      <c r="AZ1046" s="28" t="str">
        <f>IF(Email_TaskV2[[#This Row],[Nodin BO]]="","No","Yes")</f>
        <v>Yes</v>
      </c>
      <c r="BA1046" s="36">
        <f>IF(Email_TaskV2[[#This Row],[Month]]="",13,MONTH(Email_TaskV2[[#This Row],[Tanggal nodin RFS/RFI]]))</f>
        <v>8</v>
      </c>
    </row>
    <row r="1047" spans="1:53" ht="15" hidden="1" customHeight="1" x14ac:dyDescent="0.3">
      <c r="A1047" s="17">
        <v>1046</v>
      </c>
      <c r="B1047" s="31" t="s">
        <v>4443</v>
      </c>
      <c r="C1047" s="40">
        <v>44797</v>
      </c>
      <c r="D1047" s="34" t="s">
        <v>4444</v>
      </c>
      <c r="E1047" s="31" t="s">
        <v>55</v>
      </c>
      <c r="F1047" s="31" t="s">
        <v>112</v>
      </c>
      <c r="G1047" s="42">
        <v>44799</v>
      </c>
      <c r="H1047" s="42">
        <v>44802</v>
      </c>
      <c r="I1047" s="31" t="s">
        <v>4445</v>
      </c>
      <c r="J1047" s="42">
        <v>44802</v>
      </c>
      <c r="K1047" s="42"/>
      <c r="L1047" s="31">
        <f>H1047-C1047</f>
        <v>5</v>
      </c>
      <c r="M1047" s="31">
        <f>J1047-G1047</f>
        <v>3</v>
      </c>
      <c r="N1047" s="20" t="s">
        <v>130</v>
      </c>
      <c r="O1047" s="20" t="s">
        <v>131</v>
      </c>
      <c r="P1047" s="35" t="str">
        <f>VLOOKUP(Email_TaskV2[[#This Row],[PIC Dev]],[1]Organization!C:D,2,FALSE)</f>
        <v>BSM Prepaid</v>
      </c>
      <c r="Q1047" s="34"/>
      <c r="R1047" s="31">
        <v>85</v>
      </c>
      <c r="S1047" s="31" t="s">
        <v>106</v>
      </c>
      <c r="T1047" s="31" t="s">
        <v>4446</v>
      </c>
      <c r="U1047" s="31"/>
      <c r="V1047" s="31"/>
      <c r="W1047" s="31"/>
      <c r="X1047" s="31"/>
      <c r="Y1047" s="31"/>
      <c r="Z1047" s="31" t="s">
        <v>63</v>
      </c>
      <c r="AA1047" s="31" t="s">
        <v>64</v>
      </c>
      <c r="AB1047" s="31" t="s">
        <v>65</v>
      </c>
      <c r="AC1047" s="31" t="s">
        <v>66</v>
      </c>
      <c r="AD1047" s="23" t="s">
        <v>133</v>
      </c>
      <c r="AE1047" s="33"/>
      <c r="AF1047" s="33"/>
      <c r="AG1047" s="31"/>
      <c r="AH1047" s="75"/>
      <c r="AI1047" s="31" t="s">
        <v>75</v>
      </c>
      <c r="AJ1047" s="43" t="str">
        <f t="shared" si="117"/>
        <v/>
      </c>
      <c r="AK1047" s="25"/>
      <c r="AL1047" s="25"/>
      <c r="AM1047" s="25"/>
      <c r="AN1047" s="25"/>
      <c r="AO1047" s="25"/>
      <c r="AP1047" s="26">
        <f ca="1">IF(AND(Email_TaskV2[[#This Row],[Status]]="ON PROGRESS"),TODAY()-Email_TaskV2[[#This Row],[Tanggal nodin RFS/RFI]],0)</f>
        <v>0</v>
      </c>
      <c r="AQ1047" s="26">
        <f ca="1">IF(AND(Email_TaskV2[[#This Row],[Status]]="ON PROGRESS",Email_TaskV2[[#This Row],[Type]]="RFI"),TODAY()-Email_TaskV2[[#This Row],[Tanggal nodin RFS/RFI]],0)</f>
        <v>0</v>
      </c>
      <c r="AR1047" s="26" t="str">
        <f ca="1">IF(Email_TaskV2[[#This Row],[Aging]]&gt;7,"Warning","")</f>
        <v/>
      </c>
      <c r="AV1047" s="16" t="str">
        <f>IF(AND(Email_TaskV2[[#This Row],[Status]]="ON PROGRESS",Email_TaskV2[[#This Row],[Type]]="RFS"),"YES","")</f>
        <v/>
      </c>
      <c r="AW1047" s="16" t="str">
        <f>IF(AND(Email_TaskV2[[#This Row],[Status]]="ON PROGRESS",Email_TaskV2[[#This Row],[Type]]="RFI"),"YES","")</f>
        <v/>
      </c>
      <c r="AX1047" s="16">
        <f>IF(Email_TaskV2[[#This Row],[Nomor Nodin RFS/RFI]]="","",DAY(Email_TaskV2[[#This Row],[Tanggal nodin RFS/RFI]]))</f>
        <v>24</v>
      </c>
      <c r="AY1047" s="28" t="str">
        <f>IF(Email_TaskV2[[#This Row],[Nomor Nodin RFS/RFI]]="","",TEXT(Email_TaskV2[[#This Row],[Tanggal nodin RFS/RFI]],"mmm"))</f>
        <v>Aug</v>
      </c>
      <c r="AZ1047" s="28" t="str">
        <f>IF(Email_TaskV2[[#This Row],[Nodin BO]]="","No","Yes")</f>
        <v>Yes</v>
      </c>
      <c r="BA1047" s="36">
        <f>IF(Email_TaskV2[[#This Row],[Month]]="",13,MONTH(Email_TaskV2[[#This Row],[Tanggal nodin RFS/RFI]]))</f>
        <v>8</v>
      </c>
    </row>
    <row r="1048" spans="1:53" ht="15" hidden="1" customHeight="1" x14ac:dyDescent="0.3">
      <c r="A1048" s="17">
        <v>1047</v>
      </c>
      <c r="B1048" s="31" t="s">
        <v>4447</v>
      </c>
      <c r="C1048" s="40">
        <v>44797</v>
      </c>
      <c r="D1048" s="34" t="s">
        <v>4448</v>
      </c>
      <c r="E1048" s="31" t="s">
        <v>55</v>
      </c>
      <c r="F1048" s="31" t="s">
        <v>112</v>
      </c>
      <c r="G1048" s="42">
        <v>44799</v>
      </c>
      <c r="H1048" s="42">
        <v>44779</v>
      </c>
      <c r="I1048" s="31" t="s">
        <v>4449</v>
      </c>
      <c r="J1048" s="42">
        <v>44810</v>
      </c>
      <c r="K1048" s="42"/>
      <c r="L1048" s="31">
        <f>H1048-C1048</f>
        <v>-18</v>
      </c>
      <c r="M1048" s="31">
        <f>J1048-G1048</f>
        <v>11</v>
      </c>
      <c r="N1048" s="34" t="s">
        <v>3765</v>
      </c>
      <c r="O1048" s="34" t="s">
        <v>3766</v>
      </c>
      <c r="P1048" s="34" t="str">
        <f>VLOOKUP(Email_TaskV2[[#This Row],[PIC Dev]],[1]Organization!C:D,2,FALSE)</f>
        <v>Postpaid, Roaming, and Interconnect</v>
      </c>
      <c r="Q1048" s="34"/>
      <c r="R1048" s="31">
        <v>58</v>
      </c>
      <c r="S1048" s="31" t="s">
        <v>106</v>
      </c>
      <c r="T1048" s="31" t="s">
        <v>4450</v>
      </c>
      <c r="U1048" s="31"/>
      <c r="V1048" s="31"/>
      <c r="W1048" s="31"/>
      <c r="X1048" s="31"/>
      <c r="Y1048" s="31"/>
      <c r="Z1048" s="31" t="s">
        <v>63</v>
      </c>
      <c r="AA1048" s="31" t="s">
        <v>64</v>
      </c>
      <c r="AB1048" s="31" t="s">
        <v>65</v>
      </c>
      <c r="AC1048" s="31" t="s">
        <v>98</v>
      </c>
      <c r="AD1048" s="23" t="s">
        <v>490</v>
      </c>
      <c r="AE1048" s="33"/>
      <c r="AF1048" s="33"/>
      <c r="AG1048" s="31"/>
      <c r="AH1048" s="75"/>
      <c r="AI1048" s="31" t="s">
        <v>276</v>
      </c>
      <c r="AJ1048" s="43" t="str">
        <f t="shared" si="117"/>
        <v>(Sigos Automation)</v>
      </c>
      <c r="AK1048" s="25">
        <v>1</v>
      </c>
      <c r="AL1048" s="25"/>
      <c r="AM1048" s="25"/>
      <c r="AN1048" s="25"/>
      <c r="AO1048" s="25"/>
      <c r="AP1048" s="26">
        <f ca="1">IF(AND(Email_TaskV2[[#This Row],[Status]]="ON PROGRESS"),TODAY()-Email_TaskV2[[#This Row],[Tanggal nodin RFS/RFI]],0)</f>
        <v>0</v>
      </c>
      <c r="AQ1048" s="26">
        <f ca="1">IF(AND(Email_TaskV2[[#This Row],[Status]]="ON PROGRESS",Email_TaskV2[[#This Row],[Type]]="RFI"),TODAY()-Email_TaskV2[[#This Row],[Tanggal nodin RFS/RFI]],0)</f>
        <v>0</v>
      </c>
      <c r="AR1048" s="26" t="str">
        <f ca="1">IF(Email_TaskV2[[#This Row],[Aging]]&gt;7,"Warning","")</f>
        <v/>
      </c>
      <c r="AV1048" s="16" t="str">
        <f>IF(AND(Email_TaskV2[[#This Row],[Status]]="ON PROGRESS",Email_TaskV2[[#This Row],[Type]]="RFS"),"YES","")</f>
        <v/>
      </c>
      <c r="AW1048" s="16" t="str">
        <f>IF(AND(Email_TaskV2[[#This Row],[Status]]="ON PROGRESS",Email_TaskV2[[#This Row],[Type]]="RFI"),"YES","")</f>
        <v/>
      </c>
      <c r="AX1048" s="16">
        <f>IF(Email_TaskV2[[#This Row],[Nomor Nodin RFS/RFI]]="","",DAY(Email_TaskV2[[#This Row],[Tanggal nodin RFS/RFI]]))</f>
        <v>24</v>
      </c>
      <c r="AY1048" s="28" t="str">
        <f>IF(Email_TaskV2[[#This Row],[Nomor Nodin RFS/RFI]]="","",TEXT(Email_TaskV2[[#This Row],[Tanggal nodin RFS/RFI]],"mmm"))</f>
        <v>Aug</v>
      </c>
      <c r="AZ1048" s="28" t="str">
        <f>IF(Email_TaskV2[[#This Row],[Nodin BO]]="","No","Yes")</f>
        <v>Yes</v>
      </c>
      <c r="BA1048" s="36">
        <f>IF(Email_TaskV2[[#This Row],[Month]]="",13,MONTH(Email_TaskV2[[#This Row],[Tanggal nodin RFS/RFI]]))</f>
        <v>8</v>
      </c>
    </row>
    <row r="1049" spans="1:53" ht="15" hidden="1" customHeight="1" x14ac:dyDescent="0.3">
      <c r="A1049" s="17">
        <v>1048</v>
      </c>
      <c r="B1049" s="31" t="s">
        <v>4451</v>
      </c>
      <c r="C1049" s="40">
        <v>44798</v>
      </c>
      <c r="D1049" s="34" t="s">
        <v>4452</v>
      </c>
      <c r="E1049" s="31" t="s">
        <v>55</v>
      </c>
      <c r="F1049" s="139" t="s">
        <v>136</v>
      </c>
      <c r="G1049" s="42">
        <v>44798</v>
      </c>
      <c r="H1049" s="42">
        <v>44806</v>
      </c>
      <c r="I1049" s="31" t="s">
        <v>4453</v>
      </c>
      <c r="J1049" s="42">
        <v>44806</v>
      </c>
      <c r="K1049" s="42"/>
      <c r="L1049" s="31">
        <f>H1049-C1049</f>
        <v>8</v>
      </c>
      <c r="M1049" s="31">
        <f>J1049-G1049</f>
        <v>8</v>
      </c>
      <c r="N1049" s="34" t="s">
        <v>171</v>
      </c>
      <c r="O1049" s="34" t="s">
        <v>172</v>
      </c>
      <c r="P1049" s="34" t="str">
        <f>VLOOKUP(Email_TaskV2[[#This Row],[PIC Dev]],[1]Organization!C:D,2,FALSE)</f>
        <v>Postpaid, Roaming, and Interconnect</v>
      </c>
      <c r="Q1049" s="74" t="s">
        <v>4454</v>
      </c>
      <c r="R1049" s="31">
        <v>182</v>
      </c>
      <c r="S1049" s="31" t="s">
        <v>61</v>
      </c>
      <c r="T1049" s="31" t="s">
        <v>1497</v>
      </c>
      <c r="U1049" s="31"/>
      <c r="V1049" s="31"/>
      <c r="W1049" s="31"/>
      <c r="X1049" s="31"/>
      <c r="Y1049" s="31"/>
      <c r="Z1049" s="31" t="s">
        <v>63</v>
      </c>
      <c r="AA1049" s="31" t="s">
        <v>64</v>
      </c>
      <c r="AB1049" s="31" t="s">
        <v>1498</v>
      </c>
      <c r="AC1049" s="31" t="s">
        <v>124</v>
      </c>
      <c r="AD1049" s="137" t="s">
        <v>125</v>
      </c>
      <c r="AE1049" s="33" t="s">
        <v>4350</v>
      </c>
      <c r="AF1049" s="33"/>
      <c r="AG1049" s="31"/>
      <c r="AH1049" s="75"/>
      <c r="AI1049" s="31" t="s">
        <v>75</v>
      </c>
      <c r="AJ1049" s="43" t="str">
        <f t="shared" si="117"/>
        <v/>
      </c>
      <c r="AK1049" s="25"/>
      <c r="AL1049" s="25"/>
      <c r="AM1049" s="25"/>
      <c r="AN1049" s="25"/>
      <c r="AO1049" s="25"/>
      <c r="AP1049" s="26">
        <f ca="1">IF(AND(Email_TaskV2[[#This Row],[Status]]="ON PROGRESS"),TODAY()-Email_TaskV2[[#This Row],[Tanggal nodin RFS/RFI]],0)</f>
        <v>0</v>
      </c>
      <c r="AQ1049" s="26">
        <f ca="1">IF(AND(Email_TaskV2[[#This Row],[Status]]="ON PROGRESS",Email_TaskV2[[#This Row],[Type]]="RFI"),TODAY()-Email_TaskV2[[#This Row],[Tanggal nodin RFS/RFI]],0)</f>
        <v>0</v>
      </c>
      <c r="AR1049" s="26" t="str">
        <f ca="1">IF(Email_TaskV2[[#This Row],[Aging]]&gt;7,"Warning","")</f>
        <v/>
      </c>
      <c r="AV1049" s="16" t="str">
        <f>IF(AND(Email_TaskV2[[#This Row],[Status]]="ON PROGRESS",Email_TaskV2[[#This Row],[Type]]="RFS"),"YES","")</f>
        <v/>
      </c>
      <c r="AW1049" s="16" t="str">
        <f>IF(AND(Email_TaskV2[[#This Row],[Status]]="ON PROGRESS",Email_TaskV2[[#This Row],[Type]]="RFI"),"YES","")</f>
        <v/>
      </c>
      <c r="AX1049" s="16">
        <f>IF(Email_TaskV2[[#This Row],[Nomor Nodin RFS/RFI]]="","",DAY(Email_TaskV2[[#This Row],[Tanggal nodin RFS/RFI]]))</f>
        <v>25</v>
      </c>
      <c r="AY1049" s="28" t="str">
        <f>IF(Email_TaskV2[[#This Row],[Nomor Nodin RFS/RFI]]="","",TEXT(Email_TaskV2[[#This Row],[Tanggal nodin RFS/RFI]],"mmm"))</f>
        <v>Aug</v>
      </c>
      <c r="AZ1049" s="28" t="str">
        <f>IF(Email_TaskV2[[#This Row],[Nodin BO]]="","No","Yes")</f>
        <v>Yes</v>
      </c>
      <c r="BA1049" s="36">
        <f>IF(Email_TaskV2[[#This Row],[Month]]="",13,MONTH(Email_TaskV2[[#This Row],[Tanggal nodin RFS/RFI]]))</f>
        <v>8</v>
      </c>
    </row>
    <row r="1050" spans="1:53" ht="15" hidden="1" customHeight="1" x14ac:dyDescent="0.3">
      <c r="A1050" s="17">
        <v>1049</v>
      </c>
      <c r="B1050" s="31" t="s">
        <v>4455</v>
      </c>
      <c r="C1050" s="40">
        <v>44798</v>
      </c>
      <c r="D1050" s="34" t="s">
        <v>4456</v>
      </c>
      <c r="E1050" s="31" t="s">
        <v>55</v>
      </c>
      <c r="F1050" s="41" t="s">
        <v>112</v>
      </c>
      <c r="G1050" s="42">
        <v>44802</v>
      </c>
      <c r="H1050" s="42">
        <v>44809</v>
      </c>
      <c r="I1050" s="31" t="s">
        <v>4457</v>
      </c>
      <c r="J1050" s="42">
        <v>44805</v>
      </c>
      <c r="K1050" s="42"/>
      <c r="L1050" s="31">
        <f>H1050-C1050</f>
        <v>11</v>
      </c>
      <c r="M1050" s="31">
        <f>J1050-G1050</f>
        <v>3</v>
      </c>
      <c r="N1050" s="34" t="s">
        <v>104</v>
      </c>
      <c r="O1050" s="34" t="s">
        <v>105</v>
      </c>
      <c r="P1050" s="34" t="str">
        <f>VLOOKUP(Email_TaskV2[[#This Row],[PIC Dev]],[1]Organization!C:D,2,FALSE)</f>
        <v>Digital and VAS</v>
      </c>
      <c r="Q1050" s="34"/>
      <c r="R1050" s="31">
        <v>67</v>
      </c>
      <c r="S1050" s="31" t="s">
        <v>106</v>
      </c>
      <c r="T1050" s="31" t="s">
        <v>4061</v>
      </c>
      <c r="U1050" s="31"/>
      <c r="V1050" s="31"/>
      <c r="W1050" s="31"/>
      <c r="X1050" s="31"/>
      <c r="Y1050" s="31"/>
      <c r="Z1050" s="31" t="s">
        <v>63</v>
      </c>
      <c r="AA1050" s="31" t="s">
        <v>64</v>
      </c>
      <c r="AB1050" s="31" t="s">
        <v>108</v>
      </c>
      <c r="AC1050" s="31" t="s">
        <v>98</v>
      </c>
      <c r="AD1050" s="23" t="s">
        <v>816</v>
      </c>
      <c r="AE1050" s="33" t="s">
        <v>4458</v>
      </c>
      <c r="AF1050" s="33"/>
      <c r="AG1050" s="31"/>
      <c r="AH1050" s="75"/>
      <c r="AI1050" s="31" t="s">
        <v>75</v>
      </c>
      <c r="AJ1050" s="43" t="str">
        <f t="shared" si="117"/>
        <v/>
      </c>
      <c r="AK1050" s="25"/>
      <c r="AL1050" s="25"/>
      <c r="AM1050" s="25"/>
      <c r="AN1050" s="25"/>
      <c r="AO1050" s="25"/>
      <c r="AP1050" s="26">
        <f ca="1">IF(AND(Email_TaskV2[[#This Row],[Status]]="ON PROGRESS"),TODAY()-Email_TaskV2[[#This Row],[Tanggal nodin RFS/RFI]],0)</f>
        <v>0</v>
      </c>
      <c r="AQ1050" s="26">
        <f ca="1">IF(AND(Email_TaskV2[[#This Row],[Status]]="ON PROGRESS",Email_TaskV2[[#This Row],[Type]]="RFI"),TODAY()-Email_TaskV2[[#This Row],[Tanggal nodin RFS/RFI]],0)</f>
        <v>0</v>
      </c>
      <c r="AR1050" s="26" t="str">
        <f ca="1">IF(Email_TaskV2[[#This Row],[Aging]]&gt;7,"Warning","")</f>
        <v/>
      </c>
      <c r="AV1050" s="16" t="str">
        <f>IF(AND(Email_TaskV2[[#This Row],[Status]]="ON PROGRESS",Email_TaskV2[[#This Row],[Type]]="RFS"),"YES","")</f>
        <v/>
      </c>
      <c r="AW1050" s="16" t="str">
        <f>IF(AND(Email_TaskV2[[#This Row],[Status]]="ON PROGRESS",Email_TaskV2[[#This Row],[Type]]="RFI"),"YES","")</f>
        <v/>
      </c>
      <c r="AX1050" s="16">
        <f>IF(Email_TaskV2[[#This Row],[Nomor Nodin RFS/RFI]]="","",DAY(Email_TaskV2[[#This Row],[Tanggal nodin RFS/RFI]]))</f>
        <v>25</v>
      </c>
      <c r="AY1050" s="28" t="str">
        <f>IF(Email_TaskV2[[#This Row],[Nomor Nodin RFS/RFI]]="","",TEXT(Email_TaskV2[[#This Row],[Tanggal nodin RFS/RFI]],"mmm"))</f>
        <v>Aug</v>
      </c>
      <c r="AZ1050" s="28" t="str">
        <f>IF(Email_TaskV2[[#This Row],[Nodin BO]]="","No","Yes")</f>
        <v>Yes</v>
      </c>
      <c r="BA1050" s="36">
        <f>IF(Email_TaskV2[[#This Row],[Month]]="",13,MONTH(Email_TaskV2[[#This Row],[Tanggal nodin RFS/RFI]]))</f>
        <v>8</v>
      </c>
    </row>
    <row r="1051" spans="1:53" ht="15" hidden="1" customHeight="1" x14ac:dyDescent="0.3">
      <c r="A1051" s="17">
        <v>1050</v>
      </c>
      <c r="B1051" s="31" t="s">
        <v>4459</v>
      </c>
      <c r="C1051" s="40">
        <v>44798</v>
      </c>
      <c r="D1051" s="34" t="s">
        <v>4460</v>
      </c>
      <c r="E1051" s="48" t="s">
        <v>118</v>
      </c>
      <c r="F1051" s="48" t="s">
        <v>119</v>
      </c>
      <c r="G1051" s="31"/>
      <c r="H1051" s="42">
        <v>44832</v>
      </c>
      <c r="I1051" s="31"/>
      <c r="J1051" s="31"/>
      <c r="K1051" s="31"/>
      <c r="L1051" s="33"/>
      <c r="M1051" s="34"/>
      <c r="N1051" s="23" t="s">
        <v>93</v>
      </c>
      <c r="O1051" s="20" t="s">
        <v>94</v>
      </c>
      <c r="P1051" s="35" t="str">
        <f>VLOOKUP(Email_TaskV2[[#This Row],[PIC Dev]],[1]Organization!C:D,2,FALSE)</f>
        <v>Digital and VAS</v>
      </c>
      <c r="Q1051" s="74" t="s">
        <v>4461</v>
      </c>
      <c r="R1051" s="31"/>
      <c r="S1051" s="31" t="s">
        <v>61</v>
      </c>
      <c r="T1051" s="31" t="s">
        <v>4462</v>
      </c>
      <c r="U1051" s="31"/>
      <c r="V1051" s="31"/>
      <c r="W1051" s="31"/>
      <c r="X1051" s="31"/>
      <c r="Y1051" s="31"/>
      <c r="Z1051" s="31" t="s">
        <v>63</v>
      </c>
      <c r="AA1051" s="31" t="s">
        <v>64</v>
      </c>
      <c r="AB1051" s="31" t="s">
        <v>201</v>
      </c>
      <c r="AC1051" s="31" t="s">
        <v>98</v>
      </c>
      <c r="AD1051" s="23" t="s">
        <v>2421</v>
      </c>
      <c r="AE1051" s="33"/>
      <c r="AF1051" s="33"/>
      <c r="AG1051" s="31"/>
      <c r="AH1051" s="75"/>
      <c r="AI1051" s="48" t="s">
        <v>75</v>
      </c>
      <c r="AJ1051" s="152" t="str">
        <f t="shared" ref="AJ1051:AJ1114" si="126">_xlfn.CONCAT(IF(AK1051&lt;&gt;"",REPLACE(AK1051,1,1,"(Sigos Automation)"),""),IF(AL1051&lt;&gt;"",REPLACE(AL1051,1,1,"(Prima Automation)"),""),IF(AM1051&lt;&gt;"",REPLACE(AM1051,1,1,"(FUT Simulator)"),""),IF(AN1051&lt;&gt;"",REPLACE(AN1051,1,1,"(Postman Simulator)"),""),IF(AO1051&lt;&gt;"",REPLACE(AO1051,1,1,"(Cetho Automation)"),""))</f>
        <v/>
      </c>
      <c r="AK1051" s="25"/>
      <c r="AL1051" s="25"/>
      <c r="AM1051" s="25"/>
      <c r="AN1051" s="25"/>
      <c r="AO1051" s="25"/>
      <c r="AP1051" s="26">
        <f ca="1">IF(AND(Email_TaskV2[[#This Row],[Status]]="ON PROGRESS"),TODAY()-Email_TaskV2[[#This Row],[Tanggal nodin RFS/RFI]],0)</f>
        <v>0</v>
      </c>
      <c r="AQ1051" s="26">
        <f ca="1">IF(AND(Email_TaskV2[[#This Row],[Status]]="ON PROGRESS",Email_TaskV2[[#This Row],[Type]]="RFI"),TODAY()-Email_TaskV2[[#This Row],[Tanggal nodin RFS/RFI]],0)</f>
        <v>0</v>
      </c>
      <c r="AR1051" s="26" t="str">
        <f ca="1">IF(Email_TaskV2[[#This Row],[Aging]]&gt;7,"Warning","")</f>
        <v/>
      </c>
      <c r="AV1051" s="16" t="str">
        <f>IF(AND(Email_TaskV2[[#This Row],[Status]]="ON PROGRESS",Email_TaskV2[[#This Row],[Type]]="RFS"),"YES","")</f>
        <v/>
      </c>
      <c r="AW1051" s="16" t="str">
        <f>IF(AND(Email_TaskV2[[#This Row],[Status]]="ON PROGRESS",Email_TaskV2[[#This Row],[Type]]="RFI"),"YES","")</f>
        <v/>
      </c>
      <c r="AX1051" s="16">
        <f>IF(Email_TaskV2[[#This Row],[Nomor Nodin RFS/RFI]]="","",DAY(Email_TaskV2[[#This Row],[Tanggal nodin RFS/RFI]]))</f>
        <v>25</v>
      </c>
      <c r="AY1051" s="28" t="str">
        <f>IF(Email_TaskV2[[#This Row],[Nomor Nodin RFS/RFI]]="","",TEXT(Email_TaskV2[[#This Row],[Tanggal nodin RFS/RFI]],"mmm"))</f>
        <v>Aug</v>
      </c>
      <c r="AZ1051" s="28" t="str">
        <f>IF(Email_TaskV2[[#This Row],[Nodin BO]]="","No","Yes")</f>
        <v>Yes</v>
      </c>
      <c r="BA1051" s="36">
        <f>IF(Email_TaskV2[[#This Row],[Month]]="",13,MONTH(Email_TaskV2[[#This Row],[Tanggal nodin RFS/RFI]]))</f>
        <v>8</v>
      </c>
    </row>
    <row r="1052" spans="1:53" ht="15" hidden="1" customHeight="1" x14ac:dyDescent="0.3">
      <c r="A1052" s="17">
        <v>1051</v>
      </c>
      <c r="B1052" s="31" t="s">
        <v>4463</v>
      </c>
      <c r="C1052" s="40">
        <v>44798</v>
      </c>
      <c r="D1052" s="34" t="s">
        <v>4464</v>
      </c>
      <c r="E1052" s="31" t="s">
        <v>55</v>
      </c>
      <c r="F1052" s="31" t="s">
        <v>112</v>
      </c>
      <c r="G1052" s="42">
        <v>44798</v>
      </c>
      <c r="H1052" s="42">
        <v>44802</v>
      </c>
      <c r="I1052" s="31" t="s">
        <v>4465</v>
      </c>
      <c r="J1052" s="42">
        <v>44802</v>
      </c>
      <c r="K1052" s="42"/>
      <c r="L1052" s="31">
        <f t="shared" ref="L1052:L1066" si="127">H1052-C1052</f>
        <v>4</v>
      </c>
      <c r="M1052" s="31">
        <f t="shared" ref="M1052:M1066" si="128">J1052-G1052</f>
        <v>4</v>
      </c>
      <c r="N1052" s="20" t="s">
        <v>171</v>
      </c>
      <c r="O1052" s="34" t="s">
        <v>172</v>
      </c>
      <c r="P1052" s="35" t="str">
        <f>VLOOKUP(Email_TaskV2[[#This Row],[PIC Dev]],[1]Organization!C:D,2,FALSE)</f>
        <v>Postpaid, Roaming, and Interconnect</v>
      </c>
      <c r="Q1052" s="34"/>
      <c r="R1052" s="31">
        <v>54</v>
      </c>
      <c r="S1052" s="31" t="s">
        <v>61</v>
      </c>
      <c r="T1052" s="31" t="s">
        <v>4466</v>
      </c>
      <c r="U1052" s="31"/>
      <c r="V1052" s="31"/>
      <c r="W1052" s="31"/>
      <c r="X1052" s="31"/>
      <c r="Y1052" s="31"/>
      <c r="Z1052" s="31" t="s">
        <v>63</v>
      </c>
      <c r="AA1052" s="31" t="s">
        <v>64</v>
      </c>
      <c r="AB1052" s="31" t="s">
        <v>65</v>
      </c>
      <c r="AC1052" s="31" t="s">
        <v>124</v>
      </c>
      <c r="AD1052" s="23" t="s">
        <v>181</v>
      </c>
      <c r="AE1052" s="33"/>
      <c r="AF1052" s="33"/>
      <c r="AG1052" s="31"/>
      <c r="AH1052" s="75"/>
      <c r="AI1052" s="31" t="s">
        <v>75</v>
      </c>
      <c r="AJ1052" s="43" t="str">
        <f t="shared" si="126"/>
        <v/>
      </c>
      <c r="AK1052" s="25"/>
      <c r="AL1052" s="25"/>
      <c r="AM1052" s="25"/>
      <c r="AN1052" s="25"/>
      <c r="AO1052" s="25"/>
      <c r="AP1052" s="26">
        <f ca="1">IF(AND(Email_TaskV2[[#This Row],[Status]]="ON PROGRESS"),TODAY()-Email_TaskV2[[#This Row],[Tanggal nodin RFS/RFI]],0)</f>
        <v>0</v>
      </c>
      <c r="AQ1052" s="26">
        <f ca="1">IF(AND(Email_TaskV2[[#This Row],[Status]]="ON PROGRESS",Email_TaskV2[[#This Row],[Type]]="RFI"),TODAY()-Email_TaskV2[[#This Row],[Tanggal nodin RFS/RFI]],0)</f>
        <v>0</v>
      </c>
      <c r="AR1052" s="26" t="str">
        <f ca="1">IF(Email_TaskV2[[#This Row],[Aging]]&gt;7,"Warning","")</f>
        <v/>
      </c>
      <c r="AV1052" s="16" t="str">
        <f>IF(AND(Email_TaskV2[[#This Row],[Status]]="ON PROGRESS",Email_TaskV2[[#This Row],[Type]]="RFS"),"YES","")</f>
        <v/>
      </c>
      <c r="AW1052" s="16" t="str">
        <f>IF(AND(Email_TaskV2[[#This Row],[Status]]="ON PROGRESS",Email_TaskV2[[#This Row],[Type]]="RFI"),"YES","")</f>
        <v/>
      </c>
      <c r="AX1052" s="16">
        <f>IF(Email_TaskV2[[#This Row],[Nomor Nodin RFS/RFI]]="","",DAY(Email_TaskV2[[#This Row],[Tanggal nodin RFS/RFI]]))</f>
        <v>25</v>
      </c>
      <c r="AY1052" s="28" t="str">
        <f>IF(Email_TaskV2[[#This Row],[Nomor Nodin RFS/RFI]]="","",TEXT(Email_TaskV2[[#This Row],[Tanggal nodin RFS/RFI]],"mmm"))</f>
        <v>Aug</v>
      </c>
      <c r="AZ1052" s="28" t="str">
        <f>IF(Email_TaskV2[[#This Row],[Nodin BO]]="","No","Yes")</f>
        <v>Yes</v>
      </c>
      <c r="BA1052" s="36">
        <f>IF(Email_TaskV2[[#This Row],[Month]]="",13,MONTH(Email_TaskV2[[#This Row],[Tanggal nodin RFS/RFI]]))</f>
        <v>8</v>
      </c>
    </row>
    <row r="1053" spans="1:53" ht="15" hidden="1" customHeight="1" x14ac:dyDescent="0.3">
      <c r="A1053" s="17">
        <v>1052</v>
      </c>
      <c r="B1053" s="31" t="s">
        <v>4467</v>
      </c>
      <c r="C1053" s="40">
        <v>44798</v>
      </c>
      <c r="D1053" s="34" t="s">
        <v>4468</v>
      </c>
      <c r="E1053" s="31" t="s">
        <v>55</v>
      </c>
      <c r="F1053" s="31" t="s">
        <v>112</v>
      </c>
      <c r="G1053" s="42">
        <v>44798</v>
      </c>
      <c r="H1053" s="42">
        <v>44803</v>
      </c>
      <c r="I1053" s="31" t="s">
        <v>4469</v>
      </c>
      <c r="J1053" s="42">
        <v>44803</v>
      </c>
      <c r="K1053" s="42"/>
      <c r="L1053" s="31">
        <f t="shared" si="127"/>
        <v>5</v>
      </c>
      <c r="M1053" s="31">
        <f t="shared" si="128"/>
        <v>5</v>
      </c>
      <c r="N1053" s="20" t="s">
        <v>130</v>
      </c>
      <c r="O1053" s="20" t="s">
        <v>131</v>
      </c>
      <c r="P1053" s="35" t="str">
        <f>VLOOKUP(Email_TaskV2[[#This Row],[PIC Dev]],[1]Organization!C:D,2,FALSE)</f>
        <v>BSM Prepaid</v>
      </c>
      <c r="Q1053" s="34"/>
      <c r="R1053" s="31">
        <v>104</v>
      </c>
      <c r="S1053" s="31" t="s">
        <v>106</v>
      </c>
      <c r="T1053" s="83" t="s">
        <v>4433</v>
      </c>
      <c r="U1053" s="83"/>
      <c r="V1053" s="83"/>
      <c r="W1053" s="83"/>
      <c r="X1053" s="83"/>
      <c r="Y1053" s="83"/>
      <c r="Z1053" s="31" t="s">
        <v>63</v>
      </c>
      <c r="AA1053" s="31" t="s">
        <v>64</v>
      </c>
      <c r="AB1053" s="31" t="s">
        <v>65</v>
      </c>
      <c r="AC1053" s="31" t="s">
        <v>66</v>
      </c>
      <c r="AD1053" s="23" t="s">
        <v>133</v>
      </c>
      <c r="AE1053" s="33"/>
      <c r="AF1053" s="33"/>
      <c r="AG1053" s="31"/>
      <c r="AH1053" s="75"/>
      <c r="AI1053" s="31" t="s">
        <v>75</v>
      </c>
      <c r="AJ1053" s="43" t="str">
        <f t="shared" si="126"/>
        <v/>
      </c>
      <c r="AK1053" s="25"/>
      <c r="AL1053" s="25"/>
      <c r="AM1053" s="25"/>
      <c r="AN1053" s="25"/>
      <c r="AO1053" s="25"/>
      <c r="AP1053" s="26">
        <f ca="1">IF(AND(Email_TaskV2[[#This Row],[Status]]="ON PROGRESS"),TODAY()-Email_TaskV2[[#This Row],[Tanggal nodin RFS/RFI]],0)</f>
        <v>0</v>
      </c>
      <c r="AQ1053" s="26">
        <f ca="1">IF(AND(Email_TaskV2[[#This Row],[Status]]="ON PROGRESS",Email_TaskV2[[#This Row],[Type]]="RFI"),TODAY()-Email_TaskV2[[#This Row],[Tanggal nodin RFS/RFI]],0)</f>
        <v>0</v>
      </c>
      <c r="AR1053" s="26" t="str">
        <f ca="1">IF(Email_TaskV2[[#This Row],[Aging]]&gt;7,"Warning","")</f>
        <v/>
      </c>
      <c r="AV1053" s="16" t="str">
        <f>IF(AND(Email_TaskV2[[#This Row],[Status]]="ON PROGRESS",Email_TaskV2[[#This Row],[Type]]="RFS"),"YES","")</f>
        <v/>
      </c>
      <c r="AW1053" s="16" t="str">
        <f>IF(AND(Email_TaskV2[[#This Row],[Status]]="ON PROGRESS",Email_TaskV2[[#This Row],[Type]]="RFI"),"YES","")</f>
        <v/>
      </c>
      <c r="AX1053" s="16">
        <f>IF(Email_TaskV2[[#This Row],[Nomor Nodin RFS/RFI]]="","",DAY(Email_TaskV2[[#This Row],[Tanggal nodin RFS/RFI]]))</f>
        <v>25</v>
      </c>
      <c r="AY1053" s="28" t="str">
        <f>IF(Email_TaskV2[[#This Row],[Nomor Nodin RFS/RFI]]="","",TEXT(Email_TaskV2[[#This Row],[Tanggal nodin RFS/RFI]],"mmm"))</f>
        <v>Aug</v>
      </c>
      <c r="AZ1053" s="28" t="str">
        <f>IF(Email_TaskV2[[#This Row],[Nodin BO]]="","No","Yes")</f>
        <v>Yes</v>
      </c>
      <c r="BA1053" s="36">
        <f>IF(Email_TaskV2[[#This Row],[Month]]="",13,MONTH(Email_TaskV2[[#This Row],[Tanggal nodin RFS/RFI]]))</f>
        <v>8</v>
      </c>
    </row>
    <row r="1054" spans="1:53" ht="15" hidden="1" customHeight="1" x14ac:dyDescent="0.3">
      <c r="A1054" s="17">
        <v>1053</v>
      </c>
      <c r="B1054" s="31" t="s">
        <v>4470</v>
      </c>
      <c r="C1054" s="40">
        <v>44798</v>
      </c>
      <c r="D1054" s="34" t="s">
        <v>4471</v>
      </c>
      <c r="E1054" s="31" t="s">
        <v>55</v>
      </c>
      <c r="F1054" s="41" t="s">
        <v>147</v>
      </c>
      <c r="G1054" s="42">
        <v>44799</v>
      </c>
      <c r="H1054" s="42">
        <v>44817</v>
      </c>
      <c r="I1054" s="31" t="s">
        <v>4472</v>
      </c>
      <c r="J1054" s="42">
        <v>44818</v>
      </c>
      <c r="K1054" s="42"/>
      <c r="L1054" s="31">
        <f t="shared" si="127"/>
        <v>19</v>
      </c>
      <c r="M1054" s="31">
        <f t="shared" si="128"/>
        <v>19</v>
      </c>
      <c r="N1054" s="33" t="s">
        <v>93</v>
      </c>
      <c r="O1054" s="34" t="s">
        <v>94</v>
      </c>
      <c r="P1054" s="34" t="str">
        <f>VLOOKUP(Email_TaskV2[[#This Row],[PIC Dev]],[1]Organization!C:D,2,FALSE)</f>
        <v>Digital and VAS</v>
      </c>
      <c r="Q1054" s="34"/>
      <c r="R1054" s="31">
        <v>48</v>
      </c>
      <c r="S1054" s="31" t="s">
        <v>106</v>
      </c>
      <c r="T1054" s="31" t="s">
        <v>4473</v>
      </c>
      <c r="U1054" s="31"/>
      <c r="V1054" s="31"/>
      <c r="W1054" s="31"/>
      <c r="X1054" s="31"/>
      <c r="Y1054" s="31"/>
      <c r="Z1054" s="31" t="s">
        <v>63</v>
      </c>
      <c r="AA1054" s="31" t="s">
        <v>64</v>
      </c>
      <c r="AB1054" s="31" t="s">
        <v>201</v>
      </c>
      <c r="AC1054" s="31" t="s">
        <v>98</v>
      </c>
      <c r="AD1054" s="23" t="s">
        <v>490</v>
      </c>
      <c r="AE1054" s="33"/>
      <c r="AF1054" s="33"/>
      <c r="AG1054" s="31"/>
      <c r="AH1054" s="75"/>
      <c r="AI1054" s="31" t="s">
        <v>276</v>
      </c>
      <c r="AJ1054" s="43" t="str">
        <f t="shared" si="126"/>
        <v>(Sigos Automation)</v>
      </c>
      <c r="AK1054" s="25">
        <v>1</v>
      </c>
      <c r="AL1054" s="25"/>
      <c r="AM1054" s="25"/>
      <c r="AN1054" s="25"/>
      <c r="AO1054" s="25"/>
      <c r="AP1054" s="26">
        <f ca="1">IF(AND(Email_TaskV2[[#This Row],[Status]]="ON PROGRESS"),TODAY()-Email_TaskV2[[#This Row],[Tanggal nodin RFS/RFI]],0)</f>
        <v>0</v>
      </c>
      <c r="AQ1054" s="26">
        <f ca="1">IF(AND(Email_TaskV2[[#This Row],[Status]]="ON PROGRESS",Email_TaskV2[[#This Row],[Type]]="RFI"),TODAY()-Email_TaskV2[[#This Row],[Tanggal nodin RFS/RFI]],0)</f>
        <v>0</v>
      </c>
      <c r="AR1054" s="26" t="str">
        <f ca="1">IF(Email_TaskV2[[#This Row],[Aging]]&gt;7,"Warning","")</f>
        <v/>
      </c>
      <c r="AV1054" s="16" t="str">
        <f>IF(AND(Email_TaskV2[[#This Row],[Status]]="ON PROGRESS",Email_TaskV2[[#This Row],[Type]]="RFS"),"YES","")</f>
        <v/>
      </c>
      <c r="AW1054" s="16" t="str">
        <f>IF(AND(Email_TaskV2[[#This Row],[Status]]="ON PROGRESS",Email_TaskV2[[#This Row],[Type]]="RFI"),"YES","")</f>
        <v/>
      </c>
      <c r="AX1054" s="16">
        <f>IF(Email_TaskV2[[#This Row],[Nomor Nodin RFS/RFI]]="","",DAY(Email_TaskV2[[#This Row],[Tanggal nodin RFS/RFI]]))</f>
        <v>25</v>
      </c>
      <c r="AY1054" s="28" t="str">
        <f>IF(Email_TaskV2[[#This Row],[Nomor Nodin RFS/RFI]]="","",TEXT(Email_TaskV2[[#This Row],[Tanggal nodin RFS/RFI]],"mmm"))</f>
        <v>Aug</v>
      </c>
      <c r="AZ1054" s="28" t="str">
        <f>IF(Email_TaskV2[[#This Row],[Nodin BO]]="","No","Yes")</f>
        <v>Yes</v>
      </c>
      <c r="BA1054" s="36">
        <f>IF(Email_TaskV2[[#This Row],[Month]]="",13,MONTH(Email_TaskV2[[#This Row],[Tanggal nodin RFS/RFI]]))</f>
        <v>8</v>
      </c>
    </row>
    <row r="1055" spans="1:53" ht="15" hidden="1" customHeight="1" x14ac:dyDescent="0.3">
      <c r="A1055" s="17">
        <v>1054</v>
      </c>
      <c r="B1055" s="31" t="s">
        <v>4474</v>
      </c>
      <c r="C1055" s="40">
        <v>44798</v>
      </c>
      <c r="D1055" s="34" t="s">
        <v>4475</v>
      </c>
      <c r="E1055" s="31" t="s">
        <v>55</v>
      </c>
      <c r="F1055" s="41" t="s">
        <v>112</v>
      </c>
      <c r="G1055" s="42">
        <v>44816</v>
      </c>
      <c r="H1055" s="42">
        <v>44826</v>
      </c>
      <c r="I1055" s="31" t="s">
        <v>4476</v>
      </c>
      <c r="J1055" s="42">
        <v>44824</v>
      </c>
      <c r="K1055" s="42"/>
      <c r="L1055" s="31">
        <f t="shared" si="127"/>
        <v>28</v>
      </c>
      <c r="M1055" s="31">
        <f t="shared" si="128"/>
        <v>8</v>
      </c>
      <c r="N1055" s="34" t="s">
        <v>58</v>
      </c>
      <c r="O1055" s="34" t="s">
        <v>59</v>
      </c>
      <c r="P1055" s="34" t="str">
        <f>VLOOKUP(Email_TaskV2[[#This Row],[PIC Dev]],[1]Organization!C:D,2,FALSE)</f>
        <v>BSM Prepaid</v>
      </c>
      <c r="Q1055" s="34"/>
      <c r="R1055" s="31">
        <v>100</v>
      </c>
      <c r="S1055" s="31" t="s">
        <v>106</v>
      </c>
      <c r="T1055" s="31" t="s">
        <v>4477</v>
      </c>
      <c r="U1055" s="31"/>
      <c r="V1055" s="31"/>
      <c r="W1055" s="31"/>
      <c r="X1055" s="31"/>
      <c r="Y1055" s="31"/>
      <c r="Z1055" s="31" t="s">
        <v>63</v>
      </c>
      <c r="AA1055" s="31" t="s">
        <v>64</v>
      </c>
      <c r="AB1055" s="31" t="s">
        <v>65</v>
      </c>
      <c r="AC1055" s="31" t="s">
        <v>66</v>
      </c>
      <c r="AD1055" s="23" t="s">
        <v>2792</v>
      </c>
      <c r="AE1055" s="33"/>
      <c r="AF1055" s="33"/>
      <c r="AG1055" s="31"/>
      <c r="AH1055" s="75"/>
      <c r="AI1055" s="31" t="s">
        <v>75</v>
      </c>
      <c r="AJ1055" s="43" t="str">
        <f t="shared" si="126"/>
        <v/>
      </c>
      <c r="AK1055" s="25"/>
      <c r="AL1055" s="25"/>
      <c r="AM1055" s="25"/>
      <c r="AN1055" s="25"/>
      <c r="AO1055" s="25"/>
      <c r="AP1055" s="26">
        <f ca="1">IF(AND(Email_TaskV2[[#This Row],[Status]]="ON PROGRESS"),TODAY()-Email_TaskV2[[#This Row],[Tanggal nodin RFS/RFI]],0)</f>
        <v>0</v>
      </c>
      <c r="AQ1055" s="26">
        <f ca="1">IF(AND(Email_TaskV2[[#This Row],[Status]]="ON PROGRESS",Email_TaskV2[[#This Row],[Type]]="RFI"),TODAY()-Email_TaskV2[[#This Row],[Tanggal nodin RFS/RFI]],0)</f>
        <v>0</v>
      </c>
      <c r="AR1055" s="26" t="str">
        <f ca="1">IF(Email_TaskV2[[#This Row],[Aging]]&gt;7,"Warning","")</f>
        <v/>
      </c>
      <c r="AV1055" s="16" t="str">
        <f>IF(AND(Email_TaskV2[[#This Row],[Status]]="ON PROGRESS",Email_TaskV2[[#This Row],[Type]]="RFS"),"YES","")</f>
        <v/>
      </c>
      <c r="AW1055" s="16" t="str">
        <f>IF(AND(Email_TaskV2[[#This Row],[Status]]="ON PROGRESS",Email_TaskV2[[#This Row],[Type]]="RFI"),"YES","")</f>
        <v/>
      </c>
      <c r="AX1055" s="16">
        <f>IF(Email_TaskV2[[#This Row],[Nomor Nodin RFS/RFI]]="","",DAY(Email_TaskV2[[#This Row],[Tanggal nodin RFS/RFI]]))</f>
        <v>25</v>
      </c>
      <c r="AY1055" s="28" t="str">
        <f>IF(Email_TaskV2[[#This Row],[Nomor Nodin RFS/RFI]]="","",TEXT(Email_TaskV2[[#This Row],[Tanggal nodin RFS/RFI]],"mmm"))</f>
        <v>Aug</v>
      </c>
      <c r="AZ1055" s="28" t="str">
        <f>IF(Email_TaskV2[[#This Row],[Nodin BO]]="","No","Yes")</f>
        <v>Yes</v>
      </c>
      <c r="BA1055" s="36">
        <f>IF(Email_TaskV2[[#This Row],[Month]]="",13,MONTH(Email_TaskV2[[#This Row],[Tanggal nodin RFS/RFI]]))</f>
        <v>8</v>
      </c>
    </row>
    <row r="1056" spans="1:53" ht="15" hidden="1" customHeight="1" x14ac:dyDescent="0.3">
      <c r="A1056" s="17">
        <v>1055</v>
      </c>
      <c r="B1056" s="31" t="s">
        <v>4478</v>
      </c>
      <c r="C1056" s="40">
        <v>44798</v>
      </c>
      <c r="D1056" s="34" t="s">
        <v>4479</v>
      </c>
      <c r="E1056" s="31" t="s">
        <v>55</v>
      </c>
      <c r="F1056" s="153" t="s">
        <v>695</v>
      </c>
      <c r="G1056" s="42">
        <v>44803</v>
      </c>
      <c r="H1056" s="42">
        <v>44832</v>
      </c>
      <c r="I1056" s="31" t="s">
        <v>4480</v>
      </c>
      <c r="J1056" s="42">
        <v>44832</v>
      </c>
      <c r="K1056" s="42"/>
      <c r="L1056" s="31">
        <f t="shared" si="127"/>
        <v>34</v>
      </c>
      <c r="M1056" s="31">
        <f t="shared" si="128"/>
        <v>29</v>
      </c>
      <c r="N1056" s="33" t="s">
        <v>93</v>
      </c>
      <c r="O1056" s="20" t="s">
        <v>94</v>
      </c>
      <c r="P1056" s="34" t="str">
        <f>VLOOKUP(Email_TaskV2[[#This Row],[PIC Dev]],[1]Organization!C:D,2,FALSE)</f>
        <v>Digital and VAS</v>
      </c>
      <c r="Q1056" s="74" t="s">
        <v>4481</v>
      </c>
      <c r="R1056" s="31">
        <v>69</v>
      </c>
      <c r="S1056" s="31" t="s">
        <v>106</v>
      </c>
      <c r="T1056" s="31" t="s">
        <v>4482</v>
      </c>
      <c r="U1056" s="31"/>
      <c r="V1056" s="31"/>
      <c r="W1056" s="31"/>
      <c r="X1056" s="31"/>
      <c r="Y1056" s="31"/>
      <c r="Z1056" s="31" t="s">
        <v>63</v>
      </c>
      <c r="AA1056" s="31" t="s">
        <v>64</v>
      </c>
      <c r="AB1056" s="31" t="s">
        <v>201</v>
      </c>
      <c r="AC1056" s="31" t="s">
        <v>98</v>
      </c>
      <c r="AD1056" s="23" t="s">
        <v>186</v>
      </c>
      <c r="AE1056" s="33"/>
      <c r="AF1056" s="33"/>
      <c r="AG1056" s="31"/>
      <c r="AH1056" s="75"/>
      <c r="AI1056" s="31" t="s">
        <v>75</v>
      </c>
      <c r="AJ1056" s="43" t="str">
        <f t="shared" si="126"/>
        <v/>
      </c>
      <c r="AK1056" s="25"/>
      <c r="AL1056" s="25"/>
      <c r="AM1056" s="25"/>
      <c r="AN1056" s="25"/>
      <c r="AO1056" s="25"/>
      <c r="AP1056" s="26">
        <f ca="1">IF(AND(Email_TaskV2[[#This Row],[Status]]="ON PROGRESS"),TODAY()-Email_TaskV2[[#This Row],[Tanggal nodin RFS/RFI]],0)</f>
        <v>0</v>
      </c>
      <c r="AQ1056" s="26">
        <f ca="1">IF(AND(Email_TaskV2[[#This Row],[Status]]="ON PROGRESS",Email_TaskV2[[#This Row],[Type]]="RFI"),TODAY()-Email_TaskV2[[#This Row],[Tanggal nodin RFS/RFI]],0)</f>
        <v>0</v>
      </c>
      <c r="AR1056" s="26" t="str">
        <f ca="1">IF(Email_TaskV2[[#This Row],[Aging]]&gt;7,"Warning","")</f>
        <v/>
      </c>
      <c r="AV1056" s="16" t="str">
        <f>IF(AND(Email_TaskV2[[#This Row],[Status]]="ON PROGRESS",Email_TaskV2[[#This Row],[Type]]="RFS"),"YES","")</f>
        <v/>
      </c>
      <c r="AW1056" s="16" t="str">
        <f>IF(AND(Email_TaskV2[[#This Row],[Status]]="ON PROGRESS",Email_TaskV2[[#This Row],[Type]]="RFI"),"YES","")</f>
        <v/>
      </c>
      <c r="AX1056" s="16">
        <f>IF(Email_TaskV2[[#This Row],[Nomor Nodin RFS/RFI]]="","",DAY(Email_TaskV2[[#This Row],[Tanggal nodin RFS/RFI]]))</f>
        <v>25</v>
      </c>
      <c r="AY1056" s="28" t="str">
        <f>IF(Email_TaskV2[[#This Row],[Nomor Nodin RFS/RFI]]="","",TEXT(Email_TaskV2[[#This Row],[Tanggal nodin RFS/RFI]],"mmm"))</f>
        <v>Aug</v>
      </c>
      <c r="AZ1056" s="28" t="str">
        <f>IF(Email_TaskV2[[#This Row],[Nodin BO]]="","No","Yes")</f>
        <v>Yes</v>
      </c>
      <c r="BA1056" s="36">
        <f>IF(Email_TaskV2[[#This Row],[Month]]="",13,MONTH(Email_TaskV2[[#This Row],[Tanggal nodin RFS/RFI]]))</f>
        <v>8</v>
      </c>
    </row>
    <row r="1057" spans="1:53" ht="15" hidden="1" customHeight="1" x14ac:dyDescent="0.3">
      <c r="A1057" s="17">
        <v>1056</v>
      </c>
      <c r="B1057" s="31" t="s">
        <v>4483</v>
      </c>
      <c r="C1057" s="40">
        <v>44798</v>
      </c>
      <c r="D1057" s="34" t="s">
        <v>4484</v>
      </c>
      <c r="E1057" s="18" t="s">
        <v>55</v>
      </c>
      <c r="F1057" s="31" t="s">
        <v>112</v>
      </c>
      <c r="G1057" s="42">
        <v>44802</v>
      </c>
      <c r="H1057" s="42">
        <v>44803</v>
      </c>
      <c r="I1057" s="31" t="s">
        <v>4485</v>
      </c>
      <c r="J1057" s="42">
        <v>44803</v>
      </c>
      <c r="K1057" s="42"/>
      <c r="L1057" s="31">
        <f t="shared" si="127"/>
        <v>5</v>
      </c>
      <c r="M1057" s="31">
        <f t="shared" si="128"/>
        <v>1</v>
      </c>
      <c r="N1057" s="132" t="s">
        <v>58</v>
      </c>
      <c r="O1057" s="132" t="s">
        <v>59</v>
      </c>
      <c r="P1057" s="132" t="str">
        <f>VLOOKUP(Email_TaskV2[[#This Row],[PIC Dev]],[1]Organization!C:D,2,FALSE)</f>
        <v>BSM Prepaid</v>
      </c>
      <c r="Q1057" s="34"/>
      <c r="R1057" s="31">
        <v>58</v>
      </c>
      <c r="S1057" s="31" t="s">
        <v>106</v>
      </c>
      <c r="T1057" s="31" t="s">
        <v>4486</v>
      </c>
      <c r="U1057" s="31"/>
      <c r="V1057" s="31"/>
      <c r="W1057" s="31"/>
      <c r="X1057" s="31"/>
      <c r="Y1057" s="31"/>
      <c r="Z1057" s="31" t="s">
        <v>63</v>
      </c>
      <c r="AA1057" s="31" t="s">
        <v>64</v>
      </c>
      <c r="AB1057" s="31" t="s">
        <v>65</v>
      </c>
      <c r="AC1057" s="31" t="s">
        <v>66</v>
      </c>
      <c r="AD1057" s="23" t="s">
        <v>133</v>
      </c>
      <c r="AE1057" s="33"/>
      <c r="AF1057" s="33"/>
      <c r="AG1057" s="31"/>
      <c r="AH1057" s="75"/>
      <c r="AI1057" s="31" t="s">
        <v>75</v>
      </c>
      <c r="AJ1057" s="43" t="str">
        <f t="shared" si="126"/>
        <v/>
      </c>
      <c r="AK1057" s="25"/>
      <c r="AL1057" s="25"/>
      <c r="AM1057" s="25"/>
      <c r="AN1057" s="25"/>
      <c r="AO1057" s="25"/>
      <c r="AP1057" s="26">
        <f ca="1">IF(AND(Email_TaskV2[[#This Row],[Status]]="ON PROGRESS"),TODAY()-Email_TaskV2[[#This Row],[Tanggal nodin RFS/RFI]],0)</f>
        <v>0</v>
      </c>
      <c r="AQ1057" s="26">
        <f ca="1">IF(AND(Email_TaskV2[[#This Row],[Status]]="ON PROGRESS",Email_TaskV2[[#This Row],[Type]]="RFI"),TODAY()-Email_TaskV2[[#This Row],[Tanggal nodin RFS/RFI]],0)</f>
        <v>0</v>
      </c>
      <c r="AR1057" s="26" t="str">
        <f ca="1">IF(Email_TaskV2[[#This Row],[Aging]]&gt;7,"Warning","")</f>
        <v/>
      </c>
      <c r="AV1057" s="16" t="str">
        <f>IF(AND(Email_TaskV2[[#This Row],[Status]]="ON PROGRESS",Email_TaskV2[[#This Row],[Type]]="RFS"),"YES","")</f>
        <v/>
      </c>
      <c r="AW1057" s="16" t="str">
        <f>IF(AND(Email_TaskV2[[#This Row],[Status]]="ON PROGRESS",Email_TaskV2[[#This Row],[Type]]="RFI"),"YES","")</f>
        <v/>
      </c>
      <c r="AX1057" s="16">
        <f>IF(Email_TaskV2[[#This Row],[Nomor Nodin RFS/RFI]]="","",DAY(Email_TaskV2[[#This Row],[Tanggal nodin RFS/RFI]]))</f>
        <v>25</v>
      </c>
      <c r="AY1057" s="28" t="str">
        <f>IF(Email_TaskV2[[#This Row],[Nomor Nodin RFS/RFI]]="","",TEXT(Email_TaskV2[[#This Row],[Tanggal nodin RFS/RFI]],"mmm"))</f>
        <v>Aug</v>
      </c>
      <c r="AZ1057" s="28" t="str">
        <f>IF(Email_TaskV2[[#This Row],[Nodin BO]]="","No","Yes")</f>
        <v>Yes</v>
      </c>
      <c r="BA1057" s="36">
        <f>IF(Email_TaskV2[[#This Row],[Month]]="",13,MONTH(Email_TaskV2[[#This Row],[Tanggal nodin RFS/RFI]]))</f>
        <v>8</v>
      </c>
    </row>
    <row r="1058" spans="1:53" ht="15" hidden="1" customHeight="1" x14ac:dyDescent="0.3">
      <c r="A1058" s="17">
        <v>1057</v>
      </c>
      <c r="B1058" s="31" t="s">
        <v>4487</v>
      </c>
      <c r="C1058" s="40">
        <v>44798</v>
      </c>
      <c r="D1058" s="34" t="s">
        <v>4488</v>
      </c>
      <c r="E1058" s="18" t="s">
        <v>55</v>
      </c>
      <c r="F1058" s="41" t="s">
        <v>112</v>
      </c>
      <c r="G1058" s="42">
        <v>44805</v>
      </c>
      <c r="H1058" s="42">
        <v>44806</v>
      </c>
      <c r="I1058" s="31" t="s">
        <v>4489</v>
      </c>
      <c r="J1058" s="42">
        <v>44806</v>
      </c>
      <c r="K1058" s="42"/>
      <c r="L1058" s="31">
        <f t="shared" si="127"/>
        <v>8</v>
      </c>
      <c r="M1058" s="31">
        <f t="shared" si="128"/>
        <v>1</v>
      </c>
      <c r="N1058" s="145" t="s">
        <v>58</v>
      </c>
      <c r="O1058" s="132" t="s">
        <v>59</v>
      </c>
      <c r="P1058" s="132" t="str">
        <f>VLOOKUP(Email_TaskV2[[#This Row],[PIC Dev]],[1]Organization!C:D,2,FALSE)</f>
        <v>BSM Prepaid</v>
      </c>
      <c r="Q1058" s="34"/>
      <c r="R1058" s="31">
        <v>20</v>
      </c>
      <c r="S1058" s="31" t="s">
        <v>106</v>
      </c>
      <c r="T1058" s="31" t="s">
        <v>4477</v>
      </c>
      <c r="U1058" s="31"/>
      <c r="V1058" s="31"/>
      <c r="W1058" s="31"/>
      <c r="X1058" s="31"/>
      <c r="Y1058" s="31"/>
      <c r="Z1058" s="31" t="s">
        <v>63</v>
      </c>
      <c r="AA1058" s="31" t="s">
        <v>64</v>
      </c>
      <c r="AB1058" s="31" t="s">
        <v>65</v>
      </c>
      <c r="AC1058" s="31" t="s">
        <v>66</v>
      </c>
      <c r="AD1058" s="23" t="s">
        <v>816</v>
      </c>
      <c r="AE1058" s="33"/>
      <c r="AF1058" s="33"/>
      <c r="AG1058" s="31"/>
      <c r="AH1058" s="75"/>
      <c r="AI1058" s="31" t="s">
        <v>75</v>
      </c>
      <c r="AJ1058" s="43" t="str">
        <f t="shared" si="126"/>
        <v/>
      </c>
      <c r="AK1058" s="25"/>
      <c r="AL1058" s="25"/>
      <c r="AM1058" s="25"/>
      <c r="AN1058" s="25"/>
      <c r="AO1058" s="25"/>
      <c r="AP1058" s="26">
        <f ca="1">IF(AND(Email_TaskV2[[#This Row],[Status]]="ON PROGRESS"),TODAY()-Email_TaskV2[[#This Row],[Tanggal nodin RFS/RFI]],0)</f>
        <v>0</v>
      </c>
      <c r="AQ1058" s="26">
        <f ca="1">IF(AND(Email_TaskV2[[#This Row],[Status]]="ON PROGRESS",Email_TaskV2[[#This Row],[Type]]="RFI"),TODAY()-Email_TaskV2[[#This Row],[Tanggal nodin RFS/RFI]],0)</f>
        <v>0</v>
      </c>
      <c r="AR1058" s="26" t="str">
        <f ca="1">IF(Email_TaskV2[[#This Row],[Aging]]&gt;7,"Warning","")</f>
        <v/>
      </c>
      <c r="AV1058" s="16" t="str">
        <f>IF(AND(Email_TaskV2[[#This Row],[Status]]="ON PROGRESS",Email_TaskV2[[#This Row],[Type]]="RFS"),"YES","")</f>
        <v/>
      </c>
      <c r="AW1058" s="16" t="str">
        <f>IF(AND(Email_TaskV2[[#This Row],[Status]]="ON PROGRESS",Email_TaskV2[[#This Row],[Type]]="RFI"),"YES","")</f>
        <v/>
      </c>
      <c r="AX1058" s="16">
        <f>IF(Email_TaskV2[[#This Row],[Nomor Nodin RFS/RFI]]="","",DAY(Email_TaskV2[[#This Row],[Tanggal nodin RFS/RFI]]))</f>
        <v>25</v>
      </c>
      <c r="AY1058" s="28" t="str">
        <f>IF(Email_TaskV2[[#This Row],[Nomor Nodin RFS/RFI]]="","",TEXT(Email_TaskV2[[#This Row],[Tanggal nodin RFS/RFI]],"mmm"))</f>
        <v>Aug</v>
      </c>
      <c r="AZ1058" s="28" t="str">
        <f>IF(Email_TaskV2[[#This Row],[Nodin BO]]="","No","Yes")</f>
        <v>Yes</v>
      </c>
      <c r="BA1058" s="36">
        <f>IF(Email_TaskV2[[#This Row],[Month]]="",13,MONTH(Email_TaskV2[[#This Row],[Tanggal nodin RFS/RFI]]))</f>
        <v>8</v>
      </c>
    </row>
    <row r="1059" spans="1:53" ht="15" hidden="1" customHeight="1" x14ac:dyDescent="0.3">
      <c r="A1059" s="17">
        <v>1058</v>
      </c>
      <c r="B1059" s="31" t="s">
        <v>4490</v>
      </c>
      <c r="C1059" s="40">
        <v>44798</v>
      </c>
      <c r="D1059" s="34" t="s">
        <v>4491</v>
      </c>
      <c r="E1059" s="31" t="s">
        <v>55</v>
      </c>
      <c r="F1059" s="41" t="s">
        <v>136</v>
      </c>
      <c r="G1059" s="42">
        <v>44834</v>
      </c>
      <c r="H1059" s="42">
        <v>44838</v>
      </c>
      <c r="I1059" s="31" t="s">
        <v>4492</v>
      </c>
      <c r="J1059" s="42">
        <v>44838</v>
      </c>
      <c r="K1059" s="42"/>
      <c r="L1059" s="31">
        <f t="shared" si="127"/>
        <v>40</v>
      </c>
      <c r="M1059" s="31">
        <f t="shared" si="128"/>
        <v>4</v>
      </c>
      <c r="N1059" s="34" t="s">
        <v>3765</v>
      </c>
      <c r="O1059" s="34" t="s">
        <v>3766</v>
      </c>
      <c r="P1059" s="34" t="str">
        <f>VLOOKUP(Email_TaskV2[[#This Row],[PIC Dev]],[1]Organization!C:D,2,FALSE)</f>
        <v>Postpaid, Roaming, and Interconnect</v>
      </c>
      <c r="Q1059" s="111" t="s">
        <v>4493</v>
      </c>
      <c r="R1059" s="31">
        <v>58</v>
      </c>
      <c r="S1059" s="31" t="s">
        <v>61</v>
      </c>
      <c r="T1059" s="31" t="s">
        <v>3991</v>
      </c>
      <c r="U1059" s="31"/>
      <c r="V1059" s="31"/>
      <c r="W1059" s="31"/>
      <c r="X1059" s="31"/>
      <c r="Y1059" s="31"/>
      <c r="Z1059" s="31" t="s">
        <v>63</v>
      </c>
      <c r="AA1059" s="31" t="s">
        <v>64</v>
      </c>
      <c r="AB1059" s="31" t="s">
        <v>65</v>
      </c>
      <c r="AC1059" s="31" t="s">
        <v>98</v>
      </c>
      <c r="AD1059" s="23" t="s">
        <v>125</v>
      </c>
      <c r="AE1059" s="33" t="s">
        <v>99</v>
      </c>
      <c r="AF1059" s="33"/>
      <c r="AG1059" s="31"/>
      <c r="AH1059" s="75"/>
      <c r="AI1059" s="31" t="s">
        <v>68</v>
      </c>
      <c r="AJ1059" s="43" t="str">
        <f t="shared" si="126"/>
        <v>(FUT Simulator)</v>
      </c>
      <c r="AK1059" s="25"/>
      <c r="AL1059" s="25"/>
      <c r="AM1059" s="25">
        <v>3</v>
      </c>
      <c r="AN1059" s="25"/>
      <c r="AO1059" s="25"/>
      <c r="AP1059" s="26">
        <f ca="1">IF(AND(Email_TaskV2[[#This Row],[Status]]="ON PROGRESS"),TODAY()-Email_TaskV2[[#This Row],[Tanggal nodin RFS/RFI]],0)</f>
        <v>0</v>
      </c>
      <c r="AQ1059" s="26">
        <f ca="1">IF(AND(Email_TaskV2[[#This Row],[Status]]="ON PROGRESS",Email_TaskV2[[#This Row],[Type]]="RFI"),TODAY()-Email_TaskV2[[#This Row],[Tanggal nodin RFS/RFI]],0)</f>
        <v>0</v>
      </c>
      <c r="AR1059" s="26" t="str">
        <f ca="1">IF(Email_TaskV2[[#This Row],[Aging]]&gt;7,"Warning","")</f>
        <v/>
      </c>
      <c r="AV1059" s="16" t="str">
        <f>IF(AND(Email_TaskV2[[#This Row],[Status]]="ON PROGRESS",Email_TaskV2[[#This Row],[Type]]="RFS"),"YES","")</f>
        <v/>
      </c>
      <c r="AW1059" s="16" t="str">
        <f>IF(AND(Email_TaskV2[[#This Row],[Status]]="ON PROGRESS",Email_TaskV2[[#This Row],[Type]]="RFI"),"YES","")</f>
        <v/>
      </c>
      <c r="AX1059" s="16">
        <f>IF(Email_TaskV2[[#This Row],[Nomor Nodin RFS/RFI]]="","",DAY(Email_TaskV2[[#This Row],[Tanggal nodin RFS/RFI]]))</f>
        <v>25</v>
      </c>
      <c r="AY1059" s="28" t="str">
        <f>IF(Email_TaskV2[[#This Row],[Nomor Nodin RFS/RFI]]="","",TEXT(Email_TaskV2[[#This Row],[Tanggal nodin RFS/RFI]],"mmm"))</f>
        <v>Aug</v>
      </c>
      <c r="AZ1059" s="28" t="str">
        <f>IF(Email_TaskV2[[#This Row],[Nodin BO]]="","No","Yes")</f>
        <v>Yes</v>
      </c>
      <c r="BA1059" s="36">
        <f>IF(Email_TaskV2[[#This Row],[Month]]="",13,MONTH(Email_TaskV2[[#This Row],[Tanggal nodin RFS/RFI]]))</f>
        <v>8</v>
      </c>
    </row>
    <row r="1060" spans="1:53" ht="15" hidden="1" customHeight="1" x14ac:dyDescent="0.3">
      <c r="A1060" s="17">
        <v>1059</v>
      </c>
      <c r="B1060" s="31" t="s">
        <v>4494</v>
      </c>
      <c r="C1060" s="40">
        <v>44802</v>
      </c>
      <c r="D1060" s="132" t="s">
        <v>4495</v>
      </c>
      <c r="E1060" s="134" t="s">
        <v>55</v>
      </c>
      <c r="F1060" s="31" t="s">
        <v>112</v>
      </c>
      <c r="G1060" s="42">
        <v>44802</v>
      </c>
      <c r="H1060" s="42">
        <v>44804</v>
      </c>
      <c r="I1060" s="31" t="s">
        <v>4496</v>
      </c>
      <c r="J1060" s="42">
        <v>44804</v>
      </c>
      <c r="K1060" s="42"/>
      <c r="L1060" s="31">
        <f t="shared" si="127"/>
        <v>2</v>
      </c>
      <c r="M1060" s="31">
        <f t="shared" si="128"/>
        <v>2</v>
      </c>
      <c r="N1060" s="34" t="s">
        <v>171</v>
      </c>
      <c r="O1060" s="34" t="s">
        <v>172</v>
      </c>
      <c r="P1060" s="34" t="str">
        <f>VLOOKUP(Email_TaskV2[[#This Row],[PIC Dev]],[1]Organization!C:D,2,FALSE)</f>
        <v>Postpaid, Roaming, and Interconnect</v>
      </c>
      <c r="Q1060" s="34"/>
      <c r="R1060" s="31">
        <v>12</v>
      </c>
      <c r="S1060" s="31" t="s">
        <v>106</v>
      </c>
      <c r="T1060" s="31" t="s">
        <v>4497</v>
      </c>
      <c r="U1060" s="31"/>
      <c r="V1060" s="31"/>
      <c r="W1060" s="31"/>
      <c r="X1060" s="31"/>
      <c r="Y1060" s="31"/>
      <c r="Z1060" s="31" t="s">
        <v>63</v>
      </c>
      <c r="AA1060" s="31" t="s">
        <v>64</v>
      </c>
      <c r="AB1060" s="31" t="s">
        <v>65</v>
      </c>
      <c r="AC1060" s="31" t="s">
        <v>124</v>
      </c>
      <c r="AD1060" s="23" t="s">
        <v>133</v>
      </c>
      <c r="AE1060" s="33"/>
      <c r="AF1060" s="33"/>
      <c r="AG1060" s="31"/>
      <c r="AH1060" s="75"/>
      <c r="AI1060" s="31" t="s">
        <v>75</v>
      </c>
      <c r="AJ1060" s="43" t="str">
        <f t="shared" si="126"/>
        <v/>
      </c>
      <c r="AK1060" s="25"/>
      <c r="AL1060" s="25"/>
      <c r="AM1060" s="25"/>
      <c r="AN1060" s="25"/>
      <c r="AO1060" s="25"/>
      <c r="AP1060" s="26">
        <f ca="1">IF(AND(Email_TaskV2[[#This Row],[Status]]="ON PROGRESS"),TODAY()-Email_TaskV2[[#This Row],[Tanggal nodin RFS/RFI]],0)</f>
        <v>0</v>
      </c>
      <c r="AQ1060" s="26">
        <f ca="1">IF(AND(Email_TaskV2[[#This Row],[Status]]="ON PROGRESS",Email_TaskV2[[#This Row],[Type]]="RFI"),TODAY()-Email_TaskV2[[#This Row],[Tanggal nodin RFS/RFI]],0)</f>
        <v>0</v>
      </c>
      <c r="AR1060" s="26" t="str">
        <f ca="1">IF(Email_TaskV2[[#This Row],[Aging]]&gt;7,"Warning","")</f>
        <v/>
      </c>
      <c r="AV1060" s="16" t="str">
        <f>IF(AND(Email_TaskV2[[#This Row],[Status]]="ON PROGRESS",Email_TaskV2[[#This Row],[Type]]="RFS"),"YES","")</f>
        <v/>
      </c>
      <c r="AW1060" s="16" t="str">
        <f>IF(AND(Email_TaskV2[[#This Row],[Status]]="ON PROGRESS",Email_TaskV2[[#This Row],[Type]]="RFI"),"YES","")</f>
        <v/>
      </c>
      <c r="AX1060" s="16">
        <f>IF(Email_TaskV2[[#This Row],[Nomor Nodin RFS/RFI]]="","",DAY(Email_TaskV2[[#This Row],[Tanggal nodin RFS/RFI]]))</f>
        <v>29</v>
      </c>
      <c r="AY1060" s="28" t="str">
        <f>IF(Email_TaskV2[[#This Row],[Nomor Nodin RFS/RFI]]="","",TEXT(Email_TaskV2[[#This Row],[Tanggal nodin RFS/RFI]],"mmm"))</f>
        <v>Aug</v>
      </c>
      <c r="AZ1060" s="28" t="str">
        <f>IF(Email_TaskV2[[#This Row],[Nodin BO]]="","No","Yes")</f>
        <v>Yes</v>
      </c>
      <c r="BA1060" s="36">
        <f>IF(Email_TaskV2[[#This Row],[Month]]="",13,MONTH(Email_TaskV2[[#This Row],[Tanggal nodin RFS/RFI]]))</f>
        <v>8</v>
      </c>
    </row>
    <row r="1061" spans="1:53" ht="15" hidden="1" customHeight="1" x14ac:dyDescent="0.3">
      <c r="A1061" s="17">
        <v>1060</v>
      </c>
      <c r="B1061" s="31" t="s">
        <v>4498</v>
      </c>
      <c r="C1061" s="40">
        <v>44802</v>
      </c>
      <c r="D1061" s="154" t="s">
        <v>4499</v>
      </c>
      <c r="E1061" s="31" t="s">
        <v>55</v>
      </c>
      <c r="F1061" s="31" t="s">
        <v>112</v>
      </c>
      <c r="G1061" s="42">
        <v>44776</v>
      </c>
      <c r="H1061" s="42">
        <v>44807</v>
      </c>
      <c r="I1061" s="31" t="s">
        <v>4500</v>
      </c>
      <c r="J1061" s="42">
        <v>44809</v>
      </c>
      <c r="K1061" s="42"/>
      <c r="L1061" s="31">
        <f t="shared" si="127"/>
        <v>5</v>
      </c>
      <c r="M1061" s="31">
        <f t="shared" si="128"/>
        <v>33</v>
      </c>
      <c r="N1061" s="34" t="s">
        <v>171</v>
      </c>
      <c r="O1061" s="34" t="s">
        <v>172</v>
      </c>
      <c r="P1061" s="34" t="str">
        <f>VLOOKUP(Email_TaskV2[[#This Row],[PIC Dev]],[1]Organization!C:D,2,FALSE)</f>
        <v>Postpaid, Roaming, and Interconnect</v>
      </c>
      <c r="Q1061" s="34"/>
      <c r="R1061" s="31">
        <v>50</v>
      </c>
      <c r="S1061" s="31" t="s">
        <v>106</v>
      </c>
      <c r="T1061" s="31" t="s">
        <v>4019</v>
      </c>
      <c r="U1061" s="31"/>
      <c r="V1061" s="31"/>
      <c r="W1061" s="31"/>
      <c r="X1061" s="31"/>
      <c r="Y1061" s="31"/>
      <c r="Z1061" s="31" t="s">
        <v>63</v>
      </c>
      <c r="AA1061" s="31" t="s">
        <v>64</v>
      </c>
      <c r="AB1061" s="31" t="s">
        <v>65</v>
      </c>
      <c r="AC1061" s="31" t="s">
        <v>98</v>
      </c>
      <c r="AD1061" s="23" t="s">
        <v>490</v>
      </c>
      <c r="AE1061" s="33"/>
      <c r="AF1061" s="33"/>
      <c r="AG1061" s="31"/>
      <c r="AH1061" s="75"/>
      <c r="AI1061" s="31" t="s">
        <v>75</v>
      </c>
      <c r="AJ1061" s="43" t="str">
        <f t="shared" si="126"/>
        <v/>
      </c>
      <c r="AK1061" s="25"/>
      <c r="AL1061" s="25"/>
      <c r="AM1061" s="25"/>
      <c r="AN1061" s="25"/>
      <c r="AO1061" s="25"/>
      <c r="AP1061" s="26">
        <f ca="1">IF(AND(Email_TaskV2[[#This Row],[Status]]="ON PROGRESS"),TODAY()-Email_TaskV2[[#This Row],[Tanggal nodin RFS/RFI]],0)</f>
        <v>0</v>
      </c>
      <c r="AQ1061" s="26">
        <f ca="1">IF(AND(Email_TaskV2[[#This Row],[Status]]="ON PROGRESS",Email_TaskV2[[#This Row],[Type]]="RFI"),TODAY()-Email_TaskV2[[#This Row],[Tanggal nodin RFS/RFI]],0)</f>
        <v>0</v>
      </c>
      <c r="AR1061" s="26" t="str">
        <f ca="1">IF(Email_TaskV2[[#This Row],[Aging]]&gt;7,"Warning","")</f>
        <v/>
      </c>
      <c r="AV1061" s="16" t="str">
        <f>IF(AND(Email_TaskV2[[#This Row],[Status]]="ON PROGRESS",Email_TaskV2[[#This Row],[Type]]="RFS"),"YES","")</f>
        <v/>
      </c>
      <c r="AW1061" s="16" t="str">
        <f>IF(AND(Email_TaskV2[[#This Row],[Status]]="ON PROGRESS",Email_TaskV2[[#This Row],[Type]]="RFI"),"YES","")</f>
        <v/>
      </c>
      <c r="AX1061" s="16">
        <f>IF(Email_TaskV2[[#This Row],[Nomor Nodin RFS/RFI]]="","",DAY(Email_TaskV2[[#This Row],[Tanggal nodin RFS/RFI]]))</f>
        <v>29</v>
      </c>
      <c r="AY1061" s="28" t="str">
        <f>IF(Email_TaskV2[[#This Row],[Nomor Nodin RFS/RFI]]="","",TEXT(Email_TaskV2[[#This Row],[Tanggal nodin RFS/RFI]],"mmm"))</f>
        <v>Aug</v>
      </c>
      <c r="AZ1061" s="28" t="str">
        <f>IF(Email_TaskV2[[#This Row],[Nodin BO]]="","No","Yes")</f>
        <v>Yes</v>
      </c>
      <c r="BA1061" s="36">
        <f>IF(Email_TaskV2[[#This Row],[Month]]="",13,MONTH(Email_TaskV2[[#This Row],[Tanggal nodin RFS/RFI]]))</f>
        <v>8</v>
      </c>
    </row>
    <row r="1062" spans="1:53" ht="15" hidden="1" customHeight="1" x14ac:dyDescent="0.3">
      <c r="A1062" s="17">
        <v>1061</v>
      </c>
      <c r="B1062" s="31" t="s">
        <v>4501</v>
      </c>
      <c r="C1062" s="40">
        <v>44802</v>
      </c>
      <c r="D1062" s="154" t="s">
        <v>4502</v>
      </c>
      <c r="E1062" s="31" t="s">
        <v>55</v>
      </c>
      <c r="F1062" s="31" t="s">
        <v>86</v>
      </c>
      <c r="G1062" s="42">
        <v>44803</v>
      </c>
      <c r="H1062" s="42">
        <v>44804</v>
      </c>
      <c r="I1062" s="31" t="s">
        <v>4503</v>
      </c>
      <c r="J1062" s="42">
        <v>44804</v>
      </c>
      <c r="K1062" s="42"/>
      <c r="L1062" s="31">
        <f t="shared" si="127"/>
        <v>2</v>
      </c>
      <c r="M1062" s="31">
        <f t="shared" si="128"/>
        <v>1</v>
      </c>
      <c r="N1062" s="34" t="s">
        <v>3607</v>
      </c>
      <c r="O1062" s="111" t="s">
        <v>3608</v>
      </c>
      <c r="P1062" s="111" t="str">
        <f>VLOOKUP(Email_TaskV2[[#This Row],[PIC Dev]],[1]Organization!C:D,2,FALSE)</f>
        <v>Business Architecture</v>
      </c>
      <c r="Q1062" s="34" t="s">
        <v>4504</v>
      </c>
      <c r="R1062" s="31">
        <v>82</v>
      </c>
      <c r="S1062" s="31" t="s">
        <v>61</v>
      </c>
      <c r="T1062" s="83" t="s">
        <v>4505</v>
      </c>
      <c r="U1062" s="83"/>
      <c r="V1062" s="83"/>
      <c r="W1062" s="83"/>
      <c r="X1062" s="83"/>
      <c r="Y1062" s="83"/>
      <c r="Z1062" s="31" t="s">
        <v>63</v>
      </c>
      <c r="AA1062" s="31" t="s">
        <v>64</v>
      </c>
      <c r="AB1062" s="31" t="s">
        <v>534</v>
      </c>
      <c r="AC1062" s="31" t="s">
        <v>124</v>
      </c>
      <c r="AD1062" s="23" t="s">
        <v>181</v>
      </c>
      <c r="AE1062" s="33"/>
      <c r="AF1062" s="33"/>
      <c r="AG1062" s="31"/>
      <c r="AH1062" s="75"/>
      <c r="AI1062" s="31" t="s">
        <v>75</v>
      </c>
      <c r="AJ1062" s="43" t="str">
        <f t="shared" si="126"/>
        <v/>
      </c>
      <c r="AK1062" s="25"/>
      <c r="AL1062" s="25"/>
      <c r="AM1062" s="25"/>
      <c r="AN1062" s="25"/>
      <c r="AO1062" s="25"/>
      <c r="AP1062" s="26">
        <f ca="1">IF(AND(Email_TaskV2[[#This Row],[Status]]="ON PROGRESS"),TODAY()-Email_TaskV2[[#This Row],[Tanggal nodin RFS/RFI]],0)</f>
        <v>0</v>
      </c>
      <c r="AQ1062" s="26">
        <f ca="1">IF(AND(Email_TaskV2[[#This Row],[Status]]="ON PROGRESS",Email_TaskV2[[#This Row],[Type]]="RFI"),TODAY()-Email_TaskV2[[#This Row],[Tanggal nodin RFS/RFI]],0)</f>
        <v>0</v>
      </c>
      <c r="AR1062" s="26" t="str">
        <f ca="1">IF(Email_TaskV2[[#This Row],[Aging]]&gt;7,"Warning","")</f>
        <v/>
      </c>
      <c r="AV1062" s="16" t="str">
        <f>IF(AND(Email_TaskV2[[#This Row],[Status]]="ON PROGRESS",Email_TaskV2[[#This Row],[Type]]="RFS"),"YES","")</f>
        <v/>
      </c>
      <c r="AW1062" s="16" t="str">
        <f>IF(AND(Email_TaskV2[[#This Row],[Status]]="ON PROGRESS",Email_TaskV2[[#This Row],[Type]]="RFI"),"YES","")</f>
        <v/>
      </c>
      <c r="AX1062" s="16">
        <f>IF(Email_TaskV2[[#This Row],[Nomor Nodin RFS/RFI]]="","",DAY(Email_TaskV2[[#This Row],[Tanggal nodin RFS/RFI]]))</f>
        <v>29</v>
      </c>
      <c r="AY1062" s="28" t="str">
        <f>IF(Email_TaskV2[[#This Row],[Nomor Nodin RFS/RFI]]="","",TEXT(Email_TaskV2[[#This Row],[Tanggal nodin RFS/RFI]],"mmm"))</f>
        <v>Aug</v>
      </c>
      <c r="AZ1062" s="28" t="str">
        <f>IF(Email_TaskV2[[#This Row],[Nodin BO]]="","No","Yes")</f>
        <v>Yes</v>
      </c>
      <c r="BA1062" s="36">
        <f>IF(Email_TaskV2[[#This Row],[Month]]="",13,MONTH(Email_TaskV2[[#This Row],[Tanggal nodin RFS/RFI]]))</f>
        <v>8</v>
      </c>
    </row>
    <row r="1063" spans="1:53" ht="15" hidden="1" customHeight="1" x14ac:dyDescent="0.3">
      <c r="A1063" s="17">
        <v>1062</v>
      </c>
      <c r="B1063" s="31" t="s">
        <v>4506</v>
      </c>
      <c r="C1063" s="40">
        <v>44802</v>
      </c>
      <c r="D1063" s="34" t="s">
        <v>4507</v>
      </c>
      <c r="E1063" s="31" t="s">
        <v>55</v>
      </c>
      <c r="F1063" s="31" t="s">
        <v>136</v>
      </c>
      <c r="G1063" s="42">
        <v>44805</v>
      </c>
      <c r="H1063" s="42">
        <v>44806</v>
      </c>
      <c r="I1063" s="31" t="s">
        <v>4508</v>
      </c>
      <c r="J1063" s="42">
        <v>44806</v>
      </c>
      <c r="K1063" s="42"/>
      <c r="L1063" s="31">
        <f t="shared" si="127"/>
        <v>4</v>
      </c>
      <c r="M1063" s="31">
        <f t="shared" si="128"/>
        <v>1</v>
      </c>
      <c r="N1063" s="34" t="s">
        <v>3607</v>
      </c>
      <c r="O1063" s="111" t="s">
        <v>3608</v>
      </c>
      <c r="P1063" s="111" t="str">
        <f>VLOOKUP(Email_TaskV2[[#This Row],[PIC Dev]],[1]Organization!C:D,2,FALSE)</f>
        <v>Business Architecture</v>
      </c>
      <c r="Q1063" s="74" t="s">
        <v>4509</v>
      </c>
      <c r="R1063" s="31">
        <v>70</v>
      </c>
      <c r="S1063" s="31" t="s">
        <v>61</v>
      </c>
      <c r="T1063" s="31" t="s">
        <v>4510</v>
      </c>
      <c r="U1063" s="31"/>
      <c r="V1063" s="31"/>
      <c r="W1063" s="31"/>
      <c r="X1063" s="31"/>
      <c r="Y1063" s="31"/>
      <c r="Z1063" s="31" t="s">
        <v>63</v>
      </c>
      <c r="AA1063" s="31" t="s">
        <v>64</v>
      </c>
      <c r="AB1063" s="31" t="s">
        <v>65</v>
      </c>
      <c r="AC1063" s="31" t="s">
        <v>66</v>
      </c>
      <c r="AD1063" s="23" t="s">
        <v>89</v>
      </c>
      <c r="AE1063" s="33" t="s">
        <v>74</v>
      </c>
      <c r="AF1063" s="33"/>
      <c r="AG1063" s="31"/>
      <c r="AH1063" s="75"/>
      <c r="AI1063" s="31" t="s">
        <v>75</v>
      </c>
      <c r="AJ1063" s="43" t="str">
        <f t="shared" si="126"/>
        <v/>
      </c>
      <c r="AK1063" s="25"/>
      <c r="AL1063" s="25"/>
      <c r="AM1063" s="25"/>
      <c r="AN1063" s="25"/>
      <c r="AO1063" s="25"/>
      <c r="AP1063" s="26">
        <f ca="1">IF(AND(Email_TaskV2[[#This Row],[Status]]="ON PROGRESS"),TODAY()-Email_TaskV2[[#This Row],[Tanggal nodin RFS/RFI]],0)</f>
        <v>0</v>
      </c>
      <c r="AQ1063" s="26">
        <f ca="1">IF(AND(Email_TaskV2[[#This Row],[Status]]="ON PROGRESS",Email_TaskV2[[#This Row],[Type]]="RFI"),TODAY()-Email_TaskV2[[#This Row],[Tanggal nodin RFS/RFI]],0)</f>
        <v>0</v>
      </c>
      <c r="AR1063" s="26" t="str">
        <f ca="1">IF(Email_TaskV2[[#This Row],[Aging]]&gt;7,"Warning","")</f>
        <v/>
      </c>
      <c r="AV1063" s="16" t="str">
        <f>IF(AND(Email_TaskV2[[#This Row],[Status]]="ON PROGRESS",Email_TaskV2[[#This Row],[Type]]="RFS"),"YES","")</f>
        <v/>
      </c>
      <c r="AW1063" s="16" t="str">
        <f>IF(AND(Email_TaskV2[[#This Row],[Status]]="ON PROGRESS",Email_TaskV2[[#This Row],[Type]]="RFI"),"YES","")</f>
        <v/>
      </c>
      <c r="AX1063" s="16">
        <f>IF(Email_TaskV2[[#This Row],[Nomor Nodin RFS/RFI]]="","",DAY(Email_TaskV2[[#This Row],[Tanggal nodin RFS/RFI]]))</f>
        <v>29</v>
      </c>
      <c r="AY1063" s="28" t="str">
        <f>IF(Email_TaskV2[[#This Row],[Nomor Nodin RFS/RFI]]="","",TEXT(Email_TaskV2[[#This Row],[Tanggal nodin RFS/RFI]],"mmm"))</f>
        <v>Aug</v>
      </c>
      <c r="AZ1063" s="28" t="str">
        <f>IF(Email_TaskV2[[#This Row],[Nodin BO]]="","No","Yes")</f>
        <v>Yes</v>
      </c>
      <c r="BA1063" s="36">
        <f>IF(Email_TaskV2[[#This Row],[Month]]="",13,MONTH(Email_TaskV2[[#This Row],[Tanggal nodin RFS/RFI]]))</f>
        <v>8</v>
      </c>
    </row>
    <row r="1064" spans="1:53" ht="15" hidden="1" customHeight="1" x14ac:dyDescent="0.3">
      <c r="A1064" s="17">
        <v>1063</v>
      </c>
      <c r="B1064" s="31" t="s">
        <v>4511</v>
      </c>
      <c r="C1064" s="40">
        <v>44802</v>
      </c>
      <c r="D1064" s="34" t="s">
        <v>4512</v>
      </c>
      <c r="E1064" s="31" t="s">
        <v>55</v>
      </c>
      <c r="F1064" s="31" t="s">
        <v>136</v>
      </c>
      <c r="G1064" s="42">
        <v>44804</v>
      </c>
      <c r="H1064" s="42">
        <v>44806</v>
      </c>
      <c r="I1064" s="31" t="s">
        <v>4513</v>
      </c>
      <c r="J1064" s="42">
        <v>44806</v>
      </c>
      <c r="K1064" s="42"/>
      <c r="L1064" s="31">
        <f t="shared" si="127"/>
        <v>4</v>
      </c>
      <c r="M1064" s="31">
        <f t="shared" si="128"/>
        <v>2</v>
      </c>
      <c r="N1064" s="34" t="s">
        <v>341</v>
      </c>
      <c r="O1064" s="34" t="s">
        <v>342</v>
      </c>
      <c r="P1064" s="34" t="str">
        <f>VLOOKUP(Email_TaskV2[[#This Row],[PIC Dev]],[1]Organization!C:D,2,FALSE)</f>
        <v>Digital and VAS</v>
      </c>
      <c r="Q1064" s="74" t="s">
        <v>4514</v>
      </c>
      <c r="R1064" s="31"/>
      <c r="S1064" s="31" t="s">
        <v>61</v>
      </c>
      <c r="T1064" s="31" t="s">
        <v>4515</v>
      </c>
      <c r="U1064" s="31"/>
      <c r="V1064" s="31"/>
      <c r="W1064" s="31"/>
      <c r="X1064" s="31"/>
      <c r="Y1064" s="31"/>
      <c r="Z1064" s="31" t="s">
        <v>63</v>
      </c>
      <c r="AA1064" s="31" t="s">
        <v>64</v>
      </c>
      <c r="AB1064" s="31" t="s">
        <v>97</v>
      </c>
      <c r="AC1064" s="31" t="s">
        <v>66</v>
      </c>
      <c r="AD1064" s="23" t="s">
        <v>3897</v>
      </c>
      <c r="AE1064" s="33"/>
      <c r="AF1064" s="33"/>
      <c r="AG1064" s="31"/>
      <c r="AH1064" s="75"/>
      <c r="AI1064" s="31" t="s">
        <v>68</v>
      </c>
      <c r="AJ1064" s="43" t="str">
        <f t="shared" si="126"/>
        <v>(FUT Simulator)</v>
      </c>
      <c r="AK1064" s="25"/>
      <c r="AL1064" s="25"/>
      <c r="AM1064" s="25">
        <v>3</v>
      </c>
      <c r="AN1064" s="25"/>
      <c r="AO1064" s="25"/>
      <c r="AP1064" s="26">
        <f ca="1">IF(AND(Email_TaskV2[[#This Row],[Status]]="ON PROGRESS"),TODAY()-Email_TaskV2[[#This Row],[Tanggal nodin RFS/RFI]],0)</f>
        <v>0</v>
      </c>
      <c r="AQ1064" s="26">
        <f ca="1">IF(AND(Email_TaskV2[[#This Row],[Status]]="ON PROGRESS",Email_TaskV2[[#This Row],[Type]]="RFI"),TODAY()-Email_TaskV2[[#This Row],[Tanggal nodin RFS/RFI]],0)</f>
        <v>0</v>
      </c>
      <c r="AR1064" s="26" t="str">
        <f ca="1">IF(Email_TaskV2[[#This Row],[Aging]]&gt;7,"Warning","")</f>
        <v/>
      </c>
      <c r="AV1064" s="16" t="str">
        <f>IF(AND(Email_TaskV2[[#This Row],[Status]]="ON PROGRESS",Email_TaskV2[[#This Row],[Type]]="RFS"),"YES","")</f>
        <v/>
      </c>
      <c r="AW1064" s="16" t="str">
        <f>IF(AND(Email_TaskV2[[#This Row],[Status]]="ON PROGRESS",Email_TaskV2[[#This Row],[Type]]="RFI"),"YES","")</f>
        <v/>
      </c>
      <c r="AX1064" s="16">
        <f>IF(Email_TaskV2[[#This Row],[Nomor Nodin RFS/RFI]]="","",DAY(Email_TaskV2[[#This Row],[Tanggal nodin RFS/RFI]]))</f>
        <v>29</v>
      </c>
      <c r="AY1064" s="28" t="str">
        <f>IF(Email_TaskV2[[#This Row],[Nomor Nodin RFS/RFI]]="","",TEXT(Email_TaskV2[[#This Row],[Tanggal nodin RFS/RFI]],"mmm"))</f>
        <v>Aug</v>
      </c>
      <c r="AZ1064" s="28" t="str">
        <f>IF(Email_TaskV2[[#This Row],[Nodin BO]]="","No","Yes")</f>
        <v>Yes</v>
      </c>
      <c r="BA1064" s="36">
        <f>IF(Email_TaskV2[[#This Row],[Month]]="",13,MONTH(Email_TaskV2[[#This Row],[Tanggal nodin RFS/RFI]]))</f>
        <v>8</v>
      </c>
    </row>
    <row r="1065" spans="1:53" ht="20.100000000000001" hidden="1" customHeight="1" x14ac:dyDescent="0.3">
      <c r="A1065" s="17">
        <v>1064</v>
      </c>
      <c r="B1065" s="31" t="s">
        <v>4516</v>
      </c>
      <c r="C1065" s="40">
        <v>44802</v>
      </c>
      <c r="D1065" s="74" t="s">
        <v>4517</v>
      </c>
      <c r="E1065" s="31" t="s">
        <v>55</v>
      </c>
      <c r="F1065" s="41" t="s">
        <v>86</v>
      </c>
      <c r="G1065" s="42">
        <v>44802</v>
      </c>
      <c r="H1065" s="42">
        <v>44771</v>
      </c>
      <c r="I1065" s="31" t="s">
        <v>4518</v>
      </c>
      <c r="J1065" s="42">
        <v>44805</v>
      </c>
      <c r="K1065" s="42"/>
      <c r="L1065" s="31">
        <f t="shared" si="127"/>
        <v>-31</v>
      </c>
      <c r="M1065" s="31">
        <f t="shared" si="128"/>
        <v>3</v>
      </c>
      <c r="N1065" s="34" t="s">
        <v>104</v>
      </c>
      <c r="O1065" s="34" t="s">
        <v>105</v>
      </c>
      <c r="P1065" s="34" t="str">
        <f>VLOOKUP(Email_TaskV2[[#This Row],[PIC Dev]],[1]Organization!C:D,2,FALSE)</f>
        <v>Digital and VAS</v>
      </c>
      <c r="Q1065" s="34"/>
      <c r="R1065" s="31">
        <v>15</v>
      </c>
      <c r="S1065" s="31" t="s">
        <v>61</v>
      </c>
      <c r="T1065" s="31" t="s">
        <v>4519</v>
      </c>
      <c r="U1065" s="31"/>
      <c r="V1065" s="31"/>
      <c r="W1065" s="31"/>
      <c r="X1065" s="31"/>
      <c r="Y1065" s="31"/>
      <c r="Z1065" s="31" t="s">
        <v>63</v>
      </c>
      <c r="AA1065" s="31" t="s">
        <v>64</v>
      </c>
      <c r="AB1065" s="31" t="s">
        <v>108</v>
      </c>
      <c r="AC1065" s="31" t="s">
        <v>98</v>
      </c>
      <c r="AD1065" s="23" t="s">
        <v>2421</v>
      </c>
      <c r="AE1065" s="33"/>
      <c r="AF1065" s="33"/>
      <c r="AG1065" s="31"/>
      <c r="AH1065" s="75"/>
      <c r="AI1065" s="31" t="s">
        <v>75</v>
      </c>
      <c r="AJ1065" s="43" t="str">
        <f t="shared" si="126"/>
        <v/>
      </c>
      <c r="AK1065" s="25"/>
      <c r="AL1065" s="25"/>
      <c r="AM1065" s="25"/>
      <c r="AN1065" s="25"/>
      <c r="AO1065" s="25"/>
      <c r="AP1065" s="26">
        <f ca="1">IF(AND(Email_TaskV2[[#This Row],[Status]]="ON PROGRESS"),TODAY()-Email_TaskV2[[#This Row],[Tanggal nodin RFS/RFI]],0)</f>
        <v>0</v>
      </c>
      <c r="AQ1065" s="26">
        <f ca="1">IF(AND(Email_TaskV2[[#This Row],[Status]]="ON PROGRESS",Email_TaskV2[[#This Row],[Type]]="RFI"),TODAY()-Email_TaskV2[[#This Row],[Tanggal nodin RFS/RFI]],0)</f>
        <v>0</v>
      </c>
      <c r="AR1065" s="26" t="str">
        <f ca="1">IF(Email_TaskV2[[#This Row],[Aging]]&gt;7,"Warning","")</f>
        <v/>
      </c>
      <c r="AV1065" s="16" t="str">
        <f>IF(AND(Email_TaskV2[[#This Row],[Status]]="ON PROGRESS",Email_TaskV2[[#This Row],[Type]]="RFS"),"YES","")</f>
        <v/>
      </c>
      <c r="AW1065" s="16" t="str">
        <f>IF(AND(Email_TaskV2[[#This Row],[Status]]="ON PROGRESS",Email_TaskV2[[#This Row],[Type]]="RFI"),"YES","")</f>
        <v/>
      </c>
      <c r="AX1065" s="16">
        <f>IF(Email_TaskV2[[#This Row],[Nomor Nodin RFS/RFI]]="","",DAY(Email_TaskV2[[#This Row],[Tanggal nodin RFS/RFI]]))</f>
        <v>29</v>
      </c>
      <c r="AY1065" s="28" t="str">
        <f>IF(Email_TaskV2[[#This Row],[Nomor Nodin RFS/RFI]]="","",TEXT(Email_TaskV2[[#This Row],[Tanggal nodin RFS/RFI]],"mmm"))</f>
        <v>Aug</v>
      </c>
      <c r="AZ1065" s="28" t="str">
        <f>IF(Email_TaskV2[[#This Row],[Nodin BO]]="","No","Yes")</f>
        <v>Yes</v>
      </c>
      <c r="BA1065" s="36">
        <f>IF(Email_TaskV2[[#This Row],[Month]]="",13,MONTH(Email_TaskV2[[#This Row],[Tanggal nodin RFS/RFI]]))</f>
        <v>8</v>
      </c>
    </row>
    <row r="1066" spans="1:53" ht="17.55" hidden="1" customHeight="1" x14ac:dyDescent="0.3">
      <c r="A1066" s="17">
        <v>1065</v>
      </c>
      <c r="B1066" s="31" t="s">
        <v>4520</v>
      </c>
      <c r="C1066" s="40">
        <v>44802</v>
      </c>
      <c r="D1066" s="34" t="s">
        <v>4521</v>
      </c>
      <c r="E1066" s="31" t="s">
        <v>55</v>
      </c>
      <c r="F1066" s="31" t="s">
        <v>136</v>
      </c>
      <c r="G1066" s="42">
        <v>44798</v>
      </c>
      <c r="H1066" s="42">
        <v>44803</v>
      </c>
      <c r="I1066" s="31" t="s">
        <v>4522</v>
      </c>
      <c r="J1066" s="42">
        <v>44803</v>
      </c>
      <c r="K1066" s="42"/>
      <c r="L1066" s="31">
        <f t="shared" si="127"/>
        <v>1</v>
      </c>
      <c r="M1066" s="31">
        <f t="shared" si="128"/>
        <v>5</v>
      </c>
      <c r="N1066" s="34" t="s">
        <v>104</v>
      </c>
      <c r="O1066" s="34" t="s">
        <v>105</v>
      </c>
      <c r="P1066" s="34" t="str">
        <f>VLOOKUP(Email_TaskV2[[#This Row],[PIC Dev]],[1]Organization!C:D,2,FALSE)</f>
        <v>Digital and VAS</v>
      </c>
      <c r="Q1066" s="74" t="s">
        <v>4523</v>
      </c>
      <c r="R1066" s="31">
        <v>90</v>
      </c>
      <c r="S1066" s="31" t="s">
        <v>61</v>
      </c>
      <c r="T1066" s="83" t="s">
        <v>4015</v>
      </c>
      <c r="U1066" s="83"/>
      <c r="V1066" s="83"/>
      <c r="W1066" s="83"/>
      <c r="X1066" s="83"/>
      <c r="Y1066" s="83"/>
      <c r="Z1066" s="31" t="s">
        <v>63</v>
      </c>
      <c r="AA1066" s="31" t="s">
        <v>64</v>
      </c>
      <c r="AB1066" s="31" t="s">
        <v>108</v>
      </c>
      <c r="AC1066" s="31" t="s">
        <v>98</v>
      </c>
      <c r="AD1066" s="23" t="s">
        <v>181</v>
      </c>
      <c r="AE1066" s="33"/>
      <c r="AF1066" s="33"/>
      <c r="AG1066" s="31"/>
      <c r="AH1066" s="75"/>
      <c r="AI1066" s="31" t="s">
        <v>75</v>
      </c>
      <c r="AJ1066" s="43" t="str">
        <f t="shared" si="126"/>
        <v/>
      </c>
      <c r="AK1066" s="25"/>
      <c r="AL1066" s="25"/>
      <c r="AM1066" s="25"/>
      <c r="AN1066" s="25"/>
      <c r="AO1066" s="25"/>
      <c r="AP1066" s="26">
        <f ca="1">IF(AND(Email_TaskV2[[#This Row],[Status]]="ON PROGRESS"),TODAY()-Email_TaskV2[[#This Row],[Tanggal nodin RFS/RFI]],0)</f>
        <v>0</v>
      </c>
      <c r="AQ1066" s="26">
        <f ca="1">IF(AND(Email_TaskV2[[#This Row],[Status]]="ON PROGRESS",Email_TaskV2[[#This Row],[Type]]="RFI"),TODAY()-Email_TaskV2[[#This Row],[Tanggal nodin RFS/RFI]],0)</f>
        <v>0</v>
      </c>
      <c r="AR1066" s="26" t="str">
        <f ca="1">IF(Email_TaskV2[[#This Row],[Aging]]&gt;7,"Warning","")</f>
        <v/>
      </c>
      <c r="AV1066" s="16" t="str">
        <f>IF(AND(Email_TaskV2[[#This Row],[Status]]="ON PROGRESS",Email_TaskV2[[#This Row],[Type]]="RFS"),"YES","")</f>
        <v/>
      </c>
      <c r="AW1066" s="16" t="str">
        <f>IF(AND(Email_TaskV2[[#This Row],[Status]]="ON PROGRESS",Email_TaskV2[[#This Row],[Type]]="RFI"),"YES","")</f>
        <v/>
      </c>
      <c r="AX1066" s="16">
        <f>IF(Email_TaskV2[[#This Row],[Nomor Nodin RFS/RFI]]="","",DAY(Email_TaskV2[[#This Row],[Tanggal nodin RFS/RFI]]))</f>
        <v>29</v>
      </c>
      <c r="AY1066" s="28" t="str">
        <f>IF(Email_TaskV2[[#This Row],[Nomor Nodin RFS/RFI]]="","",TEXT(Email_TaskV2[[#This Row],[Tanggal nodin RFS/RFI]],"mmm"))</f>
        <v>Aug</v>
      </c>
      <c r="AZ1066" s="28" t="str">
        <f>IF(Email_TaskV2[[#This Row],[Nodin BO]]="","No","Yes")</f>
        <v>Yes</v>
      </c>
      <c r="BA1066" s="36">
        <f>IF(Email_TaskV2[[#This Row],[Month]]="",13,MONTH(Email_TaskV2[[#This Row],[Tanggal nodin RFS/RFI]]))</f>
        <v>8</v>
      </c>
    </row>
    <row r="1067" spans="1:53" ht="15" hidden="1" customHeight="1" x14ac:dyDescent="0.3">
      <c r="A1067" s="17">
        <v>1066</v>
      </c>
      <c r="B1067" s="31" t="s">
        <v>4524</v>
      </c>
      <c r="C1067" s="40">
        <v>44802</v>
      </c>
      <c r="D1067" s="34" t="s">
        <v>4525</v>
      </c>
      <c r="E1067" s="48" t="s">
        <v>118</v>
      </c>
      <c r="F1067" s="48" t="s">
        <v>119</v>
      </c>
      <c r="G1067" s="31"/>
      <c r="H1067" s="42">
        <v>44819</v>
      </c>
      <c r="I1067" s="31"/>
      <c r="J1067" s="31"/>
      <c r="K1067" s="31"/>
      <c r="L1067" s="33"/>
      <c r="M1067" s="34"/>
      <c r="N1067" s="34" t="s">
        <v>130</v>
      </c>
      <c r="O1067" s="34" t="s">
        <v>131</v>
      </c>
      <c r="P1067" s="34" t="str">
        <f>VLOOKUP(Email_TaskV2[[#This Row],[PIC Dev]],[1]Organization!C:D,2,FALSE)</f>
        <v>BSM Prepaid</v>
      </c>
      <c r="Q1067" s="74" t="s">
        <v>4526</v>
      </c>
      <c r="R1067" s="31"/>
      <c r="S1067" s="31" t="s">
        <v>61</v>
      </c>
      <c r="T1067" s="31"/>
      <c r="U1067" s="31"/>
      <c r="V1067" s="31"/>
      <c r="W1067" s="31"/>
      <c r="X1067" s="31"/>
      <c r="Y1067" s="31"/>
      <c r="Z1067" s="31" t="s">
        <v>63</v>
      </c>
      <c r="AA1067" s="31" t="s">
        <v>64</v>
      </c>
      <c r="AB1067" s="31" t="s">
        <v>65</v>
      </c>
      <c r="AC1067" s="31" t="s">
        <v>66</v>
      </c>
      <c r="AD1067" s="23" t="s">
        <v>89</v>
      </c>
      <c r="AE1067" s="33"/>
      <c r="AF1067" s="33"/>
      <c r="AG1067" s="31"/>
      <c r="AH1067" s="31"/>
      <c r="AI1067" s="48" t="s">
        <v>75</v>
      </c>
      <c r="AJ1067" s="135" t="str">
        <f t="shared" si="126"/>
        <v/>
      </c>
      <c r="AK1067" s="25"/>
      <c r="AL1067" s="25"/>
      <c r="AM1067" s="25"/>
      <c r="AN1067" s="25"/>
      <c r="AO1067" s="25"/>
      <c r="AP1067" s="26">
        <f ca="1">IF(AND(Email_TaskV2[[#This Row],[Status]]="ON PROGRESS"),TODAY()-Email_TaskV2[[#This Row],[Tanggal nodin RFS/RFI]],0)</f>
        <v>0</v>
      </c>
      <c r="AQ1067" s="26">
        <f ca="1">IF(AND(Email_TaskV2[[#This Row],[Status]]="ON PROGRESS",Email_TaskV2[[#This Row],[Type]]="RFI"),TODAY()-Email_TaskV2[[#This Row],[Tanggal nodin RFS/RFI]],0)</f>
        <v>0</v>
      </c>
      <c r="AR1067" s="26" t="str">
        <f ca="1">IF(Email_TaskV2[[#This Row],[Aging]]&gt;7,"Warning","")</f>
        <v/>
      </c>
      <c r="AV1067" s="16" t="str">
        <f>IF(AND(Email_TaskV2[[#This Row],[Status]]="ON PROGRESS",Email_TaskV2[[#This Row],[Type]]="RFS"),"YES","")</f>
        <v/>
      </c>
      <c r="AW1067" s="16" t="str">
        <f>IF(AND(Email_TaskV2[[#This Row],[Status]]="ON PROGRESS",Email_TaskV2[[#This Row],[Type]]="RFI"),"YES","")</f>
        <v/>
      </c>
      <c r="AX1067" s="16">
        <f>IF(Email_TaskV2[[#This Row],[Nomor Nodin RFS/RFI]]="","",DAY(Email_TaskV2[[#This Row],[Tanggal nodin RFS/RFI]]))</f>
        <v>29</v>
      </c>
      <c r="AY1067" s="28" t="str">
        <f>IF(Email_TaskV2[[#This Row],[Nomor Nodin RFS/RFI]]="","",TEXT(Email_TaskV2[[#This Row],[Tanggal nodin RFS/RFI]],"mmm"))</f>
        <v>Aug</v>
      </c>
      <c r="AZ1067" s="28" t="str">
        <f>IF(Email_TaskV2[[#This Row],[Nodin BO]]="","No","Yes")</f>
        <v>No</v>
      </c>
      <c r="BA1067" s="36">
        <f>IF(Email_TaskV2[[#This Row],[Month]]="",13,MONTH(Email_TaskV2[[#This Row],[Tanggal nodin RFS/RFI]]))</f>
        <v>8</v>
      </c>
    </row>
    <row r="1068" spans="1:53" ht="15" hidden="1" customHeight="1" x14ac:dyDescent="0.3">
      <c r="A1068" s="17">
        <v>1067</v>
      </c>
      <c r="B1068" s="31" t="s">
        <v>4527</v>
      </c>
      <c r="C1068" s="40">
        <v>44802</v>
      </c>
      <c r="D1068" s="34" t="s">
        <v>4528</v>
      </c>
      <c r="E1068" s="31" t="s">
        <v>55</v>
      </c>
      <c r="F1068" s="41" t="s">
        <v>86</v>
      </c>
      <c r="G1068" s="42">
        <v>44810</v>
      </c>
      <c r="H1068" s="42">
        <v>44817</v>
      </c>
      <c r="I1068" s="31" t="s">
        <v>4529</v>
      </c>
      <c r="J1068" s="42">
        <v>44817</v>
      </c>
      <c r="K1068" s="42"/>
      <c r="L1068" s="31">
        <f>H1068-C1068</f>
        <v>15</v>
      </c>
      <c r="M1068" s="31">
        <f>J1068-G1068</f>
        <v>7</v>
      </c>
      <c r="N1068" s="132" t="s">
        <v>58</v>
      </c>
      <c r="O1068" s="132" t="s">
        <v>59</v>
      </c>
      <c r="P1068" s="132" t="str">
        <f>VLOOKUP(Email_TaskV2[[#This Row],[PIC Dev]],[1]Organization!C:D,2,FALSE)</f>
        <v>BSM Prepaid</v>
      </c>
      <c r="Q1068" s="74" t="s">
        <v>4530</v>
      </c>
      <c r="R1068" s="31">
        <v>60</v>
      </c>
      <c r="S1068" s="31" t="s">
        <v>61</v>
      </c>
      <c r="T1068" s="31" t="s">
        <v>4203</v>
      </c>
      <c r="U1068" s="31"/>
      <c r="V1068" s="31"/>
      <c r="W1068" s="31"/>
      <c r="X1068" s="31"/>
      <c r="Y1068" s="31"/>
      <c r="Z1068" s="31" t="s">
        <v>63</v>
      </c>
      <c r="AA1068" s="31" t="s">
        <v>64</v>
      </c>
      <c r="AB1068" s="31" t="s">
        <v>65</v>
      </c>
      <c r="AC1068" s="31" t="s">
        <v>98</v>
      </c>
      <c r="AD1068" s="23" t="s">
        <v>4221</v>
      </c>
      <c r="AE1068" s="33" t="s">
        <v>4339</v>
      </c>
      <c r="AF1068" s="33"/>
      <c r="AG1068" s="31"/>
      <c r="AH1068" s="31"/>
      <c r="AI1068" s="31" t="s">
        <v>68</v>
      </c>
      <c r="AJ1068" s="43" t="str">
        <f t="shared" si="126"/>
        <v>(FUT Simulator)(Postman Simulator)</v>
      </c>
      <c r="AK1068" s="25"/>
      <c r="AL1068" s="25"/>
      <c r="AM1068" s="25">
        <v>3</v>
      </c>
      <c r="AN1068" s="25">
        <v>4</v>
      </c>
      <c r="AO1068" s="25"/>
      <c r="AP1068" s="26">
        <f ca="1">IF(AND(Email_TaskV2[[#This Row],[Status]]="ON PROGRESS"),TODAY()-Email_TaskV2[[#This Row],[Tanggal nodin RFS/RFI]],0)</f>
        <v>0</v>
      </c>
      <c r="AQ1068" s="26">
        <f ca="1">IF(AND(Email_TaskV2[[#This Row],[Status]]="ON PROGRESS",Email_TaskV2[[#This Row],[Type]]="RFI"),TODAY()-Email_TaskV2[[#This Row],[Tanggal nodin RFS/RFI]],0)</f>
        <v>0</v>
      </c>
      <c r="AR1068" s="26" t="str">
        <f ca="1">IF(Email_TaskV2[[#This Row],[Aging]]&gt;7,"Warning","")</f>
        <v/>
      </c>
      <c r="AV1068" s="16" t="str">
        <f>IF(AND(Email_TaskV2[[#This Row],[Status]]="ON PROGRESS",Email_TaskV2[[#This Row],[Type]]="RFS"),"YES","")</f>
        <v/>
      </c>
      <c r="AW1068" s="16" t="str">
        <f>IF(AND(Email_TaskV2[[#This Row],[Status]]="ON PROGRESS",Email_TaskV2[[#This Row],[Type]]="RFI"),"YES","")</f>
        <v/>
      </c>
      <c r="AX1068" s="16">
        <f>IF(Email_TaskV2[[#This Row],[Nomor Nodin RFS/RFI]]="","",DAY(Email_TaskV2[[#This Row],[Tanggal nodin RFS/RFI]]))</f>
        <v>29</v>
      </c>
      <c r="AY1068" s="28" t="str">
        <f>IF(Email_TaskV2[[#This Row],[Nomor Nodin RFS/RFI]]="","",TEXT(Email_TaskV2[[#This Row],[Tanggal nodin RFS/RFI]],"mmm"))</f>
        <v>Aug</v>
      </c>
      <c r="AZ1068" s="28" t="str">
        <f>IF(Email_TaskV2[[#This Row],[Nodin BO]]="","No","Yes")</f>
        <v>Yes</v>
      </c>
      <c r="BA1068" s="36">
        <f>IF(Email_TaskV2[[#This Row],[Month]]="",13,MONTH(Email_TaskV2[[#This Row],[Tanggal nodin RFS/RFI]]))</f>
        <v>8</v>
      </c>
    </row>
    <row r="1069" spans="1:53" ht="15" hidden="1" customHeight="1" x14ac:dyDescent="0.3">
      <c r="A1069" s="17">
        <v>1068</v>
      </c>
      <c r="B1069" s="31" t="s">
        <v>4531</v>
      </c>
      <c r="C1069" s="40">
        <v>44802</v>
      </c>
      <c r="D1069" s="34" t="s">
        <v>4532</v>
      </c>
      <c r="E1069" s="48" t="s">
        <v>118</v>
      </c>
      <c r="F1069" s="48" t="s">
        <v>119</v>
      </c>
      <c r="G1069" s="31"/>
      <c r="H1069" s="42">
        <v>44818</v>
      </c>
      <c r="I1069" s="31"/>
      <c r="J1069" s="31"/>
      <c r="K1069" s="31"/>
      <c r="L1069" s="33"/>
      <c r="M1069" s="34"/>
      <c r="N1069" s="34" t="s">
        <v>104</v>
      </c>
      <c r="O1069" s="34" t="s">
        <v>105</v>
      </c>
      <c r="P1069" s="34" t="str">
        <f>VLOOKUP(Email_TaskV2[[#This Row],[PIC Dev]],[1]Organization!C:D,2,FALSE)</f>
        <v>Digital and VAS</v>
      </c>
      <c r="Q1069" s="74" t="s">
        <v>4533</v>
      </c>
      <c r="R1069" s="31"/>
      <c r="S1069" s="31" t="s">
        <v>61</v>
      </c>
      <c r="T1069" s="31" t="s">
        <v>2274</v>
      </c>
      <c r="U1069" s="31"/>
      <c r="V1069" s="31"/>
      <c r="W1069" s="31"/>
      <c r="X1069" s="31"/>
      <c r="Y1069" s="31"/>
      <c r="Z1069" s="31" t="s">
        <v>63</v>
      </c>
      <c r="AA1069" s="31" t="s">
        <v>64</v>
      </c>
      <c r="AB1069" s="31" t="s">
        <v>65</v>
      </c>
      <c r="AC1069" s="31" t="s">
        <v>98</v>
      </c>
      <c r="AD1069" s="23" t="s">
        <v>2421</v>
      </c>
      <c r="AE1069" s="33"/>
      <c r="AF1069" s="33"/>
      <c r="AG1069" s="31"/>
      <c r="AH1069" s="31"/>
      <c r="AI1069" s="48" t="s">
        <v>75</v>
      </c>
      <c r="AJ1069" s="152" t="str">
        <f t="shared" si="126"/>
        <v/>
      </c>
      <c r="AK1069" s="25"/>
      <c r="AL1069" s="25"/>
      <c r="AM1069" s="25"/>
      <c r="AN1069" s="25"/>
      <c r="AO1069" s="25"/>
      <c r="AP1069" s="26">
        <f ca="1">IF(AND(Email_TaskV2[[#This Row],[Status]]="ON PROGRESS"),TODAY()-Email_TaskV2[[#This Row],[Tanggal nodin RFS/RFI]],0)</f>
        <v>0</v>
      </c>
      <c r="AQ1069" s="26">
        <f ca="1">IF(AND(Email_TaskV2[[#This Row],[Status]]="ON PROGRESS",Email_TaskV2[[#This Row],[Type]]="RFI"),TODAY()-Email_TaskV2[[#This Row],[Tanggal nodin RFS/RFI]],0)</f>
        <v>0</v>
      </c>
      <c r="AR1069" s="26" t="str">
        <f ca="1">IF(Email_TaskV2[[#This Row],[Aging]]&gt;7,"Warning","")</f>
        <v/>
      </c>
      <c r="AV1069" s="16" t="str">
        <f>IF(AND(Email_TaskV2[[#This Row],[Status]]="ON PROGRESS",Email_TaskV2[[#This Row],[Type]]="RFS"),"YES","")</f>
        <v/>
      </c>
      <c r="AW1069" s="16" t="str">
        <f>IF(AND(Email_TaskV2[[#This Row],[Status]]="ON PROGRESS",Email_TaskV2[[#This Row],[Type]]="RFI"),"YES","")</f>
        <v/>
      </c>
      <c r="AX1069" s="16">
        <f>IF(Email_TaskV2[[#This Row],[Nomor Nodin RFS/RFI]]="","",DAY(Email_TaskV2[[#This Row],[Tanggal nodin RFS/RFI]]))</f>
        <v>29</v>
      </c>
      <c r="AY1069" s="28" t="str">
        <f>IF(Email_TaskV2[[#This Row],[Nomor Nodin RFS/RFI]]="","",TEXT(Email_TaskV2[[#This Row],[Tanggal nodin RFS/RFI]],"mmm"))</f>
        <v>Aug</v>
      </c>
      <c r="AZ1069" s="28" t="str">
        <f>IF(Email_TaskV2[[#This Row],[Nodin BO]]="","No","Yes")</f>
        <v>Yes</v>
      </c>
      <c r="BA1069" s="36">
        <f>IF(Email_TaskV2[[#This Row],[Month]]="",13,MONTH(Email_TaskV2[[#This Row],[Tanggal nodin RFS/RFI]]))</f>
        <v>8</v>
      </c>
    </row>
    <row r="1070" spans="1:53" ht="15" hidden="1" customHeight="1" x14ac:dyDescent="0.3">
      <c r="A1070" s="17">
        <v>1069</v>
      </c>
      <c r="B1070" s="31" t="s">
        <v>4534</v>
      </c>
      <c r="C1070" s="40">
        <v>44802</v>
      </c>
      <c r="D1070" s="34" t="s">
        <v>4535</v>
      </c>
      <c r="E1070" s="48" t="s">
        <v>118</v>
      </c>
      <c r="F1070" s="48" t="s">
        <v>119</v>
      </c>
      <c r="G1070" s="31"/>
      <c r="H1070" s="42">
        <v>44819</v>
      </c>
      <c r="I1070" s="31"/>
      <c r="J1070" s="31"/>
      <c r="K1070" s="31"/>
      <c r="L1070" s="33"/>
      <c r="M1070" s="34"/>
      <c r="N1070" s="34" t="s">
        <v>104</v>
      </c>
      <c r="O1070" s="34" t="s">
        <v>105</v>
      </c>
      <c r="P1070" s="34" t="str">
        <f>VLOOKUP(Email_TaskV2[[#This Row],[PIC Dev]],[1]Organization!C:D,2,FALSE)</f>
        <v>Digital and VAS</v>
      </c>
      <c r="Q1070" s="74" t="s">
        <v>4536</v>
      </c>
      <c r="R1070" s="31"/>
      <c r="S1070" s="31" t="s">
        <v>61</v>
      </c>
      <c r="T1070" s="31" t="s">
        <v>2270</v>
      </c>
      <c r="U1070" s="31"/>
      <c r="V1070" s="31"/>
      <c r="W1070" s="31"/>
      <c r="X1070" s="31"/>
      <c r="Y1070" s="31"/>
      <c r="Z1070" s="31" t="s">
        <v>63</v>
      </c>
      <c r="AA1070" s="31" t="s">
        <v>64</v>
      </c>
      <c r="AB1070" s="31" t="s">
        <v>65</v>
      </c>
      <c r="AC1070" s="31" t="s">
        <v>98</v>
      </c>
      <c r="AD1070" s="23" t="s">
        <v>2421</v>
      </c>
      <c r="AE1070" s="33" t="s">
        <v>160</v>
      </c>
      <c r="AF1070" s="33"/>
      <c r="AG1070" s="31"/>
      <c r="AH1070" s="31"/>
      <c r="AI1070" s="48" t="s">
        <v>75</v>
      </c>
      <c r="AJ1070" s="135" t="str">
        <f t="shared" si="126"/>
        <v/>
      </c>
      <c r="AK1070" s="25"/>
      <c r="AL1070" s="25"/>
      <c r="AM1070" s="25"/>
      <c r="AN1070" s="25"/>
      <c r="AO1070" s="25"/>
      <c r="AP1070" s="26">
        <f ca="1">IF(AND(Email_TaskV2[[#This Row],[Status]]="ON PROGRESS"),TODAY()-Email_TaskV2[[#This Row],[Tanggal nodin RFS/RFI]],0)</f>
        <v>0</v>
      </c>
      <c r="AQ1070" s="26">
        <f ca="1">IF(AND(Email_TaskV2[[#This Row],[Status]]="ON PROGRESS",Email_TaskV2[[#This Row],[Type]]="RFI"),TODAY()-Email_TaskV2[[#This Row],[Tanggal nodin RFS/RFI]],0)</f>
        <v>0</v>
      </c>
      <c r="AR1070" s="26" t="str">
        <f ca="1">IF(Email_TaskV2[[#This Row],[Aging]]&gt;7,"Warning","")</f>
        <v/>
      </c>
      <c r="AV1070" s="16" t="str">
        <f>IF(AND(Email_TaskV2[[#This Row],[Status]]="ON PROGRESS",Email_TaskV2[[#This Row],[Type]]="RFS"),"YES","")</f>
        <v/>
      </c>
      <c r="AW1070" s="16" t="str">
        <f>IF(AND(Email_TaskV2[[#This Row],[Status]]="ON PROGRESS",Email_TaskV2[[#This Row],[Type]]="RFI"),"YES","")</f>
        <v/>
      </c>
      <c r="AX1070" s="16">
        <f>IF(Email_TaskV2[[#This Row],[Nomor Nodin RFS/RFI]]="","",DAY(Email_TaskV2[[#This Row],[Tanggal nodin RFS/RFI]]))</f>
        <v>29</v>
      </c>
      <c r="AY1070" s="28" t="str">
        <f>IF(Email_TaskV2[[#This Row],[Nomor Nodin RFS/RFI]]="","",TEXT(Email_TaskV2[[#This Row],[Tanggal nodin RFS/RFI]],"mmm"))</f>
        <v>Aug</v>
      </c>
      <c r="AZ1070" s="28" t="str">
        <f>IF(Email_TaskV2[[#This Row],[Nodin BO]]="","No","Yes")</f>
        <v>Yes</v>
      </c>
      <c r="BA1070" s="36">
        <f>IF(Email_TaskV2[[#This Row],[Month]]="",13,MONTH(Email_TaskV2[[#This Row],[Tanggal nodin RFS/RFI]]))</f>
        <v>8</v>
      </c>
    </row>
    <row r="1071" spans="1:53" ht="15" hidden="1" customHeight="1" x14ac:dyDescent="0.3">
      <c r="A1071" s="17">
        <v>1070</v>
      </c>
      <c r="B1071" s="31" t="s">
        <v>4537</v>
      </c>
      <c r="C1071" s="40">
        <v>44802</v>
      </c>
      <c r="D1071" s="34" t="s">
        <v>1851</v>
      </c>
      <c r="E1071" s="48" t="s">
        <v>118</v>
      </c>
      <c r="F1071" s="48" t="s">
        <v>119</v>
      </c>
      <c r="G1071" s="31"/>
      <c r="H1071" s="42">
        <v>44818</v>
      </c>
      <c r="I1071" s="31"/>
      <c r="J1071" s="31"/>
      <c r="K1071" s="31"/>
      <c r="L1071" s="33"/>
      <c r="M1071" s="34"/>
      <c r="N1071" s="34" t="s">
        <v>104</v>
      </c>
      <c r="O1071" s="34" t="s">
        <v>105</v>
      </c>
      <c r="P1071" s="34" t="str">
        <f>VLOOKUP(Email_TaskV2[[#This Row],[PIC Dev]],[1]Organization!C:D,2,FALSE)</f>
        <v>Digital and VAS</v>
      </c>
      <c r="Q1071" s="74" t="s">
        <v>4538</v>
      </c>
      <c r="R1071" s="31"/>
      <c r="S1071" s="31" t="s">
        <v>61</v>
      </c>
      <c r="T1071" s="31" t="s">
        <v>1852</v>
      </c>
      <c r="U1071" s="31"/>
      <c r="V1071" s="31"/>
      <c r="W1071" s="31"/>
      <c r="X1071" s="31"/>
      <c r="Y1071" s="31"/>
      <c r="Z1071" s="31" t="s">
        <v>63</v>
      </c>
      <c r="AA1071" s="31" t="s">
        <v>64</v>
      </c>
      <c r="AB1071" s="31" t="s">
        <v>65</v>
      </c>
      <c r="AC1071" s="31" t="s">
        <v>98</v>
      </c>
      <c r="AD1071" s="23" t="s">
        <v>160</v>
      </c>
      <c r="AE1071" s="33"/>
      <c r="AF1071" s="33"/>
      <c r="AG1071" s="31"/>
      <c r="AH1071" s="31"/>
      <c r="AI1071" s="48" t="s">
        <v>75</v>
      </c>
      <c r="AJ1071" s="135" t="str">
        <f t="shared" si="126"/>
        <v/>
      </c>
      <c r="AK1071" s="25"/>
      <c r="AL1071" s="25"/>
      <c r="AM1071" s="25"/>
      <c r="AN1071" s="25"/>
      <c r="AO1071" s="25"/>
      <c r="AP1071" s="26">
        <f ca="1">IF(AND(Email_TaskV2[[#This Row],[Status]]="ON PROGRESS"),TODAY()-Email_TaskV2[[#This Row],[Tanggal nodin RFS/RFI]],0)</f>
        <v>0</v>
      </c>
      <c r="AQ1071" s="26">
        <f ca="1">IF(AND(Email_TaskV2[[#This Row],[Status]]="ON PROGRESS",Email_TaskV2[[#This Row],[Type]]="RFI"),TODAY()-Email_TaskV2[[#This Row],[Tanggal nodin RFS/RFI]],0)</f>
        <v>0</v>
      </c>
      <c r="AR1071" s="26" t="str">
        <f ca="1">IF(Email_TaskV2[[#This Row],[Aging]]&gt;7,"Warning","")</f>
        <v/>
      </c>
      <c r="AV1071" s="16" t="str">
        <f>IF(AND(Email_TaskV2[[#This Row],[Status]]="ON PROGRESS",Email_TaskV2[[#This Row],[Type]]="RFS"),"YES","")</f>
        <v/>
      </c>
      <c r="AW1071" s="16" t="str">
        <f>IF(AND(Email_TaskV2[[#This Row],[Status]]="ON PROGRESS",Email_TaskV2[[#This Row],[Type]]="RFI"),"YES","")</f>
        <v/>
      </c>
      <c r="AX1071" s="16">
        <f>IF(Email_TaskV2[[#This Row],[Nomor Nodin RFS/RFI]]="","",DAY(Email_TaskV2[[#This Row],[Tanggal nodin RFS/RFI]]))</f>
        <v>29</v>
      </c>
      <c r="AY1071" s="28" t="str">
        <f>IF(Email_TaskV2[[#This Row],[Nomor Nodin RFS/RFI]]="","",TEXT(Email_TaskV2[[#This Row],[Tanggal nodin RFS/RFI]],"mmm"))</f>
        <v>Aug</v>
      </c>
      <c r="AZ1071" s="28" t="str">
        <f>IF(Email_TaskV2[[#This Row],[Nodin BO]]="","No","Yes")</f>
        <v>Yes</v>
      </c>
      <c r="BA1071" s="36">
        <f>IF(Email_TaskV2[[#This Row],[Month]]="",13,MONTH(Email_TaskV2[[#This Row],[Tanggal nodin RFS/RFI]]))</f>
        <v>8</v>
      </c>
    </row>
    <row r="1072" spans="1:53" ht="15" hidden="1" customHeight="1" x14ac:dyDescent="0.3">
      <c r="A1072" s="17">
        <v>1071</v>
      </c>
      <c r="B1072" s="31" t="s">
        <v>4539</v>
      </c>
      <c r="C1072" s="40">
        <v>44802</v>
      </c>
      <c r="D1072" s="34" t="s">
        <v>4540</v>
      </c>
      <c r="E1072" s="31" t="s">
        <v>55</v>
      </c>
      <c r="F1072" s="41" t="s">
        <v>147</v>
      </c>
      <c r="G1072" s="42">
        <v>44803</v>
      </c>
      <c r="H1072" s="42">
        <v>44805</v>
      </c>
      <c r="I1072" s="31" t="s">
        <v>4541</v>
      </c>
      <c r="J1072" s="42">
        <v>44805</v>
      </c>
      <c r="K1072" s="42"/>
      <c r="L1072" s="31">
        <f t="shared" ref="L1072:L1080" si="129">H1072-C1072</f>
        <v>3</v>
      </c>
      <c r="M1072" s="31">
        <f t="shared" ref="M1072:M1080" si="130">J1072-G1072</f>
        <v>2</v>
      </c>
      <c r="N1072" s="34" t="s">
        <v>104</v>
      </c>
      <c r="O1072" s="34" t="s">
        <v>105</v>
      </c>
      <c r="P1072" s="34" t="str">
        <f>VLOOKUP(Email_TaskV2[[#This Row],[PIC Dev]],[1]Organization!C:D,2,FALSE)</f>
        <v>Digital and VAS</v>
      </c>
      <c r="Q1072" s="34"/>
      <c r="R1072" s="31">
        <v>15</v>
      </c>
      <c r="S1072" s="31" t="s">
        <v>106</v>
      </c>
      <c r="T1072" s="31" t="s">
        <v>4542</v>
      </c>
      <c r="U1072" s="31"/>
      <c r="V1072" s="31"/>
      <c r="W1072" s="31"/>
      <c r="X1072" s="31"/>
      <c r="Y1072" s="31"/>
      <c r="Z1072" s="31" t="s">
        <v>63</v>
      </c>
      <c r="AA1072" s="31" t="s">
        <v>64</v>
      </c>
      <c r="AB1072" s="31" t="s">
        <v>108</v>
      </c>
      <c r="AC1072" s="31" t="s">
        <v>98</v>
      </c>
      <c r="AD1072" s="23" t="s">
        <v>490</v>
      </c>
      <c r="AE1072" s="33"/>
      <c r="AF1072" s="33"/>
      <c r="AG1072" s="31"/>
      <c r="AH1072" s="31"/>
      <c r="AI1072" s="31" t="s">
        <v>75</v>
      </c>
      <c r="AJ1072" s="43" t="str">
        <f t="shared" si="126"/>
        <v/>
      </c>
      <c r="AK1072" s="25"/>
      <c r="AL1072" s="25"/>
      <c r="AM1072" s="25"/>
      <c r="AN1072" s="25"/>
      <c r="AO1072" s="25"/>
      <c r="AP1072" s="26">
        <f ca="1">IF(AND(Email_TaskV2[[#This Row],[Status]]="ON PROGRESS"),TODAY()-Email_TaskV2[[#This Row],[Tanggal nodin RFS/RFI]],0)</f>
        <v>0</v>
      </c>
      <c r="AQ1072" s="26">
        <f ca="1">IF(AND(Email_TaskV2[[#This Row],[Status]]="ON PROGRESS",Email_TaskV2[[#This Row],[Type]]="RFI"),TODAY()-Email_TaskV2[[#This Row],[Tanggal nodin RFS/RFI]],0)</f>
        <v>0</v>
      </c>
      <c r="AR1072" s="26" t="str">
        <f ca="1">IF(Email_TaskV2[[#This Row],[Aging]]&gt;7,"Warning","")</f>
        <v/>
      </c>
      <c r="AV1072" s="16" t="str">
        <f>IF(AND(Email_TaskV2[[#This Row],[Status]]="ON PROGRESS",Email_TaskV2[[#This Row],[Type]]="RFS"),"YES","")</f>
        <v/>
      </c>
      <c r="AW1072" s="16" t="str">
        <f>IF(AND(Email_TaskV2[[#This Row],[Status]]="ON PROGRESS",Email_TaskV2[[#This Row],[Type]]="RFI"),"YES","")</f>
        <v/>
      </c>
      <c r="AX1072" s="16">
        <f>IF(Email_TaskV2[[#This Row],[Nomor Nodin RFS/RFI]]="","",DAY(Email_TaskV2[[#This Row],[Tanggal nodin RFS/RFI]]))</f>
        <v>29</v>
      </c>
      <c r="AY1072" s="28" t="str">
        <f>IF(Email_TaskV2[[#This Row],[Nomor Nodin RFS/RFI]]="","",TEXT(Email_TaskV2[[#This Row],[Tanggal nodin RFS/RFI]],"mmm"))</f>
        <v>Aug</v>
      </c>
      <c r="AZ1072" s="28" t="str">
        <f>IF(Email_TaskV2[[#This Row],[Nodin BO]]="","No","Yes")</f>
        <v>Yes</v>
      </c>
      <c r="BA1072" s="36">
        <f>IF(Email_TaskV2[[#This Row],[Month]]="",13,MONTH(Email_TaskV2[[#This Row],[Tanggal nodin RFS/RFI]]))</f>
        <v>8</v>
      </c>
    </row>
    <row r="1073" spans="1:53" ht="15" hidden="1" customHeight="1" x14ac:dyDescent="0.3">
      <c r="A1073" s="17">
        <v>1072</v>
      </c>
      <c r="B1073" s="31" t="s">
        <v>4543</v>
      </c>
      <c r="C1073" s="40">
        <v>44802</v>
      </c>
      <c r="D1073" s="34" t="s">
        <v>4544</v>
      </c>
      <c r="E1073" s="31" t="s">
        <v>55</v>
      </c>
      <c r="F1073" s="41" t="s">
        <v>112</v>
      </c>
      <c r="G1073" s="42">
        <v>44804</v>
      </c>
      <c r="H1073" s="42">
        <v>44819</v>
      </c>
      <c r="I1073" s="31" t="s">
        <v>4545</v>
      </c>
      <c r="J1073" s="42">
        <v>44819</v>
      </c>
      <c r="K1073" s="42"/>
      <c r="L1073" s="31">
        <f t="shared" si="129"/>
        <v>17</v>
      </c>
      <c r="M1073" s="31">
        <f t="shared" si="130"/>
        <v>15</v>
      </c>
      <c r="N1073" s="132" t="s">
        <v>58</v>
      </c>
      <c r="O1073" s="145" t="s">
        <v>59</v>
      </c>
      <c r="P1073" s="132" t="str">
        <f>VLOOKUP(Email_TaskV2[[#This Row],[PIC Dev]],[1]Organization!C:D,2,FALSE)</f>
        <v>BSM Prepaid</v>
      </c>
      <c r="Q1073" s="34"/>
      <c r="R1073" s="31">
        <v>100</v>
      </c>
      <c r="S1073" s="31" t="s">
        <v>106</v>
      </c>
      <c r="T1073" s="31" t="s">
        <v>4477</v>
      </c>
      <c r="U1073" s="31"/>
      <c r="V1073" s="31"/>
      <c r="W1073" s="31"/>
      <c r="X1073" s="31"/>
      <c r="Y1073" s="31"/>
      <c r="Z1073" s="31" t="s">
        <v>63</v>
      </c>
      <c r="AA1073" s="31" t="s">
        <v>64</v>
      </c>
      <c r="AB1073" s="31" t="s">
        <v>65</v>
      </c>
      <c r="AC1073" s="31" t="s">
        <v>66</v>
      </c>
      <c r="AD1073" s="23" t="s">
        <v>109</v>
      </c>
      <c r="AE1073" s="33"/>
      <c r="AF1073" s="33"/>
      <c r="AG1073" s="31"/>
      <c r="AH1073" s="31"/>
      <c r="AI1073" s="31" t="s">
        <v>75</v>
      </c>
      <c r="AJ1073" s="43" t="str">
        <f t="shared" si="126"/>
        <v/>
      </c>
      <c r="AK1073" s="25"/>
      <c r="AL1073" s="25"/>
      <c r="AM1073" s="25"/>
      <c r="AN1073" s="25"/>
      <c r="AO1073" s="25"/>
      <c r="AP1073" s="26">
        <f ca="1">IF(AND(Email_TaskV2[[#This Row],[Status]]="ON PROGRESS"),TODAY()-Email_TaskV2[[#This Row],[Tanggal nodin RFS/RFI]],0)</f>
        <v>0</v>
      </c>
      <c r="AQ1073" s="26">
        <f ca="1">IF(AND(Email_TaskV2[[#This Row],[Status]]="ON PROGRESS",Email_TaskV2[[#This Row],[Type]]="RFI"),TODAY()-Email_TaskV2[[#This Row],[Tanggal nodin RFS/RFI]],0)</f>
        <v>0</v>
      </c>
      <c r="AR1073" s="26" t="str">
        <f ca="1">IF(Email_TaskV2[[#This Row],[Aging]]&gt;7,"Warning","")</f>
        <v/>
      </c>
      <c r="AV1073" s="16" t="str">
        <f>IF(AND(Email_TaskV2[[#This Row],[Status]]="ON PROGRESS",Email_TaskV2[[#This Row],[Type]]="RFS"),"YES","")</f>
        <v/>
      </c>
      <c r="AW1073" s="16" t="str">
        <f>IF(AND(Email_TaskV2[[#This Row],[Status]]="ON PROGRESS",Email_TaskV2[[#This Row],[Type]]="RFI"),"YES","")</f>
        <v/>
      </c>
      <c r="AX1073" s="16">
        <f>IF(Email_TaskV2[[#This Row],[Nomor Nodin RFS/RFI]]="","",DAY(Email_TaskV2[[#This Row],[Tanggal nodin RFS/RFI]]))</f>
        <v>29</v>
      </c>
      <c r="AY1073" s="28" t="str">
        <f>IF(Email_TaskV2[[#This Row],[Nomor Nodin RFS/RFI]]="","",TEXT(Email_TaskV2[[#This Row],[Tanggal nodin RFS/RFI]],"mmm"))</f>
        <v>Aug</v>
      </c>
      <c r="AZ1073" s="28" t="str">
        <f>IF(Email_TaskV2[[#This Row],[Nodin BO]]="","No","Yes")</f>
        <v>Yes</v>
      </c>
      <c r="BA1073" s="36">
        <f>IF(Email_TaskV2[[#This Row],[Month]]="",13,MONTH(Email_TaskV2[[#This Row],[Tanggal nodin RFS/RFI]]))</f>
        <v>8</v>
      </c>
    </row>
    <row r="1074" spans="1:53" ht="15" hidden="1" customHeight="1" x14ac:dyDescent="0.3">
      <c r="A1074" s="17">
        <v>1073</v>
      </c>
      <c r="B1074" s="31" t="s">
        <v>4546</v>
      </c>
      <c r="C1074" s="40">
        <v>44802</v>
      </c>
      <c r="D1074" s="132" t="s">
        <v>4547</v>
      </c>
      <c r="E1074" s="134" t="s">
        <v>55</v>
      </c>
      <c r="F1074" s="138" t="s">
        <v>136</v>
      </c>
      <c r="G1074" s="155">
        <v>44805</v>
      </c>
      <c r="H1074" s="42">
        <v>44816</v>
      </c>
      <c r="I1074" s="31" t="s">
        <v>4548</v>
      </c>
      <c r="J1074" s="42">
        <v>44818</v>
      </c>
      <c r="K1074" s="42"/>
      <c r="L1074" s="31">
        <f t="shared" si="129"/>
        <v>14</v>
      </c>
      <c r="M1074" s="31">
        <f t="shared" si="130"/>
        <v>13</v>
      </c>
      <c r="N1074" s="132" t="s">
        <v>58</v>
      </c>
      <c r="O1074" s="132" t="s">
        <v>59</v>
      </c>
      <c r="P1074" s="132" t="str">
        <f>VLOOKUP(Email_TaskV2[[#This Row],[PIC Dev]],[1]Organization!C:D,2,FALSE)</f>
        <v>BSM Prepaid</v>
      </c>
      <c r="Q1074" s="74" t="s">
        <v>4549</v>
      </c>
      <c r="R1074" s="31">
        <v>357</v>
      </c>
      <c r="S1074" s="31" t="s">
        <v>106</v>
      </c>
      <c r="T1074" s="31" t="s">
        <v>4550</v>
      </c>
      <c r="U1074" s="31"/>
      <c r="V1074" s="31"/>
      <c r="W1074" s="31"/>
      <c r="X1074" s="31"/>
      <c r="Y1074" s="31"/>
      <c r="Z1074" s="31" t="s">
        <v>63</v>
      </c>
      <c r="AA1074" s="31" t="s">
        <v>64</v>
      </c>
      <c r="AB1074" s="31" t="s">
        <v>65</v>
      </c>
      <c r="AC1074" s="31" t="s">
        <v>66</v>
      </c>
      <c r="AD1074" s="23" t="s">
        <v>1719</v>
      </c>
      <c r="AE1074" s="33"/>
      <c r="AF1074" s="33"/>
      <c r="AG1074" s="31"/>
      <c r="AH1074" s="31"/>
      <c r="AI1074" s="31" t="s">
        <v>68</v>
      </c>
      <c r="AJ1074" s="43" t="str">
        <f t="shared" si="126"/>
        <v>(Prima Automation)</v>
      </c>
      <c r="AK1074" s="25"/>
      <c r="AL1074" s="25">
        <v>2</v>
      </c>
      <c r="AM1074" s="25"/>
      <c r="AN1074" s="25"/>
      <c r="AO1074" s="25"/>
      <c r="AP1074" s="26">
        <f ca="1">IF(AND(Email_TaskV2[[#This Row],[Status]]="ON PROGRESS"),TODAY()-Email_TaskV2[[#This Row],[Tanggal nodin RFS/RFI]],0)</f>
        <v>0</v>
      </c>
      <c r="AQ1074" s="26">
        <f ca="1">IF(AND(Email_TaskV2[[#This Row],[Status]]="ON PROGRESS",Email_TaskV2[[#This Row],[Type]]="RFI"),TODAY()-Email_TaskV2[[#This Row],[Tanggal nodin RFS/RFI]],0)</f>
        <v>0</v>
      </c>
      <c r="AR1074" s="26" t="str">
        <f ca="1">IF(Email_TaskV2[[#This Row],[Aging]]&gt;7,"Warning","")</f>
        <v/>
      </c>
      <c r="AV1074" s="16" t="str">
        <f>IF(AND(Email_TaskV2[[#This Row],[Status]]="ON PROGRESS",Email_TaskV2[[#This Row],[Type]]="RFS"),"YES","")</f>
        <v/>
      </c>
      <c r="AW1074" s="16" t="str">
        <f>IF(AND(Email_TaskV2[[#This Row],[Status]]="ON PROGRESS",Email_TaskV2[[#This Row],[Type]]="RFI"),"YES","")</f>
        <v/>
      </c>
      <c r="AX1074" s="16">
        <f>IF(Email_TaskV2[[#This Row],[Nomor Nodin RFS/RFI]]="","",DAY(Email_TaskV2[[#This Row],[Tanggal nodin RFS/RFI]]))</f>
        <v>29</v>
      </c>
      <c r="AY1074" s="28" t="str">
        <f>IF(Email_TaskV2[[#This Row],[Nomor Nodin RFS/RFI]]="","",TEXT(Email_TaskV2[[#This Row],[Tanggal nodin RFS/RFI]],"mmm"))</f>
        <v>Aug</v>
      </c>
      <c r="AZ1074" s="28" t="str">
        <f>IF(Email_TaskV2[[#This Row],[Nodin BO]]="","No","Yes")</f>
        <v>Yes</v>
      </c>
      <c r="BA1074" s="36">
        <f>IF(Email_TaskV2[[#This Row],[Month]]="",13,MONTH(Email_TaskV2[[#This Row],[Tanggal nodin RFS/RFI]]))</f>
        <v>8</v>
      </c>
    </row>
    <row r="1075" spans="1:53" ht="15" hidden="1" customHeight="1" x14ac:dyDescent="0.3">
      <c r="A1075" s="17">
        <v>1074</v>
      </c>
      <c r="B1075" s="31" t="s">
        <v>4551</v>
      </c>
      <c r="C1075" s="40">
        <v>44802</v>
      </c>
      <c r="D1075" s="34" t="s">
        <v>4552</v>
      </c>
      <c r="E1075" s="31" t="s">
        <v>55</v>
      </c>
      <c r="F1075" s="31" t="s">
        <v>112</v>
      </c>
      <c r="G1075" s="42">
        <v>44804</v>
      </c>
      <c r="H1075" s="42">
        <v>44805</v>
      </c>
      <c r="I1075" s="31" t="s">
        <v>4553</v>
      </c>
      <c r="J1075" s="42">
        <v>44805</v>
      </c>
      <c r="K1075" s="42"/>
      <c r="L1075" s="31">
        <f t="shared" si="129"/>
        <v>3</v>
      </c>
      <c r="M1075" s="31">
        <f t="shared" si="130"/>
        <v>1</v>
      </c>
      <c r="N1075" s="145" t="s">
        <v>58</v>
      </c>
      <c r="O1075" s="145" t="s">
        <v>59</v>
      </c>
      <c r="P1075" s="132" t="str">
        <f>VLOOKUP(Email_TaskV2[[#This Row],[PIC Dev]],[1]Organization!C:D,2,FALSE)</f>
        <v>BSM Prepaid</v>
      </c>
      <c r="Q1075" s="34"/>
      <c r="R1075" s="31">
        <v>85</v>
      </c>
      <c r="S1075" s="31" t="s">
        <v>106</v>
      </c>
      <c r="T1075" s="31" t="s">
        <v>4554</v>
      </c>
      <c r="U1075" s="31"/>
      <c r="V1075" s="31"/>
      <c r="W1075" s="31"/>
      <c r="X1075" s="31"/>
      <c r="Y1075" s="31"/>
      <c r="Z1075" s="31" t="s">
        <v>63</v>
      </c>
      <c r="AA1075" s="31" t="s">
        <v>64</v>
      </c>
      <c r="AB1075" s="31" t="s">
        <v>65</v>
      </c>
      <c r="AC1075" s="31" t="s">
        <v>66</v>
      </c>
      <c r="AD1075" s="23" t="s">
        <v>133</v>
      </c>
      <c r="AE1075" s="33"/>
      <c r="AF1075" s="33"/>
      <c r="AG1075" s="31"/>
      <c r="AH1075" s="31"/>
      <c r="AI1075" s="31" t="s">
        <v>75</v>
      </c>
      <c r="AJ1075" s="43" t="str">
        <f t="shared" si="126"/>
        <v/>
      </c>
      <c r="AK1075" s="25"/>
      <c r="AL1075" s="25"/>
      <c r="AM1075" s="25"/>
      <c r="AN1075" s="25"/>
      <c r="AO1075" s="25"/>
      <c r="AP1075" s="26">
        <f ca="1">IF(AND(Email_TaskV2[[#This Row],[Status]]="ON PROGRESS"),TODAY()-Email_TaskV2[[#This Row],[Tanggal nodin RFS/RFI]],0)</f>
        <v>0</v>
      </c>
      <c r="AQ1075" s="26">
        <f ca="1">IF(AND(Email_TaskV2[[#This Row],[Status]]="ON PROGRESS",Email_TaskV2[[#This Row],[Type]]="RFI"),TODAY()-Email_TaskV2[[#This Row],[Tanggal nodin RFS/RFI]],0)</f>
        <v>0</v>
      </c>
      <c r="AR1075" s="26" t="str">
        <f ca="1">IF(Email_TaskV2[[#This Row],[Aging]]&gt;7,"Warning","")</f>
        <v/>
      </c>
      <c r="AV1075" s="16" t="str">
        <f>IF(AND(Email_TaskV2[[#This Row],[Status]]="ON PROGRESS",Email_TaskV2[[#This Row],[Type]]="RFS"),"YES","")</f>
        <v/>
      </c>
      <c r="AW1075" s="16" t="str">
        <f>IF(AND(Email_TaskV2[[#This Row],[Status]]="ON PROGRESS",Email_TaskV2[[#This Row],[Type]]="RFI"),"YES","")</f>
        <v/>
      </c>
      <c r="AX1075" s="16">
        <f>IF(Email_TaskV2[[#This Row],[Nomor Nodin RFS/RFI]]="","",DAY(Email_TaskV2[[#This Row],[Tanggal nodin RFS/RFI]]))</f>
        <v>29</v>
      </c>
      <c r="AY1075" s="28" t="str">
        <f>IF(Email_TaskV2[[#This Row],[Nomor Nodin RFS/RFI]]="","",TEXT(Email_TaskV2[[#This Row],[Tanggal nodin RFS/RFI]],"mmm"))</f>
        <v>Aug</v>
      </c>
      <c r="AZ1075" s="28" t="str">
        <f>IF(Email_TaskV2[[#This Row],[Nodin BO]]="","No","Yes")</f>
        <v>Yes</v>
      </c>
      <c r="BA1075" s="36">
        <f>IF(Email_TaskV2[[#This Row],[Month]]="",13,MONTH(Email_TaskV2[[#This Row],[Tanggal nodin RFS/RFI]]))</f>
        <v>8</v>
      </c>
    </row>
    <row r="1076" spans="1:53" ht="15" hidden="1" customHeight="1" x14ac:dyDescent="0.3">
      <c r="A1076" s="17">
        <v>1075</v>
      </c>
      <c r="B1076" s="31" t="s">
        <v>4555</v>
      </c>
      <c r="C1076" s="40">
        <v>44802</v>
      </c>
      <c r="D1076" s="34" t="s">
        <v>4556</v>
      </c>
      <c r="E1076" s="31" t="s">
        <v>55</v>
      </c>
      <c r="F1076" s="41" t="s">
        <v>147</v>
      </c>
      <c r="G1076" s="42">
        <v>44806</v>
      </c>
      <c r="H1076" s="42">
        <v>44825</v>
      </c>
      <c r="I1076" s="31" t="s">
        <v>4557</v>
      </c>
      <c r="J1076" s="42">
        <v>44825</v>
      </c>
      <c r="K1076" s="42"/>
      <c r="L1076" s="31">
        <f t="shared" si="129"/>
        <v>23</v>
      </c>
      <c r="M1076" s="31">
        <f t="shared" si="130"/>
        <v>19</v>
      </c>
      <c r="N1076" s="132" t="s">
        <v>58</v>
      </c>
      <c r="O1076" s="132" t="s">
        <v>59</v>
      </c>
      <c r="P1076" s="132" t="str">
        <f>VLOOKUP(Email_TaskV2[[#This Row],[PIC Dev]],[1]Organization!C:D,2,FALSE)</f>
        <v>BSM Prepaid</v>
      </c>
      <c r="Q1076" s="34"/>
      <c r="R1076" s="31">
        <v>84</v>
      </c>
      <c r="S1076" s="31" t="s">
        <v>106</v>
      </c>
      <c r="T1076" s="31" t="s">
        <v>4271</v>
      </c>
      <c r="U1076" s="31"/>
      <c r="V1076" s="31"/>
      <c r="W1076" s="31"/>
      <c r="X1076" s="31"/>
      <c r="Y1076" s="31"/>
      <c r="Z1076" s="31" t="s">
        <v>63</v>
      </c>
      <c r="AA1076" s="31" t="s">
        <v>64</v>
      </c>
      <c r="AB1076" s="31" t="s">
        <v>65</v>
      </c>
      <c r="AC1076" s="31" t="s">
        <v>66</v>
      </c>
      <c r="AD1076" s="23" t="s">
        <v>490</v>
      </c>
      <c r="AE1076" s="33"/>
      <c r="AF1076" s="33"/>
      <c r="AG1076" s="31"/>
      <c r="AH1076" s="31"/>
      <c r="AI1076" s="31" t="s">
        <v>276</v>
      </c>
      <c r="AJ1076" s="43" t="str">
        <f t="shared" si="126"/>
        <v>(Sigos Automation)</v>
      </c>
      <c r="AK1076" s="25">
        <v>1</v>
      </c>
      <c r="AL1076" s="25"/>
      <c r="AM1076" s="25"/>
      <c r="AN1076" s="25"/>
      <c r="AO1076" s="25"/>
      <c r="AP1076" s="26">
        <f ca="1">IF(AND(Email_TaskV2[[#This Row],[Status]]="ON PROGRESS"),TODAY()-Email_TaskV2[[#This Row],[Tanggal nodin RFS/RFI]],0)</f>
        <v>0</v>
      </c>
      <c r="AQ1076" s="26">
        <f ca="1">IF(AND(Email_TaskV2[[#This Row],[Status]]="ON PROGRESS",Email_TaskV2[[#This Row],[Type]]="RFI"),TODAY()-Email_TaskV2[[#This Row],[Tanggal nodin RFS/RFI]],0)</f>
        <v>0</v>
      </c>
      <c r="AR1076" s="26" t="str">
        <f ca="1">IF(Email_TaskV2[[#This Row],[Aging]]&gt;7,"Warning","")</f>
        <v/>
      </c>
      <c r="AV1076" s="16" t="str">
        <f>IF(AND(Email_TaskV2[[#This Row],[Status]]="ON PROGRESS",Email_TaskV2[[#This Row],[Type]]="RFS"),"YES","")</f>
        <v/>
      </c>
      <c r="AW1076" s="16" t="str">
        <f>IF(AND(Email_TaskV2[[#This Row],[Status]]="ON PROGRESS",Email_TaskV2[[#This Row],[Type]]="RFI"),"YES","")</f>
        <v/>
      </c>
      <c r="AX1076" s="16">
        <f>IF(Email_TaskV2[[#This Row],[Nomor Nodin RFS/RFI]]="","",DAY(Email_TaskV2[[#This Row],[Tanggal nodin RFS/RFI]]))</f>
        <v>29</v>
      </c>
      <c r="AY1076" s="28" t="str">
        <f>IF(Email_TaskV2[[#This Row],[Nomor Nodin RFS/RFI]]="","",TEXT(Email_TaskV2[[#This Row],[Tanggal nodin RFS/RFI]],"mmm"))</f>
        <v>Aug</v>
      </c>
      <c r="AZ1076" s="28" t="str">
        <f>IF(Email_TaskV2[[#This Row],[Nodin BO]]="","No","Yes")</f>
        <v>Yes</v>
      </c>
      <c r="BA1076" s="36">
        <f>IF(Email_TaskV2[[#This Row],[Month]]="",13,MONTH(Email_TaskV2[[#This Row],[Tanggal nodin RFS/RFI]]))</f>
        <v>8</v>
      </c>
    </row>
    <row r="1077" spans="1:53" ht="15" hidden="1" customHeight="1" x14ac:dyDescent="0.3">
      <c r="A1077" s="17">
        <v>1076</v>
      </c>
      <c r="B1077" s="31" t="s">
        <v>4558</v>
      </c>
      <c r="C1077" s="40">
        <v>44803</v>
      </c>
      <c r="D1077" s="34" t="s">
        <v>4559</v>
      </c>
      <c r="E1077" s="31" t="s">
        <v>55</v>
      </c>
      <c r="F1077" s="41" t="s">
        <v>86</v>
      </c>
      <c r="G1077" s="42">
        <v>44803</v>
      </c>
      <c r="H1077" s="42">
        <v>44806</v>
      </c>
      <c r="I1077" s="31" t="s">
        <v>4560</v>
      </c>
      <c r="J1077" s="42">
        <v>44806</v>
      </c>
      <c r="K1077" s="42"/>
      <c r="L1077" s="31">
        <f t="shared" si="129"/>
        <v>3</v>
      </c>
      <c r="M1077" s="31">
        <f t="shared" si="130"/>
        <v>3</v>
      </c>
      <c r="N1077" s="156" t="s">
        <v>164</v>
      </c>
      <c r="O1077" s="156" t="s">
        <v>121</v>
      </c>
      <c r="P1077" s="157" t="str">
        <f>VLOOKUP(Email_TaskV2[[#This Row],[PIC Dev]],[1]Organization!C:D,2,FALSE)</f>
        <v>Business Architecture</v>
      </c>
      <c r="Q1077" s="74" t="s">
        <v>4561</v>
      </c>
      <c r="R1077" s="31">
        <v>40</v>
      </c>
      <c r="S1077" s="31" t="s">
        <v>61</v>
      </c>
      <c r="T1077" s="31" t="s">
        <v>4562</v>
      </c>
      <c r="U1077" s="31"/>
      <c r="V1077" s="31"/>
      <c r="W1077" s="31"/>
      <c r="X1077" s="31"/>
      <c r="Y1077" s="31"/>
      <c r="Z1077" s="31" t="s">
        <v>63</v>
      </c>
      <c r="AA1077" s="31" t="s">
        <v>64</v>
      </c>
      <c r="AB1077" s="31" t="s">
        <v>65</v>
      </c>
      <c r="AC1077" s="31" t="s">
        <v>66</v>
      </c>
      <c r="AD1077" s="23" t="s">
        <v>4221</v>
      </c>
      <c r="AE1077" s="33"/>
      <c r="AF1077" s="33"/>
      <c r="AG1077" s="31"/>
      <c r="AH1077" s="31"/>
      <c r="AI1077" s="31" t="s">
        <v>75</v>
      </c>
      <c r="AJ1077" s="43" t="str">
        <f t="shared" si="126"/>
        <v/>
      </c>
      <c r="AK1077" s="25"/>
      <c r="AL1077" s="25"/>
      <c r="AM1077" s="25"/>
      <c r="AN1077" s="25"/>
      <c r="AO1077" s="25"/>
      <c r="AP1077" s="26">
        <f ca="1">IF(AND(Email_TaskV2[[#This Row],[Status]]="ON PROGRESS"),TODAY()-Email_TaskV2[[#This Row],[Tanggal nodin RFS/RFI]],0)</f>
        <v>0</v>
      </c>
      <c r="AQ1077" s="26">
        <f ca="1">IF(AND(Email_TaskV2[[#This Row],[Status]]="ON PROGRESS",Email_TaskV2[[#This Row],[Type]]="RFI"),TODAY()-Email_TaskV2[[#This Row],[Tanggal nodin RFS/RFI]],0)</f>
        <v>0</v>
      </c>
      <c r="AR1077" s="26" t="str">
        <f ca="1">IF(Email_TaskV2[[#This Row],[Aging]]&gt;7,"Warning","")</f>
        <v/>
      </c>
      <c r="AV1077" s="16" t="str">
        <f>IF(AND(Email_TaskV2[[#This Row],[Status]]="ON PROGRESS",Email_TaskV2[[#This Row],[Type]]="RFS"),"YES","")</f>
        <v/>
      </c>
      <c r="AW1077" s="16" t="str">
        <f>IF(AND(Email_TaskV2[[#This Row],[Status]]="ON PROGRESS",Email_TaskV2[[#This Row],[Type]]="RFI"),"YES","")</f>
        <v/>
      </c>
      <c r="AX1077" s="16">
        <f>IF(Email_TaskV2[[#This Row],[Nomor Nodin RFS/RFI]]="","",DAY(Email_TaskV2[[#This Row],[Tanggal nodin RFS/RFI]]))</f>
        <v>30</v>
      </c>
      <c r="AY1077" s="28" t="str">
        <f>IF(Email_TaskV2[[#This Row],[Nomor Nodin RFS/RFI]]="","",TEXT(Email_TaskV2[[#This Row],[Tanggal nodin RFS/RFI]],"mmm"))</f>
        <v>Aug</v>
      </c>
      <c r="AZ1077" s="28" t="str">
        <f>IF(Email_TaskV2[[#This Row],[Nodin BO]]="","No","Yes")</f>
        <v>Yes</v>
      </c>
      <c r="BA1077" s="36">
        <f>IF(Email_TaskV2[[#This Row],[Month]]="",13,MONTH(Email_TaskV2[[#This Row],[Tanggal nodin RFS/RFI]]))</f>
        <v>8</v>
      </c>
    </row>
    <row r="1078" spans="1:53" ht="15" hidden="1" customHeight="1" x14ac:dyDescent="0.3">
      <c r="A1078" s="17">
        <v>1077</v>
      </c>
      <c r="B1078" s="31" t="s">
        <v>4563</v>
      </c>
      <c r="C1078" s="40">
        <v>44803</v>
      </c>
      <c r="D1078" s="132" t="s">
        <v>4564</v>
      </c>
      <c r="E1078" s="134" t="s">
        <v>55</v>
      </c>
      <c r="F1078" s="139" t="s">
        <v>112</v>
      </c>
      <c r="G1078" s="42">
        <v>44803</v>
      </c>
      <c r="H1078" s="42">
        <v>44803</v>
      </c>
      <c r="I1078" s="31" t="s">
        <v>4565</v>
      </c>
      <c r="J1078" s="42">
        <v>44804</v>
      </c>
      <c r="K1078" s="42"/>
      <c r="L1078" s="31">
        <f t="shared" si="129"/>
        <v>0</v>
      </c>
      <c r="M1078" s="31">
        <f t="shared" si="130"/>
        <v>1</v>
      </c>
      <c r="N1078" s="34" t="s">
        <v>93</v>
      </c>
      <c r="O1078" s="34" t="s">
        <v>94</v>
      </c>
      <c r="P1078" s="34" t="str">
        <f>VLOOKUP(Email_TaskV2[[#This Row],[PIC Dev]],[1]Organization!C:D,2,FALSE)</f>
        <v>Digital and VAS</v>
      </c>
      <c r="Q1078" s="34"/>
      <c r="R1078" s="31">
        <v>24</v>
      </c>
      <c r="S1078" s="31" t="s">
        <v>106</v>
      </c>
      <c r="T1078" s="31"/>
      <c r="U1078" s="31"/>
      <c r="V1078" s="31"/>
      <c r="W1078" s="31"/>
      <c r="X1078" s="31"/>
      <c r="Y1078" s="31"/>
      <c r="Z1078" s="31" t="s">
        <v>63</v>
      </c>
      <c r="AA1078" s="31" t="s">
        <v>64</v>
      </c>
      <c r="AB1078" s="31" t="s">
        <v>4158</v>
      </c>
      <c r="AC1078" s="31" t="s">
        <v>98</v>
      </c>
      <c r="AD1078" s="23" t="s">
        <v>211</v>
      </c>
      <c r="AE1078" s="33"/>
      <c r="AF1078" s="33"/>
      <c r="AG1078" s="31"/>
      <c r="AH1078" s="31"/>
      <c r="AI1078" s="31" t="s">
        <v>75</v>
      </c>
      <c r="AJ1078" s="43" t="str">
        <f t="shared" si="126"/>
        <v/>
      </c>
      <c r="AK1078" s="25"/>
      <c r="AL1078" s="25"/>
      <c r="AM1078" s="25"/>
      <c r="AN1078" s="25"/>
      <c r="AO1078" s="25"/>
      <c r="AP1078" s="26">
        <f ca="1">IF(AND(Email_TaskV2[[#This Row],[Status]]="ON PROGRESS"),TODAY()-Email_TaskV2[[#This Row],[Tanggal nodin RFS/RFI]],0)</f>
        <v>0</v>
      </c>
      <c r="AQ1078" s="26">
        <f ca="1">IF(AND(Email_TaskV2[[#This Row],[Status]]="ON PROGRESS",Email_TaskV2[[#This Row],[Type]]="RFI"),TODAY()-Email_TaskV2[[#This Row],[Tanggal nodin RFS/RFI]],0)</f>
        <v>0</v>
      </c>
      <c r="AR1078" s="26" t="str">
        <f ca="1">IF(Email_TaskV2[[#This Row],[Aging]]&gt;7,"Warning","")</f>
        <v/>
      </c>
      <c r="AV1078" s="16" t="str">
        <f>IF(AND(Email_TaskV2[[#This Row],[Status]]="ON PROGRESS",Email_TaskV2[[#This Row],[Type]]="RFS"),"YES","")</f>
        <v/>
      </c>
      <c r="AW1078" s="16" t="str">
        <f>IF(AND(Email_TaskV2[[#This Row],[Status]]="ON PROGRESS",Email_TaskV2[[#This Row],[Type]]="RFI"),"YES","")</f>
        <v/>
      </c>
      <c r="AX1078" s="16">
        <f>IF(Email_TaskV2[[#This Row],[Nomor Nodin RFS/RFI]]="","",DAY(Email_TaskV2[[#This Row],[Tanggal nodin RFS/RFI]]))</f>
        <v>30</v>
      </c>
      <c r="AY1078" s="28" t="str">
        <f>IF(Email_TaskV2[[#This Row],[Nomor Nodin RFS/RFI]]="","",TEXT(Email_TaskV2[[#This Row],[Tanggal nodin RFS/RFI]],"mmm"))</f>
        <v>Aug</v>
      </c>
      <c r="AZ1078" s="28" t="str">
        <f>IF(Email_TaskV2[[#This Row],[Nodin BO]]="","No","Yes")</f>
        <v>No</v>
      </c>
      <c r="BA1078" s="36">
        <f>IF(Email_TaskV2[[#This Row],[Month]]="",13,MONTH(Email_TaskV2[[#This Row],[Tanggal nodin RFS/RFI]]))</f>
        <v>8</v>
      </c>
    </row>
    <row r="1079" spans="1:53" ht="15" hidden="1" customHeight="1" x14ac:dyDescent="0.3">
      <c r="A1079" s="17">
        <v>1078</v>
      </c>
      <c r="B1079" s="31" t="s">
        <v>4566</v>
      </c>
      <c r="C1079" s="40">
        <v>44803</v>
      </c>
      <c r="D1079" s="34" t="s">
        <v>4567</v>
      </c>
      <c r="E1079" s="31" t="s">
        <v>55</v>
      </c>
      <c r="F1079" s="41" t="s">
        <v>136</v>
      </c>
      <c r="G1079" s="42">
        <v>44805</v>
      </c>
      <c r="H1079" s="42">
        <v>44812</v>
      </c>
      <c r="I1079" s="31" t="s">
        <v>4568</v>
      </c>
      <c r="J1079" s="42">
        <v>44812</v>
      </c>
      <c r="K1079" s="42"/>
      <c r="L1079" s="31">
        <f t="shared" si="129"/>
        <v>9</v>
      </c>
      <c r="M1079" s="31">
        <f t="shared" si="130"/>
        <v>7</v>
      </c>
      <c r="N1079" s="156" t="s">
        <v>3837</v>
      </c>
      <c r="O1079" s="156" t="s">
        <v>194</v>
      </c>
      <c r="P1079" s="157" t="str">
        <f>VLOOKUP(Email_TaskV2[[#This Row],[PIC Dev]],[1]Organization!C:D,2,FALSE)</f>
        <v>Postpaid, Roaming, and Interconnect</v>
      </c>
      <c r="Q1079" s="74" t="s">
        <v>4569</v>
      </c>
      <c r="R1079" s="31">
        <v>40</v>
      </c>
      <c r="S1079" s="31" t="s">
        <v>61</v>
      </c>
      <c r="T1079" s="31" t="s">
        <v>4570</v>
      </c>
      <c r="U1079" s="31"/>
      <c r="V1079" s="31"/>
      <c r="W1079" s="31"/>
      <c r="X1079" s="31"/>
      <c r="Y1079" s="31"/>
      <c r="Z1079" s="31" t="s">
        <v>63</v>
      </c>
      <c r="AA1079" s="31" t="s">
        <v>64</v>
      </c>
      <c r="AB1079" s="31" t="s">
        <v>1498</v>
      </c>
      <c r="AC1079" s="31" t="s">
        <v>98</v>
      </c>
      <c r="AD1079" s="23" t="s">
        <v>125</v>
      </c>
      <c r="AE1079" s="33"/>
      <c r="AF1079" s="33"/>
      <c r="AG1079" s="31"/>
      <c r="AH1079" s="31"/>
      <c r="AI1079" s="31" t="s">
        <v>75</v>
      </c>
      <c r="AJ1079" s="43" t="str">
        <f t="shared" si="126"/>
        <v/>
      </c>
      <c r="AK1079" s="25"/>
      <c r="AL1079" s="25"/>
      <c r="AM1079" s="25"/>
      <c r="AN1079" s="25"/>
      <c r="AO1079" s="25"/>
      <c r="AP1079" s="26">
        <f ca="1">IF(AND(Email_TaskV2[[#This Row],[Status]]="ON PROGRESS"),TODAY()-Email_TaskV2[[#This Row],[Tanggal nodin RFS/RFI]],0)</f>
        <v>0</v>
      </c>
      <c r="AQ1079" s="26">
        <f ca="1">IF(AND(Email_TaskV2[[#This Row],[Status]]="ON PROGRESS",Email_TaskV2[[#This Row],[Type]]="RFI"),TODAY()-Email_TaskV2[[#This Row],[Tanggal nodin RFS/RFI]],0)</f>
        <v>0</v>
      </c>
      <c r="AR1079" s="26" t="str">
        <f ca="1">IF(Email_TaskV2[[#This Row],[Aging]]&gt;7,"Warning","")</f>
        <v/>
      </c>
      <c r="AV1079" s="16" t="str">
        <f>IF(AND(Email_TaskV2[[#This Row],[Status]]="ON PROGRESS",Email_TaskV2[[#This Row],[Type]]="RFS"),"YES","")</f>
        <v/>
      </c>
      <c r="AW1079" s="16" t="str">
        <f>IF(AND(Email_TaskV2[[#This Row],[Status]]="ON PROGRESS",Email_TaskV2[[#This Row],[Type]]="RFI"),"YES","")</f>
        <v/>
      </c>
      <c r="AX1079" s="16">
        <f>IF(Email_TaskV2[[#This Row],[Nomor Nodin RFS/RFI]]="","",DAY(Email_TaskV2[[#This Row],[Tanggal nodin RFS/RFI]]))</f>
        <v>30</v>
      </c>
      <c r="AY1079" s="28" t="str">
        <f>IF(Email_TaskV2[[#This Row],[Nomor Nodin RFS/RFI]]="","",TEXT(Email_TaskV2[[#This Row],[Tanggal nodin RFS/RFI]],"mmm"))</f>
        <v>Aug</v>
      </c>
      <c r="AZ1079" s="28" t="str">
        <f>IF(Email_TaskV2[[#This Row],[Nodin BO]]="","No","Yes")</f>
        <v>Yes</v>
      </c>
      <c r="BA1079" s="36">
        <f>IF(Email_TaskV2[[#This Row],[Month]]="",13,MONTH(Email_TaskV2[[#This Row],[Tanggal nodin RFS/RFI]]))</f>
        <v>8</v>
      </c>
    </row>
    <row r="1080" spans="1:53" ht="15" hidden="1" customHeight="1" x14ac:dyDescent="0.3">
      <c r="A1080" s="17">
        <v>1079</v>
      </c>
      <c r="B1080" s="31" t="s">
        <v>4571</v>
      </c>
      <c r="C1080" s="40">
        <v>44803</v>
      </c>
      <c r="D1080" s="74" t="s">
        <v>4572</v>
      </c>
      <c r="E1080" s="18" t="s">
        <v>55</v>
      </c>
      <c r="F1080" s="41" t="s">
        <v>136</v>
      </c>
      <c r="G1080" s="42">
        <v>44806</v>
      </c>
      <c r="H1080" s="42">
        <v>44820</v>
      </c>
      <c r="I1080" s="31" t="s">
        <v>4573</v>
      </c>
      <c r="J1080" s="42">
        <v>44820</v>
      </c>
      <c r="K1080" s="42"/>
      <c r="L1080" s="31">
        <f t="shared" si="129"/>
        <v>17</v>
      </c>
      <c r="M1080" s="31">
        <f t="shared" si="130"/>
        <v>14</v>
      </c>
      <c r="N1080" s="156" t="s">
        <v>3837</v>
      </c>
      <c r="O1080" s="157" t="s">
        <v>194</v>
      </c>
      <c r="P1080" s="157" t="str">
        <f>VLOOKUP(Email_TaskV2[[#This Row],[PIC Dev]],[1]Organization!C:D,2,FALSE)</f>
        <v>Postpaid, Roaming, and Interconnect</v>
      </c>
      <c r="Q1080" s="74" t="s">
        <v>4574</v>
      </c>
      <c r="R1080" s="31">
        <v>220</v>
      </c>
      <c r="S1080" s="31" t="s">
        <v>61</v>
      </c>
      <c r="T1080" s="31" t="s">
        <v>4575</v>
      </c>
      <c r="U1080" s="31"/>
      <c r="V1080" s="31"/>
      <c r="W1080" s="31"/>
      <c r="X1080" s="31"/>
      <c r="Y1080" s="31"/>
      <c r="Z1080" s="31" t="s">
        <v>63</v>
      </c>
      <c r="AA1080" s="31" t="s">
        <v>64</v>
      </c>
      <c r="AB1080" s="31" t="s">
        <v>65</v>
      </c>
      <c r="AC1080" s="31" t="s">
        <v>124</v>
      </c>
      <c r="AD1080" s="23" t="s">
        <v>125</v>
      </c>
      <c r="AE1080" s="33"/>
      <c r="AF1080" s="33"/>
      <c r="AG1080" s="31"/>
      <c r="AH1080" s="31"/>
      <c r="AI1080" s="31" t="s">
        <v>75</v>
      </c>
      <c r="AJ1080" s="43" t="str">
        <f t="shared" si="126"/>
        <v/>
      </c>
      <c r="AK1080" s="25"/>
      <c r="AL1080" s="25"/>
      <c r="AM1080" s="25"/>
      <c r="AN1080" s="25"/>
      <c r="AO1080" s="25"/>
      <c r="AP1080" s="26">
        <f ca="1">IF(AND(Email_TaskV2[[#This Row],[Status]]="ON PROGRESS"),TODAY()-Email_TaskV2[[#This Row],[Tanggal nodin RFS/RFI]],0)</f>
        <v>0</v>
      </c>
      <c r="AQ1080" s="26">
        <f ca="1">IF(AND(Email_TaskV2[[#This Row],[Status]]="ON PROGRESS",Email_TaskV2[[#This Row],[Type]]="RFI"),TODAY()-Email_TaskV2[[#This Row],[Tanggal nodin RFS/RFI]],0)</f>
        <v>0</v>
      </c>
      <c r="AR1080" s="26" t="str">
        <f ca="1">IF(Email_TaskV2[[#This Row],[Aging]]&gt;7,"Warning","")</f>
        <v/>
      </c>
      <c r="AV1080" s="16" t="str">
        <f>IF(AND(Email_TaskV2[[#This Row],[Status]]="ON PROGRESS",Email_TaskV2[[#This Row],[Type]]="RFS"),"YES","")</f>
        <v/>
      </c>
      <c r="AW1080" s="16" t="str">
        <f>IF(AND(Email_TaskV2[[#This Row],[Status]]="ON PROGRESS",Email_TaskV2[[#This Row],[Type]]="RFI"),"YES","")</f>
        <v/>
      </c>
      <c r="AX1080" s="16">
        <f>IF(Email_TaskV2[[#This Row],[Nomor Nodin RFS/RFI]]="","",DAY(Email_TaskV2[[#This Row],[Tanggal nodin RFS/RFI]]))</f>
        <v>30</v>
      </c>
      <c r="AY1080" s="28" t="str">
        <f>IF(Email_TaskV2[[#This Row],[Nomor Nodin RFS/RFI]]="","",TEXT(Email_TaskV2[[#This Row],[Tanggal nodin RFS/RFI]],"mmm"))</f>
        <v>Aug</v>
      </c>
      <c r="AZ1080" s="28" t="str">
        <f>IF(Email_TaskV2[[#This Row],[Nodin BO]]="","No","Yes")</f>
        <v>Yes</v>
      </c>
      <c r="BA1080" s="36">
        <f>IF(Email_TaskV2[[#This Row],[Month]]="",13,MONTH(Email_TaskV2[[#This Row],[Tanggal nodin RFS/RFI]]))</f>
        <v>8</v>
      </c>
    </row>
    <row r="1081" spans="1:53" ht="15" hidden="1" customHeight="1" x14ac:dyDescent="0.3">
      <c r="A1081" s="17">
        <v>1080</v>
      </c>
      <c r="B1081" s="31" t="s">
        <v>4576</v>
      </c>
      <c r="C1081" s="40">
        <v>44803</v>
      </c>
      <c r="D1081" s="34" t="s">
        <v>4577</v>
      </c>
      <c r="E1081" s="48" t="s">
        <v>118</v>
      </c>
      <c r="F1081" s="48" t="s">
        <v>119</v>
      </c>
      <c r="G1081" s="31"/>
      <c r="H1081" s="42">
        <v>44820</v>
      </c>
      <c r="I1081" s="31"/>
      <c r="J1081" s="31"/>
      <c r="K1081" s="31"/>
      <c r="L1081" s="33"/>
      <c r="M1081" s="34"/>
      <c r="N1081" s="34" t="s">
        <v>104</v>
      </c>
      <c r="O1081" s="34" t="s">
        <v>105</v>
      </c>
      <c r="P1081" s="34" t="str">
        <f>VLOOKUP(Email_TaskV2[[#This Row],[PIC Dev]],[1]Organization!C:D,2,FALSE)</f>
        <v>Digital and VAS</v>
      </c>
      <c r="Q1081" s="74" t="s">
        <v>4578</v>
      </c>
      <c r="R1081" s="31"/>
      <c r="S1081" s="31" t="s">
        <v>61</v>
      </c>
      <c r="T1081" s="31" t="s">
        <v>4579</v>
      </c>
      <c r="U1081" s="31"/>
      <c r="V1081" s="31"/>
      <c r="W1081" s="31"/>
      <c r="X1081" s="31"/>
      <c r="Y1081" s="31"/>
      <c r="Z1081" s="31" t="s">
        <v>63</v>
      </c>
      <c r="AA1081" s="31" t="s">
        <v>64</v>
      </c>
      <c r="AB1081" s="31" t="s">
        <v>65</v>
      </c>
      <c r="AC1081" s="31" t="s">
        <v>124</v>
      </c>
      <c r="AD1081" s="23" t="s">
        <v>3897</v>
      </c>
      <c r="AE1081" s="33"/>
      <c r="AF1081" s="33"/>
      <c r="AG1081" s="31"/>
      <c r="AH1081" s="31"/>
      <c r="AI1081" s="48" t="s">
        <v>75</v>
      </c>
      <c r="AJ1081" s="152" t="str">
        <f t="shared" si="126"/>
        <v/>
      </c>
      <c r="AK1081" s="25"/>
      <c r="AL1081" s="25"/>
      <c r="AM1081" s="25"/>
      <c r="AN1081" s="25"/>
      <c r="AO1081" s="25"/>
      <c r="AP1081" s="26">
        <f ca="1">IF(AND(Email_TaskV2[[#This Row],[Status]]="ON PROGRESS"),TODAY()-Email_TaskV2[[#This Row],[Tanggal nodin RFS/RFI]],0)</f>
        <v>0</v>
      </c>
      <c r="AQ1081" s="26">
        <f ca="1">IF(AND(Email_TaskV2[[#This Row],[Status]]="ON PROGRESS",Email_TaskV2[[#This Row],[Type]]="RFI"),TODAY()-Email_TaskV2[[#This Row],[Tanggal nodin RFS/RFI]],0)</f>
        <v>0</v>
      </c>
      <c r="AR1081" s="26" t="str">
        <f ca="1">IF(Email_TaskV2[[#This Row],[Aging]]&gt;7,"Warning","")</f>
        <v/>
      </c>
      <c r="AV1081" s="16" t="str">
        <f>IF(AND(Email_TaskV2[[#This Row],[Status]]="ON PROGRESS",Email_TaskV2[[#This Row],[Type]]="RFS"),"YES","")</f>
        <v/>
      </c>
      <c r="AW1081" s="16" t="str">
        <f>IF(AND(Email_TaskV2[[#This Row],[Status]]="ON PROGRESS",Email_TaskV2[[#This Row],[Type]]="RFI"),"YES","")</f>
        <v/>
      </c>
      <c r="AX1081" s="16">
        <f>IF(Email_TaskV2[[#This Row],[Nomor Nodin RFS/RFI]]="","",DAY(Email_TaskV2[[#This Row],[Tanggal nodin RFS/RFI]]))</f>
        <v>30</v>
      </c>
      <c r="AY1081" s="28" t="str">
        <f>IF(Email_TaskV2[[#This Row],[Nomor Nodin RFS/RFI]]="","",TEXT(Email_TaskV2[[#This Row],[Tanggal nodin RFS/RFI]],"mmm"))</f>
        <v>Aug</v>
      </c>
      <c r="AZ1081" s="28" t="str">
        <f>IF(Email_TaskV2[[#This Row],[Nodin BO]]="","No","Yes")</f>
        <v>Yes</v>
      </c>
      <c r="BA1081" s="36">
        <f>IF(Email_TaskV2[[#This Row],[Month]]="",13,MONTH(Email_TaskV2[[#This Row],[Tanggal nodin RFS/RFI]]))</f>
        <v>8</v>
      </c>
    </row>
    <row r="1082" spans="1:53" ht="15" hidden="1" customHeight="1" x14ac:dyDescent="0.3">
      <c r="A1082" s="17">
        <v>1081</v>
      </c>
      <c r="B1082" s="31" t="s">
        <v>4580</v>
      </c>
      <c r="C1082" s="40">
        <v>44803</v>
      </c>
      <c r="D1082" s="34" t="s">
        <v>4581</v>
      </c>
      <c r="E1082" s="31" t="s">
        <v>55</v>
      </c>
      <c r="F1082" s="41" t="s">
        <v>136</v>
      </c>
      <c r="G1082" s="42">
        <v>44804</v>
      </c>
      <c r="H1082" s="42">
        <v>44811</v>
      </c>
      <c r="I1082" s="31" t="s">
        <v>4582</v>
      </c>
      <c r="J1082" s="42">
        <v>44811</v>
      </c>
      <c r="K1082" s="42"/>
      <c r="L1082" s="33"/>
      <c r="M1082" s="34"/>
      <c r="N1082" s="34" t="s">
        <v>130</v>
      </c>
      <c r="O1082" s="34" t="s">
        <v>131</v>
      </c>
      <c r="P1082" s="34" t="str">
        <f>VLOOKUP(Email_TaskV2[[#This Row],[PIC Dev]],[1]Organization!C:D,2,FALSE)</f>
        <v>BSM Prepaid</v>
      </c>
      <c r="Q1082" s="74" t="s">
        <v>4583</v>
      </c>
      <c r="R1082" s="31">
        <v>50</v>
      </c>
      <c r="S1082" s="31" t="s">
        <v>61</v>
      </c>
      <c r="T1082" s="31" t="s">
        <v>4584</v>
      </c>
      <c r="U1082" s="31"/>
      <c r="V1082" s="31"/>
      <c r="W1082" s="31"/>
      <c r="X1082" s="31"/>
      <c r="Y1082" s="31"/>
      <c r="Z1082" s="31" t="s">
        <v>63</v>
      </c>
      <c r="AA1082" s="31" t="s">
        <v>64</v>
      </c>
      <c r="AB1082" s="31" t="s">
        <v>65</v>
      </c>
      <c r="AC1082" s="31" t="s">
        <v>98</v>
      </c>
      <c r="AD1082" s="23" t="s">
        <v>4310</v>
      </c>
      <c r="AE1082" s="33"/>
      <c r="AF1082" s="33"/>
      <c r="AG1082" s="31"/>
      <c r="AH1082" s="31"/>
      <c r="AI1082" s="31" t="s">
        <v>68</v>
      </c>
      <c r="AJ1082" s="43" t="str">
        <f t="shared" si="126"/>
        <v>(FUT Simulator)</v>
      </c>
      <c r="AK1082" s="25"/>
      <c r="AL1082" s="25"/>
      <c r="AM1082" s="25">
        <v>3</v>
      </c>
      <c r="AN1082" s="25"/>
      <c r="AO1082" s="25"/>
      <c r="AP1082" s="26">
        <f ca="1">IF(AND(Email_TaskV2[[#This Row],[Status]]="ON PROGRESS"),TODAY()-Email_TaskV2[[#This Row],[Tanggal nodin RFS/RFI]],0)</f>
        <v>0</v>
      </c>
      <c r="AQ1082" s="26">
        <f ca="1">IF(AND(Email_TaskV2[[#This Row],[Status]]="ON PROGRESS",Email_TaskV2[[#This Row],[Type]]="RFI"),TODAY()-Email_TaskV2[[#This Row],[Tanggal nodin RFS/RFI]],0)</f>
        <v>0</v>
      </c>
      <c r="AR1082" s="26" t="str">
        <f ca="1">IF(Email_TaskV2[[#This Row],[Aging]]&gt;7,"Warning","")</f>
        <v/>
      </c>
      <c r="AV1082" s="16" t="str">
        <f>IF(AND(Email_TaskV2[[#This Row],[Status]]="ON PROGRESS",Email_TaskV2[[#This Row],[Type]]="RFS"),"YES","")</f>
        <v/>
      </c>
      <c r="AW1082" s="16" t="str">
        <f>IF(AND(Email_TaskV2[[#This Row],[Status]]="ON PROGRESS",Email_TaskV2[[#This Row],[Type]]="RFI"),"YES","")</f>
        <v/>
      </c>
      <c r="AX1082" s="16">
        <f>IF(Email_TaskV2[[#This Row],[Nomor Nodin RFS/RFI]]="","",DAY(Email_TaskV2[[#This Row],[Tanggal nodin RFS/RFI]]))</f>
        <v>30</v>
      </c>
      <c r="AY1082" s="28" t="str">
        <f>IF(Email_TaskV2[[#This Row],[Nomor Nodin RFS/RFI]]="","",TEXT(Email_TaskV2[[#This Row],[Tanggal nodin RFS/RFI]],"mmm"))</f>
        <v>Aug</v>
      </c>
      <c r="AZ1082" s="28" t="str">
        <f>IF(Email_TaskV2[[#This Row],[Nodin BO]]="","No","Yes")</f>
        <v>Yes</v>
      </c>
      <c r="BA1082" s="36">
        <f>IF(Email_TaskV2[[#This Row],[Month]]="",13,MONTH(Email_TaskV2[[#This Row],[Tanggal nodin RFS/RFI]]))</f>
        <v>8</v>
      </c>
    </row>
    <row r="1083" spans="1:53" ht="15" hidden="1" customHeight="1" x14ac:dyDescent="0.3">
      <c r="A1083" s="17">
        <v>1082</v>
      </c>
      <c r="B1083" s="31" t="s">
        <v>4585</v>
      </c>
      <c r="C1083" s="40">
        <v>44803</v>
      </c>
      <c r="D1083" s="34" t="s">
        <v>4315</v>
      </c>
      <c r="E1083" s="31" t="s">
        <v>55</v>
      </c>
      <c r="F1083" s="31" t="s">
        <v>112</v>
      </c>
      <c r="G1083" s="42">
        <v>44804</v>
      </c>
      <c r="H1083" s="42">
        <v>44804</v>
      </c>
      <c r="I1083" s="31" t="s">
        <v>4586</v>
      </c>
      <c r="J1083" s="42">
        <v>44804</v>
      </c>
      <c r="K1083" s="42"/>
      <c r="L1083" s="31">
        <f>H1083-C1083</f>
        <v>1</v>
      </c>
      <c r="M1083" s="31">
        <f>J1083-G1083</f>
        <v>0</v>
      </c>
      <c r="N1083" s="34" t="s">
        <v>130</v>
      </c>
      <c r="O1083" s="34" t="s">
        <v>131</v>
      </c>
      <c r="P1083" s="34" t="str">
        <f>VLOOKUP(Email_TaskV2[[#This Row],[PIC Dev]],[1]Organization!C:D,2,FALSE)</f>
        <v>BSM Prepaid</v>
      </c>
      <c r="Q1083" s="34"/>
      <c r="R1083" s="31">
        <v>60</v>
      </c>
      <c r="S1083" s="31" t="s">
        <v>106</v>
      </c>
      <c r="T1083" s="31" t="s">
        <v>4316</v>
      </c>
      <c r="U1083" s="31"/>
      <c r="V1083" s="31"/>
      <c r="W1083" s="31"/>
      <c r="X1083" s="31"/>
      <c r="Y1083" s="31"/>
      <c r="Z1083" s="31" t="s">
        <v>63</v>
      </c>
      <c r="AA1083" s="31" t="s">
        <v>64</v>
      </c>
      <c r="AB1083" s="31" t="s">
        <v>447</v>
      </c>
      <c r="AC1083" s="31" t="s">
        <v>66</v>
      </c>
      <c r="AD1083" s="23" t="s">
        <v>133</v>
      </c>
      <c r="AE1083" s="33"/>
      <c r="AF1083" s="33"/>
      <c r="AG1083" s="31"/>
      <c r="AH1083" s="31"/>
      <c r="AI1083" s="31" t="s">
        <v>75</v>
      </c>
      <c r="AJ1083" s="43" t="str">
        <f t="shared" si="126"/>
        <v/>
      </c>
      <c r="AK1083" s="25"/>
      <c r="AL1083" s="25"/>
      <c r="AM1083" s="25"/>
      <c r="AN1083" s="25"/>
      <c r="AO1083" s="25"/>
      <c r="AP1083" s="26">
        <f ca="1">IF(AND(Email_TaskV2[[#This Row],[Status]]="ON PROGRESS"),TODAY()-Email_TaskV2[[#This Row],[Tanggal nodin RFS/RFI]],0)</f>
        <v>0</v>
      </c>
      <c r="AQ1083" s="26">
        <f ca="1">IF(AND(Email_TaskV2[[#This Row],[Status]]="ON PROGRESS",Email_TaskV2[[#This Row],[Type]]="RFI"),TODAY()-Email_TaskV2[[#This Row],[Tanggal nodin RFS/RFI]],0)</f>
        <v>0</v>
      </c>
      <c r="AR1083" s="26" t="str">
        <f ca="1">IF(Email_TaskV2[[#This Row],[Aging]]&gt;7,"Warning","")</f>
        <v/>
      </c>
      <c r="AV1083" s="16" t="str">
        <f>IF(AND(Email_TaskV2[[#This Row],[Status]]="ON PROGRESS",Email_TaskV2[[#This Row],[Type]]="RFS"),"YES","")</f>
        <v/>
      </c>
      <c r="AW1083" s="16" t="str">
        <f>IF(AND(Email_TaskV2[[#This Row],[Status]]="ON PROGRESS",Email_TaskV2[[#This Row],[Type]]="RFI"),"YES","")</f>
        <v/>
      </c>
      <c r="AX1083" s="16">
        <f>IF(Email_TaskV2[[#This Row],[Nomor Nodin RFS/RFI]]="","",DAY(Email_TaskV2[[#This Row],[Tanggal nodin RFS/RFI]]))</f>
        <v>30</v>
      </c>
      <c r="AY1083" s="28" t="str">
        <f>IF(Email_TaskV2[[#This Row],[Nomor Nodin RFS/RFI]]="","",TEXT(Email_TaskV2[[#This Row],[Tanggal nodin RFS/RFI]],"mmm"))</f>
        <v>Aug</v>
      </c>
      <c r="AZ1083" s="28" t="str">
        <f>IF(Email_TaskV2[[#This Row],[Nodin BO]]="","No","Yes")</f>
        <v>Yes</v>
      </c>
      <c r="BA1083" s="36">
        <f>IF(Email_TaskV2[[#This Row],[Month]]="",13,MONTH(Email_TaskV2[[#This Row],[Tanggal nodin RFS/RFI]]))</f>
        <v>8</v>
      </c>
    </row>
    <row r="1084" spans="1:53" ht="15" hidden="1" customHeight="1" x14ac:dyDescent="0.3">
      <c r="A1084" s="17">
        <v>1083</v>
      </c>
      <c r="B1084" s="31" t="s">
        <v>4587</v>
      </c>
      <c r="C1084" s="40">
        <v>44803</v>
      </c>
      <c r="D1084" s="34" t="s">
        <v>4588</v>
      </c>
      <c r="E1084" s="31" t="s">
        <v>55</v>
      </c>
      <c r="F1084" s="31" t="s">
        <v>112</v>
      </c>
      <c r="G1084" s="42">
        <v>44809</v>
      </c>
      <c r="H1084" s="42">
        <v>44813</v>
      </c>
      <c r="I1084" s="31" t="s">
        <v>4589</v>
      </c>
      <c r="J1084" s="42">
        <v>44813</v>
      </c>
      <c r="K1084" s="42"/>
      <c r="L1084" s="31">
        <f>H1084-C1084</f>
        <v>10</v>
      </c>
      <c r="M1084" s="31">
        <f>J1084-G1084</f>
        <v>4</v>
      </c>
      <c r="N1084" s="34" t="s">
        <v>130</v>
      </c>
      <c r="O1084" s="34" t="s">
        <v>131</v>
      </c>
      <c r="P1084" s="34" t="str">
        <f>VLOOKUP(Email_TaskV2[[#This Row],[PIC Dev]],[1]Organization!C:D,2,FALSE)</f>
        <v>BSM Prepaid</v>
      </c>
      <c r="Q1084" s="34"/>
      <c r="R1084" s="31">
        <v>18</v>
      </c>
      <c r="S1084" s="31" t="s">
        <v>106</v>
      </c>
      <c r="T1084" s="31" t="s">
        <v>4590</v>
      </c>
      <c r="U1084" s="31"/>
      <c r="V1084" s="31"/>
      <c r="W1084" s="31"/>
      <c r="X1084" s="31"/>
      <c r="Y1084" s="31"/>
      <c r="Z1084" s="31" t="s">
        <v>63</v>
      </c>
      <c r="AA1084" s="31" t="s">
        <v>64</v>
      </c>
      <c r="AB1084" s="31" t="s">
        <v>447</v>
      </c>
      <c r="AC1084" s="31" t="s">
        <v>66</v>
      </c>
      <c r="AD1084" s="23" t="s">
        <v>490</v>
      </c>
      <c r="AE1084" s="33"/>
      <c r="AF1084" s="33"/>
      <c r="AG1084" s="31"/>
      <c r="AH1084" s="31"/>
      <c r="AI1084" s="31" t="s">
        <v>276</v>
      </c>
      <c r="AJ1084" s="43" t="str">
        <f t="shared" si="126"/>
        <v>(Sigos Automation)</v>
      </c>
      <c r="AK1084" s="25">
        <v>1</v>
      </c>
      <c r="AL1084" s="25"/>
      <c r="AM1084" s="25"/>
      <c r="AN1084" s="25"/>
      <c r="AO1084" s="25"/>
      <c r="AP1084" s="26">
        <f ca="1">IF(AND(Email_TaskV2[[#This Row],[Status]]="ON PROGRESS"),TODAY()-Email_TaskV2[[#This Row],[Tanggal nodin RFS/RFI]],0)</f>
        <v>0</v>
      </c>
      <c r="AQ1084" s="26">
        <f ca="1">IF(AND(Email_TaskV2[[#This Row],[Status]]="ON PROGRESS",Email_TaskV2[[#This Row],[Type]]="RFI"),TODAY()-Email_TaskV2[[#This Row],[Tanggal nodin RFS/RFI]],0)</f>
        <v>0</v>
      </c>
      <c r="AR1084" s="26" t="str">
        <f ca="1">IF(Email_TaskV2[[#This Row],[Aging]]&gt;7,"Warning","")</f>
        <v/>
      </c>
      <c r="AV1084" s="16" t="str">
        <f>IF(AND(Email_TaskV2[[#This Row],[Status]]="ON PROGRESS",Email_TaskV2[[#This Row],[Type]]="RFS"),"YES","")</f>
        <v/>
      </c>
      <c r="AW1084" s="16" t="str">
        <f>IF(AND(Email_TaskV2[[#This Row],[Status]]="ON PROGRESS",Email_TaskV2[[#This Row],[Type]]="RFI"),"YES","")</f>
        <v/>
      </c>
      <c r="AX1084" s="16">
        <f>IF(Email_TaskV2[[#This Row],[Nomor Nodin RFS/RFI]]="","",DAY(Email_TaskV2[[#This Row],[Tanggal nodin RFS/RFI]]))</f>
        <v>30</v>
      </c>
      <c r="AY1084" s="28" t="str">
        <f>IF(Email_TaskV2[[#This Row],[Nomor Nodin RFS/RFI]]="","",TEXT(Email_TaskV2[[#This Row],[Tanggal nodin RFS/RFI]],"mmm"))</f>
        <v>Aug</v>
      </c>
      <c r="AZ1084" s="28" t="str">
        <f>IF(Email_TaskV2[[#This Row],[Nodin BO]]="","No","Yes")</f>
        <v>Yes</v>
      </c>
      <c r="BA1084" s="36">
        <f>IF(Email_TaskV2[[#This Row],[Month]]="",13,MONTH(Email_TaskV2[[#This Row],[Tanggal nodin RFS/RFI]]))</f>
        <v>8</v>
      </c>
    </row>
    <row r="1085" spans="1:53" ht="15" hidden="1" customHeight="1" x14ac:dyDescent="0.3">
      <c r="A1085" s="17">
        <v>1084</v>
      </c>
      <c r="B1085" s="31" t="s">
        <v>4591</v>
      </c>
      <c r="C1085" s="40">
        <v>44803</v>
      </c>
      <c r="D1085" s="34" t="s">
        <v>4592</v>
      </c>
      <c r="E1085" s="31" t="s">
        <v>55</v>
      </c>
      <c r="F1085" s="31" t="s">
        <v>136</v>
      </c>
      <c r="G1085" s="42">
        <v>44805</v>
      </c>
      <c r="H1085" s="42">
        <v>44806</v>
      </c>
      <c r="I1085" s="31" t="s">
        <v>4593</v>
      </c>
      <c r="J1085" s="42">
        <v>44806</v>
      </c>
      <c r="K1085" s="42"/>
      <c r="L1085" s="31">
        <f>H1085-C1085</f>
        <v>3</v>
      </c>
      <c r="M1085" s="31">
        <f>J1085-G1085</f>
        <v>1</v>
      </c>
      <c r="N1085" s="34" t="s">
        <v>3607</v>
      </c>
      <c r="O1085" s="34" t="s">
        <v>3608</v>
      </c>
      <c r="P1085" s="34" t="str">
        <f>VLOOKUP(Email_TaskV2[[#This Row],[PIC Dev]],[1]Organization!C:D,2,FALSE)</f>
        <v>Business Architecture</v>
      </c>
      <c r="Q1085" s="74" t="s">
        <v>4594</v>
      </c>
      <c r="R1085" s="31">
        <v>92</v>
      </c>
      <c r="S1085" s="31" t="s">
        <v>106</v>
      </c>
      <c r="T1085" s="31" t="s">
        <v>2472</v>
      </c>
      <c r="U1085" s="31"/>
      <c r="V1085" s="31"/>
      <c r="W1085" s="31"/>
      <c r="X1085" s="31"/>
      <c r="Y1085" s="31"/>
      <c r="Z1085" s="31" t="s">
        <v>63</v>
      </c>
      <c r="AA1085" s="31" t="s">
        <v>64</v>
      </c>
      <c r="AB1085" s="31" t="s">
        <v>534</v>
      </c>
      <c r="AC1085" s="31" t="s">
        <v>98</v>
      </c>
      <c r="AD1085" s="23" t="s">
        <v>1719</v>
      </c>
      <c r="AE1085" s="33"/>
      <c r="AF1085" s="33"/>
      <c r="AG1085" s="31"/>
      <c r="AH1085" s="31"/>
      <c r="AI1085" s="31" t="s">
        <v>276</v>
      </c>
      <c r="AJ1085" s="43" t="str">
        <f t="shared" si="126"/>
        <v>(Prima Automation)</v>
      </c>
      <c r="AK1085" s="25"/>
      <c r="AL1085" s="25">
        <v>2</v>
      </c>
      <c r="AM1085" s="25"/>
      <c r="AN1085" s="25"/>
      <c r="AO1085" s="25"/>
      <c r="AP1085" s="26">
        <f ca="1">IF(AND(Email_TaskV2[[#This Row],[Status]]="ON PROGRESS"),TODAY()-Email_TaskV2[[#This Row],[Tanggal nodin RFS/RFI]],0)</f>
        <v>0</v>
      </c>
      <c r="AQ1085" s="26">
        <f ca="1">IF(AND(Email_TaskV2[[#This Row],[Status]]="ON PROGRESS",Email_TaskV2[[#This Row],[Type]]="RFI"),TODAY()-Email_TaskV2[[#This Row],[Tanggal nodin RFS/RFI]],0)</f>
        <v>0</v>
      </c>
      <c r="AR1085" s="26" t="str">
        <f ca="1">IF(Email_TaskV2[[#This Row],[Aging]]&gt;7,"Warning","")</f>
        <v/>
      </c>
      <c r="AV1085" s="16" t="str">
        <f>IF(AND(Email_TaskV2[[#This Row],[Status]]="ON PROGRESS",Email_TaskV2[[#This Row],[Type]]="RFS"),"YES","")</f>
        <v/>
      </c>
      <c r="AW1085" s="16" t="str">
        <f>IF(AND(Email_TaskV2[[#This Row],[Status]]="ON PROGRESS",Email_TaskV2[[#This Row],[Type]]="RFI"),"YES","")</f>
        <v/>
      </c>
      <c r="AX1085" s="16">
        <f>IF(Email_TaskV2[[#This Row],[Nomor Nodin RFS/RFI]]="","",DAY(Email_TaskV2[[#This Row],[Tanggal nodin RFS/RFI]]))</f>
        <v>30</v>
      </c>
      <c r="AY1085" s="28" t="str">
        <f>IF(Email_TaskV2[[#This Row],[Nomor Nodin RFS/RFI]]="","",TEXT(Email_TaskV2[[#This Row],[Tanggal nodin RFS/RFI]],"mmm"))</f>
        <v>Aug</v>
      </c>
      <c r="AZ1085" s="28" t="str">
        <f>IF(Email_TaskV2[[#This Row],[Nodin BO]]="","No","Yes")</f>
        <v>Yes</v>
      </c>
      <c r="BA1085" s="36">
        <f>IF(Email_TaskV2[[#This Row],[Month]]="",13,MONTH(Email_TaskV2[[#This Row],[Tanggal nodin RFS/RFI]]))</f>
        <v>8</v>
      </c>
    </row>
    <row r="1086" spans="1:53" ht="15" hidden="1" customHeight="1" x14ac:dyDescent="0.3">
      <c r="A1086" s="17">
        <v>1085</v>
      </c>
      <c r="B1086" s="31" t="s">
        <v>4595</v>
      </c>
      <c r="C1086" s="40">
        <v>44803</v>
      </c>
      <c r="D1086" s="34" t="s">
        <v>4596</v>
      </c>
      <c r="E1086" s="48" t="s">
        <v>118</v>
      </c>
      <c r="F1086" s="48" t="s">
        <v>4206</v>
      </c>
      <c r="G1086" s="31"/>
      <c r="H1086" s="42">
        <v>44805</v>
      </c>
      <c r="I1086" s="31"/>
      <c r="J1086" s="31"/>
      <c r="K1086" s="31"/>
      <c r="L1086" s="33"/>
      <c r="M1086" s="34"/>
      <c r="N1086" s="34" t="s">
        <v>3607</v>
      </c>
      <c r="O1086" s="34" t="s">
        <v>3608</v>
      </c>
      <c r="P1086" s="34" t="str">
        <f>VLOOKUP(Email_TaskV2[[#This Row],[PIC Dev]],[1]Organization!C:D,2,FALSE)</f>
        <v>Business Architecture</v>
      </c>
      <c r="Q1086" s="74" t="s">
        <v>4597</v>
      </c>
      <c r="R1086" s="31"/>
      <c r="S1086" s="31" t="s">
        <v>106</v>
      </c>
      <c r="T1086" s="31" t="s">
        <v>3610</v>
      </c>
      <c r="U1086" s="31"/>
      <c r="V1086" s="31"/>
      <c r="W1086" s="31"/>
      <c r="X1086" s="31"/>
      <c r="Y1086" s="31"/>
      <c r="Z1086" s="31" t="s">
        <v>63</v>
      </c>
      <c r="AA1086" s="31" t="s">
        <v>64</v>
      </c>
      <c r="AB1086" s="31" t="s">
        <v>534</v>
      </c>
      <c r="AC1086" s="31" t="s">
        <v>98</v>
      </c>
      <c r="AD1086" s="23" t="s">
        <v>133</v>
      </c>
      <c r="AE1086" s="33"/>
      <c r="AF1086" s="33"/>
      <c r="AG1086" s="31"/>
      <c r="AH1086" s="31"/>
      <c r="AI1086" s="48" t="s">
        <v>75</v>
      </c>
      <c r="AJ1086" s="135" t="str">
        <f t="shared" si="126"/>
        <v/>
      </c>
      <c r="AK1086" s="25"/>
      <c r="AL1086" s="25"/>
      <c r="AM1086" s="25"/>
      <c r="AN1086" s="25"/>
      <c r="AO1086" s="25"/>
      <c r="AP1086" s="26">
        <f ca="1">IF(AND(Email_TaskV2[[#This Row],[Status]]="ON PROGRESS"),TODAY()-Email_TaskV2[[#This Row],[Tanggal nodin RFS/RFI]],0)</f>
        <v>0</v>
      </c>
      <c r="AQ1086" s="26">
        <f ca="1">IF(AND(Email_TaskV2[[#This Row],[Status]]="ON PROGRESS",Email_TaskV2[[#This Row],[Type]]="RFI"),TODAY()-Email_TaskV2[[#This Row],[Tanggal nodin RFS/RFI]],0)</f>
        <v>0</v>
      </c>
      <c r="AR1086" s="26" t="str">
        <f ca="1">IF(Email_TaskV2[[#This Row],[Aging]]&gt;7,"Warning","")</f>
        <v/>
      </c>
      <c r="AV1086" s="16" t="str">
        <f>IF(AND(Email_TaskV2[[#This Row],[Status]]="ON PROGRESS",Email_TaskV2[[#This Row],[Type]]="RFS"),"YES","")</f>
        <v/>
      </c>
      <c r="AW1086" s="16" t="str">
        <f>IF(AND(Email_TaskV2[[#This Row],[Status]]="ON PROGRESS",Email_TaskV2[[#This Row],[Type]]="RFI"),"YES","")</f>
        <v/>
      </c>
      <c r="AX1086" s="16">
        <f>IF(Email_TaskV2[[#This Row],[Nomor Nodin RFS/RFI]]="","",DAY(Email_TaskV2[[#This Row],[Tanggal nodin RFS/RFI]]))</f>
        <v>30</v>
      </c>
      <c r="AY1086" s="28" t="str">
        <f>IF(Email_TaskV2[[#This Row],[Nomor Nodin RFS/RFI]]="","",TEXT(Email_TaskV2[[#This Row],[Tanggal nodin RFS/RFI]],"mmm"))</f>
        <v>Aug</v>
      </c>
      <c r="AZ1086" s="28" t="str">
        <f>IF(Email_TaskV2[[#This Row],[Nodin BO]]="","No","Yes")</f>
        <v>Yes</v>
      </c>
      <c r="BA1086" s="36">
        <f>IF(Email_TaskV2[[#This Row],[Month]]="",13,MONTH(Email_TaskV2[[#This Row],[Tanggal nodin RFS/RFI]]))</f>
        <v>8</v>
      </c>
    </row>
    <row r="1087" spans="1:53" ht="15" hidden="1" customHeight="1" x14ac:dyDescent="0.3">
      <c r="A1087" s="17">
        <v>1086</v>
      </c>
      <c r="B1087" s="31" t="s">
        <v>4598</v>
      </c>
      <c r="C1087" s="40">
        <v>44804</v>
      </c>
      <c r="D1087" s="34" t="s">
        <v>4599</v>
      </c>
      <c r="E1087" s="31" t="s">
        <v>55</v>
      </c>
      <c r="F1087" s="31" t="s">
        <v>136</v>
      </c>
      <c r="G1087" s="42">
        <v>44781</v>
      </c>
      <c r="H1087" s="42">
        <v>44804</v>
      </c>
      <c r="I1087" s="31" t="s">
        <v>4600</v>
      </c>
      <c r="J1087" s="42">
        <v>44804</v>
      </c>
      <c r="K1087" s="42"/>
      <c r="L1087" s="31">
        <f t="shared" ref="L1087:L1100" si="131">H1087-C1087</f>
        <v>0</v>
      </c>
      <c r="M1087" s="31">
        <f t="shared" ref="M1087:M1100" si="132">J1087-G1087</f>
        <v>23</v>
      </c>
      <c r="N1087" s="132" t="s">
        <v>58</v>
      </c>
      <c r="O1087" s="132" t="s">
        <v>59</v>
      </c>
      <c r="P1087" s="132" t="str">
        <f>VLOOKUP(Email_TaskV2[[#This Row],[PIC Dev]],[1]Organization!C:D,2,FALSE)</f>
        <v>BSM Prepaid</v>
      </c>
      <c r="Q1087" s="74" t="s">
        <v>4601</v>
      </c>
      <c r="R1087" s="31">
        <v>138</v>
      </c>
      <c r="S1087" s="31" t="s">
        <v>61</v>
      </c>
      <c r="T1087" s="83" t="s">
        <v>4089</v>
      </c>
      <c r="U1087" s="83"/>
      <c r="V1087" s="83"/>
      <c r="W1087" s="83"/>
      <c r="X1087" s="83"/>
      <c r="Y1087" s="83"/>
      <c r="Z1087" s="31" t="s">
        <v>63</v>
      </c>
      <c r="AA1087" s="31" t="s">
        <v>64</v>
      </c>
      <c r="AB1087" s="31" t="s">
        <v>65</v>
      </c>
      <c r="AC1087" s="31" t="s">
        <v>98</v>
      </c>
      <c r="AD1087" s="23" t="s">
        <v>126</v>
      </c>
      <c r="AE1087" s="33"/>
      <c r="AF1087" s="33"/>
      <c r="AG1087" s="31"/>
      <c r="AH1087" s="31"/>
      <c r="AI1087" s="31" t="s">
        <v>75</v>
      </c>
      <c r="AJ1087" s="43" t="str">
        <f t="shared" si="126"/>
        <v/>
      </c>
      <c r="AK1087" s="25"/>
      <c r="AL1087" s="25"/>
      <c r="AM1087" s="25"/>
      <c r="AN1087" s="25"/>
      <c r="AO1087" s="25"/>
      <c r="AP1087" s="26">
        <f ca="1">IF(AND(Email_TaskV2[[#This Row],[Status]]="ON PROGRESS"),TODAY()-Email_TaskV2[[#This Row],[Tanggal nodin RFS/RFI]],0)</f>
        <v>0</v>
      </c>
      <c r="AQ1087" s="26">
        <f ca="1">IF(AND(Email_TaskV2[[#This Row],[Status]]="ON PROGRESS",Email_TaskV2[[#This Row],[Type]]="RFI"),TODAY()-Email_TaskV2[[#This Row],[Tanggal nodin RFS/RFI]],0)</f>
        <v>0</v>
      </c>
      <c r="AR1087" s="26" t="str">
        <f ca="1">IF(Email_TaskV2[[#This Row],[Aging]]&gt;7,"Warning","")</f>
        <v/>
      </c>
      <c r="AV1087" s="16" t="str">
        <f>IF(AND(Email_TaskV2[[#This Row],[Status]]="ON PROGRESS",Email_TaskV2[[#This Row],[Type]]="RFS"),"YES","")</f>
        <v/>
      </c>
      <c r="AW1087" s="16" t="str">
        <f>IF(AND(Email_TaskV2[[#This Row],[Status]]="ON PROGRESS",Email_TaskV2[[#This Row],[Type]]="RFI"),"YES","")</f>
        <v/>
      </c>
      <c r="AX1087" s="16">
        <f>IF(Email_TaskV2[[#This Row],[Nomor Nodin RFS/RFI]]="","",DAY(Email_TaskV2[[#This Row],[Tanggal nodin RFS/RFI]]))</f>
        <v>31</v>
      </c>
      <c r="AY1087" s="28" t="str">
        <f>IF(Email_TaskV2[[#This Row],[Nomor Nodin RFS/RFI]]="","",TEXT(Email_TaskV2[[#This Row],[Tanggal nodin RFS/RFI]],"mmm"))</f>
        <v>Aug</v>
      </c>
      <c r="AZ1087" s="28" t="str">
        <f>IF(Email_TaskV2[[#This Row],[Nodin BO]]="","No","Yes")</f>
        <v>Yes</v>
      </c>
      <c r="BA1087" s="36">
        <f>IF(Email_TaskV2[[#This Row],[Month]]="",13,MONTH(Email_TaskV2[[#This Row],[Tanggal nodin RFS/RFI]]))</f>
        <v>8</v>
      </c>
    </row>
    <row r="1088" spans="1:53" ht="15" hidden="1" customHeight="1" x14ac:dyDescent="0.3">
      <c r="A1088" s="17">
        <v>1087</v>
      </c>
      <c r="B1088" s="31" t="s">
        <v>4602</v>
      </c>
      <c r="C1088" s="40">
        <v>44804</v>
      </c>
      <c r="D1088" s="34" t="s">
        <v>4603</v>
      </c>
      <c r="E1088" s="31" t="s">
        <v>55</v>
      </c>
      <c r="F1088" s="31" t="s">
        <v>136</v>
      </c>
      <c r="G1088" s="42">
        <v>44804</v>
      </c>
      <c r="H1088" s="42">
        <v>44804</v>
      </c>
      <c r="I1088" s="31" t="s">
        <v>4604</v>
      </c>
      <c r="J1088" s="42">
        <v>44805</v>
      </c>
      <c r="K1088" s="42"/>
      <c r="L1088" s="31">
        <f t="shared" si="131"/>
        <v>0</v>
      </c>
      <c r="M1088" s="31">
        <f t="shared" si="132"/>
        <v>1</v>
      </c>
      <c r="N1088" s="20" t="s">
        <v>130</v>
      </c>
      <c r="O1088" s="20" t="s">
        <v>131</v>
      </c>
      <c r="P1088" s="34" t="str">
        <f>VLOOKUP(Email_TaskV2[[#This Row],[PIC Dev]],[1]Organization!C:D,2,FALSE)</f>
        <v>BSM Prepaid</v>
      </c>
      <c r="Q1088" s="74" t="s">
        <v>4605</v>
      </c>
      <c r="R1088" s="31">
        <v>20</v>
      </c>
      <c r="S1088" s="31" t="s">
        <v>61</v>
      </c>
      <c r="T1088" s="83" t="s">
        <v>4093</v>
      </c>
      <c r="U1088" s="83"/>
      <c r="V1088" s="83"/>
      <c r="W1088" s="83"/>
      <c r="X1088" s="83"/>
      <c r="Y1088" s="83"/>
      <c r="Z1088" s="31" t="s">
        <v>63</v>
      </c>
      <c r="AA1088" s="31" t="s">
        <v>64</v>
      </c>
      <c r="AB1088" s="31" t="s">
        <v>65</v>
      </c>
      <c r="AC1088" s="31" t="s">
        <v>98</v>
      </c>
      <c r="AD1088" s="23" t="s">
        <v>126</v>
      </c>
      <c r="AE1088" s="33"/>
      <c r="AF1088" s="33"/>
      <c r="AG1088" s="31"/>
      <c r="AH1088" s="31"/>
      <c r="AI1088" s="31" t="s">
        <v>75</v>
      </c>
      <c r="AJ1088" s="43" t="str">
        <f t="shared" si="126"/>
        <v/>
      </c>
      <c r="AK1088" s="25"/>
      <c r="AL1088" s="25"/>
      <c r="AM1088" s="25"/>
      <c r="AN1088" s="25"/>
      <c r="AO1088" s="25"/>
      <c r="AP1088" s="26">
        <f ca="1">IF(AND(Email_TaskV2[[#This Row],[Status]]="ON PROGRESS"),TODAY()-Email_TaskV2[[#This Row],[Tanggal nodin RFS/RFI]],0)</f>
        <v>0</v>
      </c>
      <c r="AQ1088" s="26">
        <f ca="1">IF(AND(Email_TaskV2[[#This Row],[Status]]="ON PROGRESS",Email_TaskV2[[#This Row],[Type]]="RFI"),TODAY()-Email_TaskV2[[#This Row],[Tanggal nodin RFS/RFI]],0)</f>
        <v>0</v>
      </c>
      <c r="AR1088" s="26" t="str">
        <f ca="1">IF(Email_TaskV2[[#This Row],[Aging]]&gt;7,"Warning","")</f>
        <v/>
      </c>
      <c r="AV1088" s="16" t="str">
        <f>IF(AND(Email_TaskV2[[#This Row],[Status]]="ON PROGRESS",Email_TaskV2[[#This Row],[Type]]="RFS"),"YES","")</f>
        <v/>
      </c>
      <c r="AW1088" s="16" t="str">
        <f>IF(AND(Email_TaskV2[[#This Row],[Status]]="ON PROGRESS",Email_TaskV2[[#This Row],[Type]]="RFI"),"YES","")</f>
        <v/>
      </c>
      <c r="AX1088" s="16">
        <f>IF(Email_TaskV2[[#This Row],[Nomor Nodin RFS/RFI]]="","",DAY(Email_TaskV2[[#This Row],[Tanggal nodin RFS/RFI]]))</f>
        <v>31</v>
      </c>
      <c r="AY1088" s="28" t="str">
        <f>IF(Email_TaskV2[[#This Row],[Nomor Nodin RFS/RFI]]="","",TEXT(Email_TaskV2[[#This Row],[Tanggal nodin RFS/RFI]],"mmm"))</f>
        <v>Aug</v>
      </c>
      <c r="AZ1088" s="28" t="str">
        <f>IF(Email_TaskV2[[#This Row],[Nodin BO]]="","No","Yes")</f>
        <v>Yes</v>
      </c>
      <c r="BA1088" s="36">
        <f>IF(Email_TaskV2[[#This Row],[Month]]="",13,MONTH(Email_TaskV2[[#This Row],[Tanggal nodin RFS/RFI]]))</f>
        <v>8</v>
      </c>
    </row>
    <row r="1089" spans="1:53" ht="15" hidden="1" customHeight="1" x14ac:dyDescent="0.3">
      <c r="A1089" s="17">
        <v>1088</v>
      </c>
      <c r="B1089" s="31" t="s">
        <v>4606</v>
      </c>
      <c r="C1089" s="40">
        <v>44804</v>
      </c>
      <c r="D1089" s="34" t="s">
        <v>4607</v>
      </c>
      <c r="E1089" s="31" t="s">
        <v>55</v>
      </c>
      <c r="F1089" s="41" t="s">
        <v>112</v>
      </c>
      <c r="G1089" s="42">
        <v>44774</v>
      </c>
      <c r="H1089" s="42">
        <v>44837</v>
      </c>
      <c r="I1089" s="31" t="s">
        <v>4608</v>
      </c>
      <c r="J1089" s="42">
        <v>44838</v>
      </c>
      <c r="K1089" s="42"/>
      <c r="L1089" s="31">
        <f t="shared" si="131"/>
        <v>33</v>
      </c>
      <c r="M1089" s="31">
        <f t="shared" si="132"/>
        <v>64</v>
      </c>
      <c r="N1089" s="20" t="s">
        <v>104</v>
      </c>
      <c r="O1089" s="20" t="s">
        <v>105</v>
      </c>
      <c r="P1089" s="34" t="str">
        <f>VLOOKUP(Email_TaskV2[[#This Row],[PIC Dev]],[1]Organization!C:D,2,FALSE)</f>
        <v>Digital and VAS</v>
      </c>
      <c r="Q1089" s="34"/>
      <c r="R1089" s="31">
        <v>299</v>
      </c>
      <c r="S1089" s="31" t="s">
        <v>106</v>
      </c>
      <c r="T1089" s="83" t="s">
        <v>4609</v>
      </c>
      <c r="U1089" s="83"/>
      <c r="V1089" s="83"/>
      <c r="W1089" s="83"/>
      <c r="X1089" s="83"/>
      <c r="Y1089" s="83"/>
      <c r="Z1089" s="31" t="s">
        <v>63</v>
      </c>
      <c r="AA1089" s="31" t="s">
        <v>64</v>
      </c>
      <c r="AB1089" s="31" t="s">
        <v>108</v>
      </c>
      <c r="AC1089" s="31" t="s">
        <v>98</v>
      </c>
      <c r="AD1089" s="23" t="s">
        <v>151</v>
      </c>
      <c r="AE1089" s="33"/>
      <c r="AF1089" s="33"/>
      <c r="AG1089" s="31"/>
      <c r="AH1089" s="31"/>
      <c r="AI1089" s="31" t="s">
        <v>68</v>
      </c>
      <c r="AJ1089" s="43" t="str">
        <f t="shared" si="126"/>
        <v>(Sigos Automation)</v>
      </c>
      <c r="AK1089" s="25">
        <v>1</v>
      </c>
      <c r="AL1089" s="25"/>
      <c r="AM1089" s="25"/>
      <c r="AN1089" s="25"/>
      <c r="AO1089" s="25"/>
      <c r="AP1089" s="26">
        <f ca="1">IF(AND(Email_TaskV2[[#This Row],[Status]]="ON PROGRESS"),TODAY()-Email_TaskV2[[#This Row],[Tanggal nodin RFS/RFI]],0)</f>
        <v>0</v>
      </c>
      <c r="AQ1089" s="26">
        <f ca="1">IF(AND(Email_TaskV2[[#This Row],[Status]]="ON PROGRESS",Email_TaskV2[[#This Row],[Type]]="RFI"),TODAY()-Email_TaskV2[[#This Row],[Tanggal nodin RFS/RFI]],0)</f>
        <v>0</v>
      </c>
      <c r="AR1089" s="26" t="str">
        <f ca="1">IF(Email_TaskV2[[#This Row],[Aging]]&gt;7,"Warning","")</f>
        <v/>
      </c>
      <c r="AV1089" s="16" t="str">
        <f>IF(AND(Email_TaskV2[[#This Row],[Status]]="ON PROGRESS",Email_TaskV2[[#This Row],[Type]]="RFS"),"YES","")</f>
        <v/>
      </c>
      <c r="AW1089" s="16" t="str">
        <f>IF(AND(Email_TaskV2[[#This Row],[Status]]="ON PROGRESS",Email_TaskV2[[#This Row],[Type]]="RFI"),"YES","")</f>
        <v/>
      </c>
      <c r="AX1089" s="16">
        <f>IF(Email_TaskV2[[#This Row],[Nomor Nodin RFS/RFI]]="","",DAY(Email_TaskV2[[#This Row],[Tanggal nodin RFS/RFI]]))</f>
        <v>31</v>
      </c>
      <c r="AY1089" s="28" t="str">
        <f>IF(Email_TaskV2[[#This Row],[Nomor Nodin RFS/RFI]]="","",TEXT(Email_TaskV2[[#This Row],[Tanggal nodin RFS/RFI]],"mmm"))</f>
        <v>Aug</v>
      </c>
      <c r="AZ1089" s="28" t="str">
        <f>IF(Email_TaskV2[[#This Row],[Nodin BO]]="","No","Yes")</f>
        <v>Yes</v>
      </c>
      <c r="BA1089" s="36">
        <f>IF(Email_TaskV2[[#This Row],[Month]]="",13,MONTH(Email_TaskV2[[#This Row],[Tanggal nodin RFS/RFI]]))</f>
        <v>8</v>
      </c>
    </row>
    <row r="1090" spans="1:53" ht="15" hidden="1" customHeight="1" x14ac:dyDescent="0.3">
      <c r="A1090" s="17">
        <v>1089</v>
      </c>
      <c r="B1090" s="83" t="s">
        <v>4610</v>
      </c>
      <c r="C1090" s="40">
        <v>44804</v>
      </c>
      <c r="D1090" s="34" t="s">
        <v>4611</v>
      </c>
      <c r="E1090" s="31" t="s">
        <v>55</v>
      </c>
      <c r="F1090" s="41" t="s">
        <v>112</v>
      </c>
      <c r="G1090" s="42">
        <v>44805</v>
      </c>
      <c r="H1090" s="42">
        <v>44834</v>
      </c>
      <c r="I1090" s="31" t="s">
        <v>4612</v>
      </c>
      <c r="J1090" s="42">
        <v>44837</v>
      </c>
      <c r="K1090" s="42"/>
      <c r="L1090" s="31">
        <f t="shared" si="131"/>
        <v>30</v>
      </c>
      <c r="M1090" s="31">
        <f t="shared" si="132"/>
        <v>32</v>
      </c>
      <c r="N1090" s="20" t="s">
        <v>104</v>
      </c>
      <c r="O1090" s="20" t="s">
        <v>105</v>
      </c>
      <c r="P1090" s="34" t="str">
        <f>VLOOKUP(Email_TaskV2[[#This Row],[PIC Dev]],[1]Organization!C:D,2,FALSE)</f>
        <v>Digital and VAS</v>
      </c>
      <c r="Q1090" s="34"/>
      <c r="R1090" s="31">
        <v>307</v>
      </c>
      <c r="S1090" s="31" t="s">
        <v>106</v>
      </c>
      <c r="T1090" s="83" t="s">
        <v>4609</v>
      </c>
      <c r="U1090" s="83"/>
      <c r="V1090" s="83"/>
      <c r="W1090" s="83"/>
      <c r="X1090" s="83"/>
      <c r="Y1090" s="83"/>
      <c r="Z1090" s="31" t="s">
        <v>63</v>
      </c>
      <c r="AA1090" s="31" t="s">
        <v>64</v>
      </c>
      <c r="AB1090" s="31" t="s">
        <v>108</v>
      </c>
      <c r="AC1090" s="31" t="s">
        <v>98</v>
      </c>
      <c r="AD1090" s="23" t="s">
        <v>151</v>
      </c>
      <c r="AE1090" s="33" t="s">
        <v>109</v>
      </c>
      <c r="AF1090" s="33"/>
      <c r="AG1090" s="31"/>
      <c r="AH1090" s="31"/>
      <c r="AI1090" s="31" t="s">
        <v>68</v>
      </c>
      <c r="AJ1090" s="43" t="str">
        <f t="shared" si="126"/>
        <v>(Sigos Automation)</v>
      </c>
      <c r="AK1090" s="25">
        <v>1</v>
      </c>
      <c r="AL1090" s="25"/>
      <c r="AM1090" s="25"/>
      <c r="AN1090" s="25"/>
      <c r="AO1090" s="25"/>
      <c r="AP1090" s="26">
        <f ca="1">IF(AND(Email_TaskV2[[#This Row],[Status]]="ON PROGRESS"),TODAY()-Email_TaskV2[[#This Row],[Tanggal nodin RFS/RFI]],0)</f>
        <v>0</v>
      </c>
      <c r="AQ1090" s="26">
        <f ca="1">IF(AND(Email_TaskV2[[#This Row],[Status]]="ON PROGRESS",Email_TaskV2[[#This Row],[Type]]="RFI"),TODAY()-Email_TaskV2[[#This Row],[Tanggal nodin RFS/RFI]],0)</f>
        <v>0</v>
      </c>
      <c r="AR1090" s="26" t="str">
        <f ca="1">IF(Email_TaskV2[[#This Row],[Aging]]&gt;7,"Warning","")</f>
        <v/>
      </c>
      <c r="AV1090" s="16" t="str">
        <f>IF(AND(Email_TaskV2[[#This Row],[Status]]="ON PROGRESS",Email_TaskV2[[#This Row],[Type]]="RFS"),"YES","")</f>
        <v/>
      </c>
      <c r="AW1090" s="16" t="str">
        <f>IF(AND(Email_TaskV2[[#This Row],[Status]]="ON PROGRESS",Email_TaskV2[[#This Row],[Type]]="RFI"),"YES","")</f>
        <v/>
      </c>
      <c r="AX1090" s="16">
        <f>IF(Email_TaskV2[[#This Row],[Nomor Nodin RFS/RFI]]="","",DAY(Email_TaskV2[[#This Row],[Tanggal nodin RFS/RFI]]))</f>
        <v>31</v>
      </c>
      <c r="AY1090" s="28" t="str">
        <f>IF(Email_TaskV2[[#This Row],[Nomor Nodin RFS/RFI]]="","",TEXT(Email_TaskV2[[#This Row],[Tanggal nodin RFS/RFI]],"mmm"))</f>
        <v>Aug</v>
      </c>
      <c r="AZ1090" s="28" t="str">
        <f>IF(Email_TaskV2[[#This Row],[Nodin BO]]="","No","Yes")</f>
        <v>Yes</v>
      </c>
      <c r="BA1090" s="36">
        <f>IF(Email_TaskV2[[#This Row],[Month]]="",13,MONTH(Email_TaskV2[[#This Row],[Tanggal nodin RFS/RFI]]))</f>
        <v>8</v>
      </c>
    </row>
    <row r="1091" spans="1:53" ht="15" hidden="1" customHeight="1" x14ac:dyDescent="0.3">
      <c r="A1091" s="17">
        <v>1090</v>
      </c>
      <c r="B1091" s="31" t="s">
        <v>4613</v>
      </c>
      <c r="C1091" s="40">
        <v>44804</v>
      </c>
      <c r="D1091" s="34" t="s">
        <v>4614</v>
      </c>
      <c r="E1091" s="31" t="s">
        <v>55</v>
      </c>
      <c r="F1091" s="41" t="s">
        <v>86</v>
      </c>
      <c r="G1091" s="42">
        <v>44807</v>
      </c>
      <c r="H1091" s="42">
        <v>44823</v>
      </c>
      <c r="I1091" s="31" t="s">
        <v>4615</v>
      </c>
      <c r="J1091" s="42">
        <v>44823</v>
      </c>
      <c r="K1091" s="42"/>
      <c r="L1091" s="31">
        <f t="shared" si="131"/>
        <v>19</v>
      </c>
      <c r="M1091" s="31">
        <f t="shared" si="132"/>
        <v>16</v>
      </c>
      <c r="N1091" s="33" t="s">
        <v>93</v>
      </c>
      <c r="O1091" s="34" t="s">
        <v>94</v>
      </c>
      <c r="P1091" s="34" t="str">
        <f>VLOOKUP(Email_TaskV2[[#This Row],[PIC Dev]],[1]Organization!C:D,2,FALSE)</f>
        <v>Digital and VAS</v>
      </c>
      <c r="Q1091" s="74" t="s">
        <v>4616</v>
      </c>
      <c r="R1091" s="31"/>
      <c r="S1091" s="31" t="s">
        <v>61</v>
      </c>
      <c r="T1091" s="31"/>
      <c r="U1091" s="31"/>
      <c r="V1091" s="31"/>
      <c r="W1091" s="31"/>
      <c r="X1091" s="31"/>
      <c r="Y1091" s="31"/>
      <c r="Z1091" s="31" t="s">
        <v>63</v>
      </c>
      <c r="AA1091" s="31" t="s">
        <v>64</v>
      </c>
      <c r="AB1091" s="31" t="s">
        <v>1498</v>
      </c>
      <c r="AC1091" s="31" t="s">
        <v>98</v>
      </c>
      <c r="AD1091" s="23" t="s">
        <v>160</v>
      </c>
      <c r="AE1091" s="33"/>
      <c r="AF1091" s="33"/>
      <c r="AG1091" s="31"/>
      <c r="AH1091" s="31"/>
      <c r="AI1091" s="31" t="s">
        <v>75</v>
      </c>
      <c r="AJ1091" s="43" t="str">
        <f t="shared" si="126"/>
        <v/>
      </c>
      <c r="AK1091" s="25"/>
      <c r="AL1091" s="25"/>
      <c r="AM1091" s="25"/>
      <c r="AN1091" s="25"/>
      <c r="AO1091" s="25"/>
      <c r="AP1091" s="26">
        <f ca="1">IF(AND(Email_TaskV2[[#This Row],[Status]]="ON PROGRESS"),TODAY()-Email_TaskV2[[#This Row],[Tanggal nodin RFS/RFI]],0)</f>
        <v>0</v>
      </c>
      <c r="AQ1091" s="26">
        <f ca="1">IF(AND(Email_TaskV2[[#This Row],[Status]]="ON PROGRESS",Email_TaskV2[[#This Row],[Type]]="RFI"),TODAY()-Email_TaskV2[[#This Row],[Tanggal nodin RFS/RFI]],0)</f>
        <v>0</v>
      </c>
      <c r="AR1091" s="26" t="str">
        <f ca="1">IF(Email_TaskV2[[#This Row],[Aging]]&gt;7,"Warning","")</f>
        <v/>
      </c>
      <c r="AV1091" s="16" t="str">
        <f>IF(AND(Email_TaskV2[[#This Row],[Status]]="ON PROGRESS",Email_TaskV2[[#This Row],[Type]]="RFS"),"YES","")</f>
        <v/>
      </c>
      <c r="AW1091" s="16" t="str">
        <f>IF(AND(Email_TaskV2[[#This Row],[Status]]="ON PROGRESS",Email_TaskV2[[#This Row],[Type]]="RFI"),"YES","")</f>
        <v/>
      </c>
      <c r="AX1091" s="16">
        <f>IF(Email_TaskV2[[#This Row],[Nomor Nodin RFS/RFI]]="","",DAY(Email_TaskV2[[#This Row],[Tanggal nodin RFS/RFI]]))</f>
        <v>31</v>
      </c>
      <c r="AY1091" s="28" t="str">
        <f>IF(Email_TaskV2[[#This Row],[Nomor Nodin RFS/RFI]]="","",TEXT(Email_TaskV2[[#This Row],[Tanggal nodin RFS/RFI]],"mmm"))</f>
        <v>Aug</v>
      </c>
      <c r="AZ1091" s="28" t="str">
        <f>IF(Email_TaskV2[[#This Row],[Nodin BO]]="","No","Yes")</f>
        <v>No</v>
      </c>
      <c r="BA1091" s="36">
        <f>IF(Email_TaskV2[[#This Row],[Month]]="",13,MONTH(Email_TaskV2[[#This Row],[Tanggal nodin RFS/RFI]]))</f>
        <v>8</v>
      </c>
    </row>
    <row r="1092" spans="1:53" ht="15" hidden="1" customHeight="1" x14ac:dyDescent="0.3">
      <c r="A1092" s="17">
        <v>1091</v>
      </c>
      <c r="B1092" s="31" t="s">
        <v>4617</v>
      </c>
      <c r="C1092" s="40">
        <v>44804</v>
      </c>
      <c r="D1092" s="34" t="s">
        <v>4618</v>
      </c>
      <c r="E1092" s="31" t="s">
        <v>55</v>
      </c>
      <c r="F1092" s="41" t="s">
        <v>136</v>
      </c>
      <c r="G1092" s="42">
        <v>44804</v>
      </c>
      <c r="H1092" s="42">
        <v>44823</v>
      </c>
      <c r="I1092" s="31" t="s">
        <v>4619</v>
      </c>
      <c r="J1092" s="42">
        <v>44823</v>
      </c>
      <c r="K1092" s="42"/>
      <c r="L1092" s="31">
        <f t="shared" si="131"/>
        <v>19</v>
      </c>
      <c r="M1092" s="31">
        <f t="shared" si="132"/>
        <v>19</v>
      </c>
      <c r="N1092" s="33" t="s">
        <v>93</v>
      </c>
      <c r="O1092" s="34" t="s">
        <v>94</v>
      </c>
      <c r="P1092" s="34" t="str">
        <f>VLOOKUP(Email_TaskV2[[#This Row],[PIC Dev]],[1]Organization!C:D,2,FALSE)</f>
        <v>Digital and VAS</v>
      </c>
      <c r="Q1092" s="74" t="s">
        <v>4620</v>
      </c>
      <c r="R1092" s="31">
        <v>155</v>
      </c>
      <c r="S1092" s="31" t="s">
        <v>61</v>
      </c>
      <c r="T1092" s="31"/>
      <c r="U1092" s="31"/>
      <c r="V1092" s="31"/>
      <c r="W1092" s="31"/>
      <c r="X1092" s="31"/>
      <c r="Y1092" s="31"/>
      <c r="Z1092" s="31" t="s">
        <v>63</v>
      </c>
      <c r="AA1092" s="31" t="s">
        <v>64</v>
      </c>
      <c r="AB1092" s="31" t="s">
        <v>97</v>
      </c>
      <c r="AC1092" s="31" t="s">
        <v>98</v>
      </c>
      <c r="AD1092" s="23" t="s">
        <v>255</v>
      </c>
      <c r="AE1092" s="33"/>
      <c r="AF1092" s="33"/>
      <c r="AG1092" s="31"/>
      <c r="AH1092" s="31"/>
      <c r="AI1092" s="31" t="s">
        <v>75</v>
      </c>
      <c r="AJ1092" s="43" t="str">
        <f t="shared" si="126"/>
        <v/>
      </c>
      <c r="AK1092" s="25"/>
      <c r="AL1092" s="25"/>
      <c r="AM1092" s="25"/>
      <c r="AN1092" s="25"/>
      <c r="AO1092" s="25"/>
      <c r="AP1092" s="26">
        <f ca="1">IF(AND(Email_TaskV2[[#This Row],[Status]]="ON PROGRESS"),TODAY()-Email_TaskV2[[#This Row],[Tanggal nodin RFS/RFI]],0)</f>
        <v>0</v>
      </c>
      <c r="AQ1092" s="26">
        <f ca="1">IF(AND(Email_TaskV2[[#This Row],[Status]]="ON PROGRESS",Email_TaskV2[[#This Row],[Type]]="RFI"),TODAY()-Email_TaskV2[[#This Row],[Tanggal nodin RFS/RFI]],0)</f>
        <v>0</v>
      </c>
      <c r="AR1092" s="26" t="str">
        <f ca="1">IF(Email_TaskV2[[#This Row],[Aging]]&gt;7,"Warning","")</f>
        <v/>
      </c>
      <c r="AV1092" s="16" t="str">
        <f>IF(AND(Email_TaskV2[[#This Row],[Status]]="ON PROGRESS",Email_TaskV2[[#This Row],[Type]]="RFS"),"YES","")</f>
        <v/>
      </c>
      <c r="AW1092" s="16" t="str">
        <f>IF(AND(Email_TaskV2[[#This Row],[Status]]="ON PROGRESS",Email_TaskV2[[#This Row],[Type]]="RFI"),"YES","")</f>
        <v/>
      </c>
      <c r="AX1092" s="16">
        <f>IF(Email_TaskV2[[#This Row],[Nomor Nodin RFS/RFI]]="","",DAY(Email_TaskV2[[#This Row],[Tanggal nodin RFS/RFI]]))</f>
        <v>31</v>
      </c>
      <c r="AY1092" s="28" t="str">
        <f>IF(Email_TaskV2[[#This Row],[Nomor Nodin RFS/RFI]]="","",TEXT(Email_TaskV2[[#This Row],[Tanggal nodin RFS/RFI]],"mmm"))</f>
        <v>Aug</v>
      </c>
      <c r="AZ1092" s="28" t="str">
        <f>IF(Email_TaskV2[[#This Row],[Nodin BO]]="","No","Yes")</f>
        <v>No</v>
      </c>
      <c r="BA1092" s="36">
        <f>IF(Email_TaskV2[[#This Row],[Month]]="",13,MONTH(Email_TaskV2[[#This Row],[Tanggal nodin RFS/RFI]]))</f>
        <v>8</v>
      </c>
    </row>
    <row r="1093" spans="1:53" ht="15" hidden="1" customHeight="1" x14ac:dyDescent="0.3">
      <c r="A1093" s="17">
        <v>1092</v>
      </c>
      <c r="B1093" s="31" t="s">
        <v>4621</v>
      </c>
      <c r="C1093" s="40">
        <v>44804</v>
      </c>
      <c r="D1093" s="34" t="s">
        <v>4622</v>
      </c>
      <c r="E1093" s="18" t="s">
        <v>55</v>
      </c>
      <c r="F1093" s="41" t="s">
        <v>112</v>
      </c>
      <c r="G1093" s="42">
        <v>44805</v>
      </c>
      <c r="H1093" s="42">
        <v>44806</v>
      </c>
      <c r="I1093" s="31" t="s">
        <v>4623</v>
      </c>
      <c r="J1093" s="42">
        <v>44806</v>
      </c>
      <c r="K1093" s="42"/>
      <c r="L1093" s="31">
        <f t="shared" si="131"/>
        <v>2</v>
      </c>
      <c r="M1093" s="31">
        <f t="shared" si="132"/>
        <v>1</v>
      </c>
      <c r="N1093" s="33" t="s">
        <v>93</v>
      </c>
      <c r="O1093" s="34" t="s">
        <v>94</v>
      </c>
      <c r="P1093" s="34" t="str">
        <f>VLOOKUP(Email_TaskV2[[#This Row],[PIC Dev]],[1]Organization!C:D,2,FALSE)</f>
        <v>Digital and VAS</v>
      </c>
      <c r="Q1093" s="34"/>
      <c r="R1093" s="31">
        <v>85</v>
      </c>
      <c r="S1093" s="31" t="s">
        <v>106</v>
      </c>
      <c r="T1093" s="31" t="s">
        <v>4624</v>
      </c>
      <c r="U1093" s="31"/>
      <c r="V1093" s="31"/>
      <c r="W1093" s="31"/>
      <c r="X1093" s="31"/>
      <c r="Y1093" s="31"/>
      <c r="Z1093" s="31" t="s">
        <v>63</v>
      </c>
      <c r="AA1093" s="31" t="s">
        <v>64</v>
      </c>
      <c r="AB1093" s="31" t="s">
        <v>201</v>
      </c>
      <c r="AC1093" s="31" t="s">
        <v>98</v>
      </c>
      <c r="AD1093" s="23" t="s">
        <v>2792</v>
      </c>
      <c r="AE1093" s="33"/>
      <c r="AF1093" s="33"/>
      <c r="AG1093" s="31"/>
      <c r="AH1093" s="31"/>
      <c r="AI1093" s="31" t="s">
        <v>75</v>
      </c>
      <c r="AJ1093" s="43" t="str">
        <f t="shared" si="126"/>
        <v/>
      </c>
      <c r="AK1093" s="25"/>
      <c r="AL1093" s="25"/>
      <c r="AM1093" s="25"/>
      <c r="AN1093" s="25"/>
      <c r="AO1093" s="25"/>
      <c r="AP1093" s="26">
        <f ca="1">IF(AND(Email_TaskV2[[#This Row],[Status]]="ON PROGRESS"),TODAY()-Email_TaskV2[[#This Row],[Tanggal nodin RFS/RFI]],0)</f>
        <v>0</v>
      </c>
      <c r="AQ1093" s="26">
        <f ca="1">IF(AND(Email_TaskV2[[#This Row],[Status]]="ON PROGRESS",Email_TaskV2[[#This Row],[Type]]="RFI"),TODAY()-Email_TaskV2[[#This Row],[Tanggal nodin RFS/RFI]],0)</f>
        <v>0</v>
      </c>
      <c r="AR1093" s="26" t="str">
        <f ca="1">IF(Email_TaskV2[[#This Row],[Aging]]&gt;7,"Warning","")</f>
        <v/>
      </c>
      <c r="AV1093" s="16" t="str">
        <f>IF(AND(Email_TaskV2[[#This Row],[Status]]="ON PROGRESS",Email_TaskV2[[#This Row],[Type]]="RFS"),"YES","")</f>
        <v/>
      </c>
      <c r="AW1093" s="16" t="str">
        <f>IF(AND(Email_TaskV2[[#This Row],[Status]]="ON PROGRESS",Email_TaskV2[[#This Row],[Type]]="RFI"),"YES","")</f>
        <v/>
      </c>
      <c r="AX1093" s="16">
        <f>IF(Email_TaskV2[[#This Row],[Nomor Nodin RFS/RFI]]="","",DAY(Email_TaskV2[[#This Row],[Tanggal nodin RFS/RFI]]))</f>
        <v>31</v>
      </c>
      <c r="AY1093" s="28" t="str">
        <f>IF(Email_TaskV2[[#This Row],[Nomor Nodin RFS/RFI]]="","",TEXT(Email_TaskV2[[#This Row],[Tanggal nodin RFS/RFI]],"mmm"))</f>
        <v>Aug</v>
      </c>
      <c r="AZ1093" s="28" t="str">
        <f>IF(Email_TaskV2[[#This Row],[Nodin BO]]="","No","Yes")</f>
        <v>Yes</v>
      </c>
      <c r="BA1093" s="36">
        <f>IF(Email_TaskV2[[#This Row],[Month]]="",13,MONTH(Email_TaskV2[[#This Row],[Tanggal nodin RFS/RFI]]))</f>
        <v>8</v>
      </c>
    </row>
    <row r="1094" spans="1:53" ht="15" hidden="1" customHeight="1" x14ac:dyDescent="0.3">
      <c r="A1094" s="17">
        <v>1093</v>
      </c>
      <c r="B1094" s="31" t="s">
        <v>4625</v>
      </c>
      <c r="C1094" s="40">
        <v>44804</v>
      </c>
      <c r="D1094" s="34" t="s">
        <v>4626</v>
      </c>
      <c r="E1094" s="31" t="s">
        <v>55</v>
      </c>
      <c r="F1094" s="31" t="s">
        <v>136</v>
      </c>
      <c r="G1094" s="42">
        <v>44807</v>
      </c>
      <c r="H1094" s="42">
        <v>44832</v>
      </c>
      <c r="I1094" s="31" t="s">
        <v>4627</v>
      </c>
      <c r="J1094" s="42">
        <v>44832</v>
      </c>
      <c r="K1094" s="42"/>
      <c r="L1094" s="31">
        <f t="shared" si="131"/>
        <v>28</v>
      </c>
      <c r="M1094" s="31">
        <f t="shared" si="132"/>
        <v>25</v>
      </c>
      <c r="N1094" s="33" t="s">
        <v>93</v>
      </c>
      <c r="O1094" s="34" t="s">
        <v>94</v>
      </c>
      <c r="P1094" s="34" t="str">
        <f>VLOOKUP(Email_TaskV2[[#This Row],[PIC Dev]],[1]Organization!C:D,2,FALSE)</f>
        <v>Digital and VAS</v>
      </c>
      <c r="Q1094" s="74" t="s">
        <v>4628</v>
      </c>
      <c r="R1094" s="31">
        <v>45</v>
      </c>
      <c r="S1094" s="31" t="s">
        <v>106</v>
      </c>
      <c r="T1094" s="31" t="s">
        <v>2672</v>
      </c>
      <c r="U1094" s="31"/>
      <c r="V1094" s="31"/>
      <c r="W1094" s="31"/>
      <c r="X1094" s="31"/>
      <c r="Y1094" s="31"/>
      <c r="Z1094" s="31" t="s">
        <v>63</v>
      </c>
      <c r="AA1094" s="31" t="s">
        <v>64</v>
      </c>
      <c r="AB1094" s="31" t="s">
        <v>201</v>
      </c>
      <c r="AC1094" s="31" t="s">
        <v>98</v>
      </c>
      <c r="AD1094" s="23" t="s">
        <v>151</v>
      </c>
      <c r="AE1094" s="33"/>
      <c r="AF1094" s="33"/>
      <c r="AG1094" s="31"/>
      <c r="AH1094" s="31"/>
      <c r="AI1094" s="31" t="s">
        <v>75</v>
      </c>
      <c r="AJ1094" s="43" t="str">
        <f t="shared" si="126"/>
        <v/>
      </c>
      <c r="AK1094" s="25"/>
      <c r="AL1094" s="25"/>
      <c r="AM1094" s="25"/>
      <c r="AN1094" s="25"/>
      <c r="AO1094" s="25"/>
      <c r="AP1094" s="26">
        <f ca="1">IF(AND(Email_TaskV2[[#This Row],[Status]]="ON PROGRESS"),TODAY()-Email_TaskV2[[#This Row],[Tanggal nodin RFS/RFI]],0)</f>
        <v>0</v>
      </c>
      <c r="AQ1094" s="26">
        <f ca="1">IF(AND(Email_TaskV2[[#This Row],[Status]]="ON PROGRESS",Email_TaskV2[[#This Row],[Type]]="RFI"),TODAY()-Email_TaskV2[[#This Row],[Tanggal nodin RFS/RFI]],0)</f>
        <v>0</v>
      </c>
      <c r="AR1094" s="26" t="str">
        <f ca="1">IF(Email_TaskV2[[#This Row],[Aging]]&gt;7,"Warning","")</f>
        <v/>
      </c>
      <c r="AV1094" s="16" t="str">
        <f>IF(AND(Email_TaskV2[[#This Row],[Status]]="ON PROGRESS",Email_TaskV2[[#This Row],[Type]]="RFS"),"YES","")</f>
        <v/>
      </c>
      <c r="AW1094" s="16" t="str">
        <f>IF(AND(Email_TaskV2[[#This Row],[Status]]="ON PROGRESS",Email_TaskV2[[#This Row],[Type]]="RFI"),"YES","")</f>
        <v/>
      </c>
      <c r="AX1094" s="16">
        <f>IF(Email_TaskV2[[#This Row],[Nomor Nodin RFS/RFI]]="","",DAY(Email_TaskV2[[#This Row],[Tanggal nodin RFS/RFI]]))</f>
        <v>31</v>
      </c>
      <c r="AY1094" s="28" t="str">
        <f>IF(Email_TaskV2[[#This Row],[Nomor Nodin RFS/RFI]]="","",TEXT(Email_TaskV2[[#This Row],[Tanggal nodin RFS/RFI]],"mmm"))</f>
        <v>Aug</v>
      </c>
      <c r="AZ1094" s="28" t="str">
        <f>IF(Email_TaskV2[[#This Row],[Nodin BO]]="","No","Yes")</f>
        <v>Yes</v>
      </c>
      <c r="BA1094" s="36">
        <f>IF(Email_TaskV2[[#This Row],[Month]]="",13,MONTH(Email_TaskV2[[#This Row],[Tanggal nodin RFS/RFI]]))</f>
        <v>8</v>
      </c>
    </row>
    <row r="1095" spans="1:53" ht="15" hidden="1" customHeight="1" x14ac:dyDescent="0.3">
      <c r="A1095" s="17">
        <v>1094</v>
      </c>
      <c r="B1095" s="31" t="s">
        <v>4629</v>
      </c>
      <c r="C1095" s="40">
        <v>44804</v>
      </c>
      <c r="D1095" s="34" t="s">
        <v>4630</v>
      </c>
      <c r="E1095" s="31" t="s">
        <v>55</v>
      </c>
      <c r="F1095" s="153" t="s">
        <v>695</v>
      </c>
      <c r="G1095" s="42">
        <v>44819</v>
      </c>
      <c r="H1095" s="42">
        <v>44830</v>
      </c>
      <c r="I1095" s="31" t="s">
        <v>4631</v>
      </c>
      <c r="J1095" s="42">
        <v>44830</v>
      </c>
      <c r="K1095" s="42"/>
      <c r="L1095" s="31">
        <f t="shared" si="131"/>
        <v>26</v>
      </c>
      <c r="M1095" s="31">
        <f t="shared" si="132"/>
        <v>11</v>
      </c>
      <c r="N1095" s="33" t="s">
        <v>93</v>
      </c>
      <c r="O1095" s="34" t="s">
        <v>94</v>
      </c>
      <c r="P1095" s="34" t="str">
        <f>VLOOKUP(Email_TaskV2[[#This Row],[PIC Dev]],[1]Organization!C:D,2,FALSE)</f>
        <v>Digital and VAS</v>
      </c>
      <c r="Q1095" s="74" t="s">
        <v>4632</v>
      </c>
      <c r="R1095" s="31">
        <v>159</v>
      </c>
      <c r="S1095" s="31" t="s">
        <v>106</v>
      </c>
      <c r="T1095" s="31" t="s">
        <v>2672</v>
      </c>
      <c r="U1095" s="31"/>
      <c r="V1095" s="31"/>
      <c r="W1095" s="31"/>
      <c r="X1095" s="31"/>
      <c r="Y1095" s="31"/>
      <c r="Z1095" s="31" t="s">
        <v>63</v>
      </c>
      <c r="AA1095" s="31" t="s">
        <v>64</v>
      </c>
      <c r="AB1095" s="31" t="s">
        <v>201</v>
      </c>
      <c r="AC1095" s="31" t="s">
        <v>98</v>
      </c>
      <c r="AD1095" s="23" t="s">
        <v>816</v>
      </c>
      <c r="AE1095" s="33"/>
      <c r="AF1095" s="33"/>
      <c r="AG1095" s="31"/>
      <c r="AH1095" s="31"/>
      <c r="AI1095" s="31" t="s">
        <v>75</v>
      </c>
      <c r="AJ1095" s="43" t="str">
        <f t="shared" si="126"/>
        <v/>
      </c>
      <c r="AK1095" s="25"/>
      <c r="AL1095" s="25"/>
      <c r="AM1095" s="25"/>
      <c r="AN1095" s="25"/>
      <c r="AO1095" s="25"/>
      <c r="AP1095" s="26">
        <f ca="1">IF(AND(Email_TaskV2[[#This Row],[Status]]="ON PROGRESS"),TODAY()-Email_TaskV2[[#This Row],[Tanggal nodin RFS/RFI]],0)</f>
        <v>0</v>
      </c>
      <c r="AQ1095" s="26">
        <f ca="1">IF(AND(Email_TaskV2[[#This Row],[Status]]="ON PROGRESS",Email_TaskV2[[#This Row],[Type]]="RFI"),TODAY()-Email_TaskV2[[#This Row],[Tanggal nodin RFS/RFI]],0)</f>
        <v>0</v>
      </c>
      <c r="AR1095" s="26" t="str">
        <f ca="1">IF(Email_TaskV2[[#This Row],[Aging]]&gt;7,"Warning","")</f>
        <v/>
      </c>
      <c r="AV1095" s="16" t="str">
        <f>IF(AND(Email_TaskV2[[#This Row],[Status]]="ON PROGRESS",Email_TaskV2[[#This Row],[Type]]="RFS"),"YES","")</f>
        <v/>
      </c>
      <c r="AW1095" s="16" t="str">
        <f>IF(AND(Email_TaskV2[[#This Row],[Status]]="ON PROGRESS",Email_TaskV2[[#This Row],[Type]]="RFI"),"YES","")</f>
        <v/>
      </c>
      <c r="AX1095" s="16">
        <f>IF(Email_TaskV2[[#This Row],[Nomor Nodin RFS/RFI]]="","",DAY(Email_TaskV2[[#This Row],[Tanggal nodin RFS/RFI]]))</f>
        <v>31</v>
      </c>
      <c r="AY1095" s="28" t="str">
        <f>IF(Email_TaskV2[[#This Row],[Nomor Nodin RFS/RFI]]="","",TEXT(Email_TaskV2[[#This Row],[Tanggal nodin RFS/RFI]],"mmm"))</f>
        <v>Aug</v>
      </c>
      <c r="AZ1095" s="28" t="str">
        <f>IF(Email_TaskV2[[#This Row],[Nodin BO]]="","No","Yes")</f>
        <v>Yes</v>
      </c>
      <c r="BA1095" s="36">
        <f>IF(Email_TaskV2[[#This Row],[Month]]="",13,MONTH(Email_TaskV2[[#This Row],[Tanggal nodin RFS/RFI]]))</f>
        <v>8</v>
      </c>
    </row>
    <row r="1096" spans="1:53" ht="15" hidden="1" customHeight="1" x14ac:dyDescent="0.3">
      <c r="A1096" s="17">
        <v>1095</v>
      </c>
      <c r="B1096" s="31" t="s">
        <v>4633</v>
      </c>
      <c r="C1096" s="40">
        <v>44804</v>
      </c>
      <c r="D1096" s="34" t="s">
        <v>4634</v>
      </c>
      <c r="E1096" s="31" t="s">
        <v>55</v>
      </c>
      <c r="F1096" s="41" t="s">
        <v>112</v>
      </c>
      <c r="G1096" s="42">
        <v>44809</v>
      </c>
      <c r="H1096" s="42">
        <v>44810</v>
      </c>
      <c r="I1096" s="31" t="s">
        <v>4635</v>
      </c>
      <c r="J1096" s="42">
        <v>44811</v>
      </c>
      <c r="K1096" s="42"/>
      <c r="L1096" s="31">
        <f t="shared" si="131"/>
        <v>6</v>
      </c>
      <c r="M1096" s="31">
        <f t="shared" si="132"/>
        <v>2</v>
      </c>
      <c r="N1096" s="34" t="s">
        <v>120</v>
      </c>
      <c r="O1096" s="34" t="s">
        <v>121</v>
      </c>
      <c r="P1096" s="34" t="str">
        <f>VLOOKUP(Email_TaskV2[[#This Row],[PIC Dev]],[1]Organization!C:D,2,FALSE)</f>
        <v>Business Architecture</v>
      </c>
      <c r="Q1096" s="34"/>
      <c r="R1096" s="31">
        <v>137</v>
      </c>
      <c r="S1096" s="31" t="s">
        <v>106</v>
      </c>
      <c r="T1096" s="31" t="s">
        <v>4486</v>
      </c>
      <c r="U1096" s="31"/>
      <c r="V1096" s="31"/>
      <c r="W1096" s="31"/>
      <c r="X1096" s="31"/>
      <c r="Y1096" s="31"/>
      <c r="Z1096" s="31" t="s">
        <v>63</v>
      </c>
      <c r="AA1096" s="31" t="s">
        <v>64</v>
      </c>
      <c r="AB1096" s="31" t="s">
        <v>123</v>
      </c>
      <c r="AC1096" s="31" t="s">
        <v>66</v>
      </c>
      <c r="AD1096" s="23" t="s">
        <v>186</v>
      </c>
      <c r="AE1096" s="33"/>
      <c r="AF1096" s="33"/>
      <c r="AG1096" s="31"/>
      <c r="AH1096" s="31"/>
      <c r="AI1096" s="31" t="s">
        <v>75</v>
      </c>
      <c r="AJ1096" s="43" t="str">
        <f t="shared" si="126"/>
        <v/>
      </c>
      <c r="AK1096" s="25"/>
      <c r="AL1096" s="25"/>
      <c r="AM1096" s="25"/>
      <c r="AN1096" s="25"/>
      <c r="AO1096" s="25"/>
      <c r="AP1096" s="26">
        <f ca="1">IF(AND(Email_TaskV2[[#This Row],[Status]]="ON PROGRESS"),TODAY()-Email_TaskV2[[#This Row],[Tanggal nodin RFS/RFI]],0)</f>
        <v>0</v>
      </c>
      <c r="AQ1096" s="26">
        <f ca="1">IF(AND(Email_TaskV2[[#This Row],[Status]]="ON PROGRESS",Email_TaskV2[[#This Row],[Type]]="RFI"),TODAY()-Email_TaskV2[[#This Row],[Tanggal nodin RFS/RFI]],0)</f>
        <v>0</v>
      </c>
      <c r="AR1096" s="26" t="str">
        <f ca="1">IF(Email_TaskV2[[#This Row],[Aging]]&gt;7,"Warning","")</f>
        <v/>
      </c>
      <c r="AV1096" s="16" t="str">
        <f>IF(AND(Email_TaskV2[[#This Row],[Status]]="ON PROGRESS",Email_TaskV2[[#This Row],[Type]]="RFS"),"YES","")</f>
        <v/>
      </c>
      <c r="AW1096" s="16" t="str">
        <f>IF(AND(Email_TaskV2[[#This Row],[Status]]="ON PROGRESS",Email_TaskV2[[#This Row],[Type]]="RFI"),"YES","")</f>
        <v/>
      </c>
      <c r="AX1096" s="16">
        <f>IF(Email_TaskV2[[#This Row],[Nomor Nodin RFS/RFI]]="","",DAY(Email_TaskV2[[#This Row],[Tanggal nodin RFS/RFI]]))</f>
        <v>31</v>
      </c>
      <c r="AY1096" s="28" t="str">
        <f>IF(Email_TaskV2[[#This Row],[Nomor Nodin RFS/RFI]]="","",TEXT(Email_TaskV2[[#This Row],[Tanggal nodin RFS/RFI]],"mmm"))</f>
        <v>Aug</v>
      </c>
      <c r="AZ1096" s="28" t="str">
        <f>IF(Email_TaskV2[[#This Row],[Nodin BO]]="","No","Yes")</f>
        <v>Yes</v>
      </c>
      <c r="BA1096" s="36">
        <f>IF(Email_TaskV2[[#This Row],[Month]]="",13,MONTH(Email_TaskV2[[#This Row],[Tanggal nodin RFS/RFI]]))</f>
        <v>8</v>
      </c>
    </row>
    <row r="1097" spans="1:53" ht="15" hidden="1" customHeight="1" x14ac:dyDescent="0.3">
      <c r="A1097" s="17">
        <v>1096</v>
      </c>
      <c r="B1097" s="31" t="s">
        <v>4636</v>
      </c>
      <c r="C1097" s="40">
        <v>44804</v>
      </c>
      <c r="D1097" s="34" t="s">
        <v>4637</v>
      </c>
      <c r="E1097" s="31" t="s">
        <v>55</v>
      </c>
      <c r="F1097" s="31" t="s">
        <v>136</v>
      </c>
      <c r="G1097" s="42">
        <v>44804</v>
      </c>
      <c r="H1097" s="42">
        <v>44805</v>
      </c>
      <c r="I1097" s="31" t="s">
        <v>4638</v>
      </c>
      <c r="J1097" s="42">
        <v>44806</v>
      </c>
      <c r="K1097" s="42"/>
      <c r="L1097" s="31">
        <f t="shared" si="131"/>
        <v>1</v>
      </c>
      <c r="M1097" s="31">
        <f t="shared" si="132"/>
        <v>2</v>
      </c>
      <c r="N1097" s="34" t="s">
        <v>3607</v>
      </c>
      <c r="O1097" s="34" t="s">
        <v>3608</v>
      </c>
      <c r="P1097" s="34" t="str">
        <f>VLOOKUP(Email_TaskV2[[#This Row],[PIC Dev]],[1]Organization!C:D,2,FALSE)</f>
        <v>Business Architecture</v>
      </c>
      <c r="Q1097" s="74" t="s">
        <v>4639</v>
      </c>
      <c r="R1097" s="31">
        <v>225</v>
      </c>
      <c r="S1097" s="31" t="s">
        <v>106</v>
      </c>
      <c r="T1097" s="31" t="s">
        <v>3610</v>
      </c>
      <c r="U1097" s="31"/>
      <c r="V1097" s="31"/>
      <c r="W1097" s="31"/>
      <c r="X1097" s="31"/>
      <c r="Y1097" s="31"/>
      <c r="Z1097" s="31" t="s">
        <v>63</v>
      </c>
      <c r="AA1097" s="31" t="s">
        <v>64</v>
      </c>
      <c r="AB1097" s="31" t="s">
        <v>534</v>
      </c>
      <c r="AC1097" s="31" t="s">
        <v>98</v>
      </c>
      <c r="AD1097" s="23" t="s">
        <v>1719</v>
      </c>
      <c r="AE1097" s="33"/>
      <c r="AF1097" s="33"/>
      <c r="AG1097" s="31"/>
      <c r="AH1097" s="31"/>
      <c r="AI1097" s="31" t="s">
        <v>276</v>
      </c>
      <c r="AJ1097" s="43" t="str">
        <f t="shared" si="126"/>
        <v>(Prima Automation)</v>
      </c>
      <c r="AK1097" s="25"/>
      <c r="AL1097" s="25">
        <v>2</v>
      </c>
      <c r="AM1097" s="25"/>
      <c r="AN1097" s="25"/>
      <c r="AO1097" s="25"/>
      <c r="AP1097" s="26">
        <f ca="1">IF(AND(Email_TaskV2[[#This Row],[Status]]="ON PROGRESS"),TODAY()-Email_TaskV2[[#This Row],[Tanggal nodin RFS/RFI]],0)</f>
        <v>0</v>
      </c>
      <c r="AQ1097" s="26">
        <f ca="1">IF(AND(Email_TaskV2[[#This Row],[Status]]="ON PROGRESS",Email_TaskV2[[#This Row],[Type]]="RFI"),TODAY()-Email_TaskV2[[#This Row],[Tanggal nodin RFS/RFI]],0)</f>
        <v>0</v>
      </c>
      <c r="AR1097" s="26" t="str">
        <f ca="1">IF(Email_TaskV2[[#This Row],[Aging]]&gt;7,"Warning","")</f>
        <v/>
      </c>
      <c r="AV1097" s="16" t="str">
        <f>IF(AND(Email_TaskV2[[#This Row],[Status]]="ON PROGRESS",Email_TaskV2[[#This Row],[Type]]="RFS"),"YES","")</f>
        <v/>
      </c>
      <c r="AW1097" s="16" t="str">
        <f>IF(AND(Email_TaskV2[[#This Row],[Status]]="ON PROGRESS",Email_TaskV2[[#This Row],[Type]]="RFI"),"YES","")</f>
        <v/>
      </c>
      <c r="AX1097" s="16">
        <f>IF(Email_TaskV2[[#This Row],[Nomor Nodin RFS/RFI]]="","",DAY(Email_TaskV2[[#This Row],[Tanggal nodin RFS/RFI]]))</f>
        <v>31</v>
      </c>
      <c r="AY1097" s="28" t="str">
        <f>IF(Email_TaskV2[[#This Row],[Nomor Nodin RFS/RFI]]="","",TEXT(Email_TaskV2[[#This Row],[Tanggal nodin RFS/RFI]],"mmm"))</f>
        <v>Aug</v>
      </c>
      <c r="AZ1097" s="28" t="str">
        <f>IF(Email_TaskV2[[#This Row],[Nodin BO]]="","No","Yes")</f>
        <v>Yes</v>
      </c>
      <c r="BA1097" s="36">
        <f>IF(Email_TaskV2[[#This Row],[Month]]="",13,MONTH(Email_TaskV2[[#This Row],[Tanggal nodin RFS/RFI]]))</f>
        <v>8</v>
      </c>
    </row>
    <row r="1098" spans="1:53" ht="15" hidden="1" customHeight="1" x14ac:dyDescent="0.3">
      <c r="A1098" s="17">
        <v>1097</v>
      </c>
      <c r="B1098" s="31" t="s">
        <v>4640</v>
      </c>
      <c r="C1098" s="40">
        <v>44804</v>
      </c>
      <c r="D1098" s="34" t="s">
        <v>4641</v>
      </c>
      <c r="E1098" s="31" t="s">
        <v>55</v>
      </c>
      <c r="F1098" s="31" t="s">
        <v>136</v>
      </c>
      <c r="G1098" s="42">
        <v>44810</v>
      </c>
      <c r="H1098" s="42">
        <v>44812</v>
      </c>
      <c r="I1098" s="31" t="s">
        <v>4642</v>
      </c>
      <c r="J1098" s="42">
        <v>44812</v>
      </c>
      <c r="K1098" s="42"/>
      <c r="L1098" s="31">
        <f t="shared" si="131"/>
        <v>8</v>
      </c>
      <c r="M1098" s="31">
        <f t="shared" si="132"/>
        <v>2</v>
      </c>
      <c r="N1098" s="34" t="s">
        <v>130</v>
      </c>
      <c r="O1098" s="34" t="s">
        <v>131</v>
      </c>
      <c r="P1098" s="34" t="str">
        <f>VLOOKUP(Email_TaskV2[[#This Row],[PIC Dev]],[1]Organization!C:D,2,FALSE)</f>
        <v>BSM Prepaid</v>
      </c>
      <c r="Q1098" s="74" t="s">
        <v>4643</v>
      </c>
      <c r="R1098" s="31">
        <v>284</v>
      </c>
      <c r="S1098" s="31" t="s">
        <v>61</v>
      </c>
      <c r="T1098" s="31" t="s">
        <v>4644</v>
      </c>
      <c r="U1098" s="31"/>
      <c r="V1098" s="31"/>
      <c r="W1098" s="31"/>
      <c r="X1098" s="31"/>
      <c r="Y1098" s="31"/>
      <c r="Z1098" s="31" t="s">
        <v>63</v>
      </c>
      <c r="AA1098" s="31" t="s">
        <v>64</v>
      </c>
      <c r="AB1098" s="31" t="s">
        <v>65</v>
      </c>
      <c r="AC1098" s="31" t="s">
        <v>98</v>
      </c>
      <c r="AD1098" s="23" t="s">
        <v>139</v>
      </c>
      <c r="AE1098" s="33" t="s">
        <v>74</v>
      </c>
      <c r="AF1098" s="33" t="s">
        <v>4339</v>
      </c>
      <c r="AG1098" s="31" t="s">
        <v>4645</v>
      </c>
      <c r="AH1098" s="31"/>
      <c r="AI1098" s="31" t="s">
        <v>68</v>
      </c>
      <c r="AJ1098" s="43" t="str">
        <f t="shared" si="126"/>
        <v>(FUT Simulator)</v>
      </c>
      <c r="AK1098" s="25"/>
      <c r="AL1098" s="25"/>
      <c r="AM1098" s="25">
        <v>3</v>
      </c>
      <c r="AN1098" s="25"/>
      <c r="AO1098" s="25"/>
      <c r="AP1098" s="26">
        <f ca="1">IF(AND(Email_TaskV2[[#This Row],[Status]]="ON PROGRESS"),TODAY()-Email_TaskV2[[#This Row],[Tanggal nodin RFS/RFI]],0)</f>
        <v>0</v>
      </c>
      <c r="AQ1098" s="26">
        <f ca="1">IF(AND(Email_TaskV2[[#This Row],[Status]]="ON PROGRESS",Email_TaskV2[[#This Row],[Type]]="RFI"),TODAY()-Email_TaskV2[[#This Row],[Tanggal nodin RFS/RFI]],0)</f>
        <v>0</v>
      </c>
      <c r="AR1098" s="26" t="str">
        <f ca="1">IF(Email_TaskV2[[#This Row],[Aging]]&gt;7,"Warning","")</f>
        <v/>
      </c>
      <c r="AV1098" s="16" t="str">
        <f>IF(AND(Email_TaskV2[[#This Row],[Status]]="ON PROGRESS",Email_TaskV2[[#This Row],[Type]]="RFS"),"YES","")</f>
        <v/>
      </c>
      <c r="AW1098" s="16" t="str">
        <f>IF(AND(Email_TaskV2[[#This Row],[Status]]="ON PROGRESS",Email_TaskV2[[#This Row],[Type]]="RFI"),"YES","")</f>
        <v/>
      </c>
      <c r="AX1098" s="16">
        <f>IF(Email_TaskV2[[#This Row],[Nomor Nodin RFS/RFI]]="","",DAY(Email_TaskV2[[#This Row],[Tanggal nodin RFS/RFI]]))</f>
        <v>31</v>
      </c>
      <c r="AY1098" s="28" t="str">
        <f>IF(Email_TaskV2[[#This Row],[Nomor Nodin RFS/RFI]]="","",TEXT(Email_TaskV2[[#This Row],[Tanggal nodin RFS/RFI]],"mmm"))</f>
        <v>Aug</v>
      </c>
      <c r="AZ1098" s="28" t="str">
        <f>IF(Email_TaskV2[[#This Row],[Nodin BO]]="","No","Yes")</f>
        <v>Yes</v>
      </c>
      <c r="BA1098" s="36">
        <f>IF(Email_TaskV2[[#This Row],[Month]]="",13,MONTH(Email_TaskV2[[#This Row],[Tanggal nodin RFS/RFI]]))</f>
        <v>8</v>
      </c>
    </row>
    <row r="1099" spans="1:53" ht="15" hidden="1" customHeight="1" x14ac:dyDescent="0.3">
      <c r="A1099" s="17">
        <v>1098</v>
      </c>
      <c r="B1099" s="31" t="s">
        <v>4646</v>
      </c>
      <c r="C1099" s="40">
        <v>44804</v>
      </c>
      <c r="D1099" s="34" t="s">
        <v>4647</v>
      </c>
      <c r="E1099" s="31" t="s">
        <v>55</v>
      </c>
      <c r="F1099" s="41" t="s">
        <v>112</v>
      </c>
      <c r="G1099" s="42">
        <v>44813</v>
      </c>
      <c r="H1099" s="42">
        <v>44817</v>
      </c>
      <c r="I1099" s="31" t="s">
        <v>4648</v>
      </c>
      <c r="J1099" s="42">
        <v>44818</v>
      </c>
      <c r="K1099" s="42"/>
      <c r="L1099" s="31">
        <f t="shared" si="131"/>
        <v>13</v>
      </c>
      <c r="M1099" s="31">
        <f t="shared" si="132"/>
        <v>5</v>
      </c>
      <c r="N1099" s="132" t="s">
        <v>58</v>
      </c>
      <c r="O1099" s="132" t="s">
        <v>59</v>
      </c>
      <c r="P1099" s="132" t="str">
        <f>VLOOKUP(Email_TaskV2[[#This Row],[PIC Dev]],[1]Organization!C:D,2,FALSE)</f>
        <v>BSM Prepaid</v>
      </c>
      <c r="Q1099" s="34"/>
      <c r="R1099" s="31">
        <v>376</v>
      </c>
      <c r="S1099" s="31" t="s">
        <v>106</v>
      </c>
      <c r="T1099" s="31" t="s">
        <v>4649</v>
      </c>
      <c r="U1099" s="31"/>
      <c r="V1099" s="31"/>
      <c r="W1099" s="31"/>
      <c r="X1099" s="31"/>
      <c r="Y1099" s="31"/>
      <c r="Z1099" s="31" t="s">
        <v>63</v>
      </c>
      <c r="AA1099" s="31" t="s">
        <v>64</v>
      </c>
      <c r="AB1099" s="31" t="s">
        <v>65</v>
      </c>
      <c r="AC1099" s="31" t="s">
        <v>66</v>
      </c>
      <c r="AD1099" s="23" t="s">
        <v>186</v>
      </c>
      <c r="AE1099" s="33"/>
      <c r="AF1099" s="33"/>
      <c r="AG1099" s="31"/>
      <c r="AH1099" s="31"/>
      <c r="AI1099" s="31" t="s">
        <v>75</v>
      </c>
      <c r="AJ1099" s="43" t="str">
        <f t="shared" si="126"/>
        <v/>
      </c>
      <c r="AK1099" s="25"/>
      <c r="AL1099" s="25"/>
      <c r="AM1099" s="25"/>
      <c r="AN1099" s="25"/>
      <c r="AO1099" s="25"/>
      <c r="AP1099" s="26">
        <f ca="1">IF(AND(Email_TaskV2[[#This Row],[Status]]="ON PROGRESS"),TODAY()-Email_TaskV2[[#This Row],[Tanggal nodin RFS/RFI]],0)</f>
        <v>0</v>
      </c>
      <c r="AQ1099" s="26">
        <f ca="1">IF(AND(Email_TaskV2[[#This Row],[Status]]="ON PROGRESS",Email_TaskV2[[#This Row],[Type]]="RFI"),TODAY()-Email_TaskV2[[#This Row],[Tanggal nodin RFS/RFI]],0)</f>
        <v>0</v>
      </c>
      <c r="AR1099" s="26" t="str">
        <f ca="1">IF(Email_TaskV2[[#This Row],[Aging]]&gt;7,"Warning","")</f>
        <v/>
      </c>
      <c r="AV1099" s="16" t="str">
        <f>IF(AND(Email_TaskV2[[#This Row],[Status]]="ON PROGRESS",Email_TaskV2[[#This Row],[Type]]="RFS"),"YES","")</f>
        <v/>
      </c>
      <c r="AW1099" s="16" t="str">
        <f>IF(AND(Email_TaskV2[[#This Row],[Status]]="ON PROGRESS",Email_TaskV2[[#This Row],[Type]]="RFI"),"YES","")</f>
        <v/>
      </c>
      <c r="AX1099" s="16">
        <f>IF(Email_TaskV2[[#This Row],[Nomor Nodin RFS/RFI]]="","",DAY(Email_TaskV2[[#This Row],[Tanggal nodin RFS/RFI]]))</f>
        <v>31</v>
      </c>
      <c r="AY1099" s="28" t="str">
        <f>IF(Email_TaskV2[[#This Row],[Nomor Nodin RFS/RFI]]="","",TEXT(Email_TaskV2[[#This Row],[Tanggal nodin RFS/RFI]],"mmm"))</f>
        <v>Aug</v>
      </c>
      <c r="AZ1099" s="28" t="str">
        <f>IF(Email_TaskV2[[#This Row],[Nodin BO]]="","No","Yes")</f>
        <v>Yes</v>
      </c>
      <c r="BA1099" s="36">
        <f>IF(Email_TaskV2[[#This Row],[Month]]="",13,MONTH(Email_TaskV2[[#This Row],[Tanggal nodin RFS/RFI]]))</f>
        <v>8</v>
      </c>
    </row>
    <row r="1100" spans="1:53" ht="15" hidden="1" customHeight="1" x14ac:dyDescent="0.3">
      <c r="A1100" s="17">
        <v>1099</v>
      </c>
      <c r="B1100" s="31" t="s">
        <v>4650</v>
      </c>
      <c r="C1100" s="40">
        <v>44804</v>
      </c>
      <c r="D1100" s="34" t="s">
        <v>4651</v>
      </c>
      <c r="E1100" s="31" t="s">
        <v>55</v>
      </c>
      <c r="F1100" s="84" t="s">
        <v>695</v>
      </c>
      <c r="G1100" s="42">
        <v>44806</v>
      </c>
      <c r="H1100" s="42">
        <v>44811</v>
      </c>
      <c r="I1100" s="31" t="s">
        <v>4652</v>
      </c>
      <c r="J1100" s="42">
        <v>44812</v>
      </c>
      <c r="K1100" s="42"/>
      <c r="L1100" s="31">
        <f t="shared" si="131"/>
        <v>7</v>
      </c>
      <c r="M1100" s="31">
        <f t="shared" si="132"/>
        <v>6</v>
      </c>
      <c r="N1100" s="34" t="s">
        <v>220</v>
      </c>
      <c r="O1100" s="34" t="s">
        <v>221</v>
      </c>
      <c r="P1100" s="34" t="str">
        <f>VLOOKUP(Email_TaskV2[[#This Row],[PIC Dev]],[1]Organization!C:D,2,FALSE)</f>
        <v>Digital and VAS</v>
      </c>
      <c r="Q1100" s="74" t="s">
        <v>4653</v>
      </c>
      <c r="R1100" s="31">
        <v>73</v>
      </c>
      <c r="S1100" s="31" t="s">
        <v>106</v>
      </c>
      <c r="T1100" s="31"/>
      <c r="U1100" s="31"/>
      <c r="V1100" s="31"/>
      <c r="W1100" s="31"/>
      <c r="X1100" s="31"/>
      <c r="Y1100" s="31"/>
      <c r="Z1100" s="31" t="s">
        <v>63</v>
      </c>
      <c r="AA1100" s="31" t="s">
        <v>64</v>
      </c>
      <c r="AB1100" s="31" t="s">
        <v>97</v>
      </c>
      <c r="AC1100" s="31" t="s">
        <v>98</v>
      </c>
      <c r="AD1100" s="23" t="s">
        <v>211</v>
      </c>
      <c r="AE1100" s="33"/>
      <c r="AF1100" s="33"/>
      <c r="AG1100" s="31"/>
      <c r="AH1100" s="31"/>
      <c r="AI1100" s="31" t="s">
        <v>75</v>
      </c>
      <c r="AJ1100" s="43" t="str">
        <f t="shared" si="126"/>
        <v/>
      </c>
      <c r="AK1100" s="25"/>
      <c r="AL1100" s="25"/>
      <c r="AM1100" s="25"/>
      <c r="AN1100" s="25"/>
      <c r="AO1100" s="25"/>
      <c r="AP1100" s="26">
        <f ca="1">IF(AND(Email_TaskV2[[#This Row],[Status]]="ON PROGRESS"),TODAY()-Email_TaskV2[[#This Row],[Tanggal nodin RFS/RFI]],0)</f>
        <v>0</v>
      </c>
      <c r="AQ1100" s="26">
        <f ca="1">IF(AND(Email_TaskV2[[#This Row],[Status]]="ON PROGRESS",Email_TaskV2[[#This Row],[Type]]="RFI"),TODAY()-Email_TaskV2[[#This Row],[Tanggal nodin RFS/RFI]],0)</f>
        <v>0</v>
      </c>
      <c r="AR1100" s="26" t="str">
        <f ca="1">IF(Email_TaskV2[[#This Row],[Aging]]&gt;7,"Warning","")</f>
        <v/>
      </c>
      <c r="AV1100" s="16" t="str">
        <f>IF(AND(Email_TaskV2[[#This Row],[Status]]="ON PROGRESS",Email_TaskV2[[#This Row],[Type]]="RFS"),"YES","")</f>
        <v/>
      </c>
      <c r="AW1100" s="16" t="str">
        <f>IF(AND(Email_TaskV2[[#This Row],[Status]]="ON PROGRESS",Email_TaskV2[[#This Row],[Type]]="RFI"),"YES","")</f>
        <v/>
      </c>
      <c r="AX1100" s="16">
        <f>IF(Email_TaskV2[[#This Row],[Nomor Nodin RFS/RFI]]="","",DAY(Email_TaskV2[[#This Row],[Tanggal nodin RFS/RFI]]))</f>
        <v>31</v>
      </c>
      <c r="AY1100" s="28" t="str">
        <f>IF(Email_TaskV2[[#This Row],[Nomor Nodin RFS/RFI]]="","",TEXT(Email_TaskV2[[#This Row],[Tanggal nodin RFS/RFI]],"mmm"))</f>
        <v>Aug</v>
      </c>
      <c r="AZ1100" s="28" t="str">
        <f>IF(Email_TaskV2[[#This Row],[Nodin BO]]="","No","Yes")</f>
        <v>No</v>
      </c>
      <c r="BA1100" s="36">
        <f>IF(Email_TaskV2[[#This Row],[Month]]="",13,MONTH(Email_TaskV2[[#This Row],[Tanggal nodin RFS/RFI]]))</f>
        <v>8</v>
      </c>
    </row>
    <row r="1101" spans="1:53" ht="15" hidden="1" customHeight="1" x14ac:dyDescent="0.3">
      <c r="A1101" s="17">
        <v>1100</v>
      </c>
      <c r="B1101" s="31" t="s">
        <v>4654</v>
      </c>
      <c r="C1101" s="40">
        <v>44804</v>
      </c>
      <c r="D1101" s="34" t="s">
        <v>4655</v>
      </c>
      <c r="E1101" s="48" t="s">
        <v>118</v>
      </c>
      <c r="F1101" s="48" t="s">
        <v>119</v>
      </c>
      <c r="G1101" s="31"/>
      <c r="H1101" s="42">
        <v>44818</v>
      </c>
      <c r="I1101" s="31"/>
      <c r="J1101" s="31"/>
      <c r="K1101" s="31"/>
      <c r="L1101" s="33"/>
      <c r="M1101" s="34"/>
      <c r="N1101" s="132" t="s">
        <v>58</v>
      </c>
      <c r="O1101" s="132" t="s">
        <v>59</v>
      </c>
      <c r="P1101" s="132" t="str">
        <f>VLOOKUP(Email_TaskV2[[#This Row],[PIC Dev]],[1]Organization!C:D,2,FALSE)</f>
        <v>BSM Prepaid</v>
      </c>
      <c r="Q1101" s="74" t="s">
        <v>4656</v>
      </c>
      <c r="R1101" s="31"/>
      <c r="S1101" s="31" t="s">
        <v>61</v>
      </c>
      <c r="T1101" s="31" t="s">
        <v>2805</v>
      </c>
      <c r="U1101" s="31"/>
      <c r="V1101" s="31"/>
      <c r="W1101" s="31"/>
      <c r="X1101" s="31"/>
      <c r="Y1101" s="31"/>
      <c r="Z1101" s="31" t="s">
        <v>63</v>
      </c>
      <c r="AA1101" s="31" t="s">
        <v>64</v>
      </c>
      <c r="AB1101" s="31" t="s">
        <v>65</v>
      </c>
      <c r="AC1101" s="31" t="s">
        <v>66</v>
      </c>
      <c r="AD1101" s="23" t="s">
        <v>139</v>
      </c>
      <c r="AE1101" s="33" t="s">
        <v>74</v>
      </c>
      <c r="AF1101" s="33"/>
      <c r="AG1101" s="18"/>
      <c r="AH1101" s="31"/>
      <c r="AI1101" s="48" t="s">
        <v>75</v>
      </c>
      <c r="AJ1101" s="135" t="str">
        <f t="shared" si="126"/>
        <v/>
      </c>
      <c r="AK1101" s="25"/>
      <c r="AL1101" s="25"/>
      <c r="AM1101" s="25"/>
      <c r="AN1101" s="25"/>
      <c r="AO1101" s="25"/>
      <c r="AP1101" s="26">
        <f ca="1">IF(AND(Email_TaskV2[[#This Row],[Status]]="ON PROGRESS"),TODAY()-Email_TaskV2[[#This Row],[Tanggal nodin RFS/RFI]],0)</f>
        <v>0</v>
      </c>
      <c r="AQ1101" s="26">
        <f ca="1">IF(AND(Email_TaskV2[[#This Row],[Status]]="ON PROGRESS",Email_TaskV2[[#This Row],[Type]]="RFI"),TODAY()-Email_TaskV2[[#This Row],[Tanggal nodin RFS/RFI]],0)</f>
        <v>0</v>
      </c>
      <c r="AR1101" s="26" t="str">
        <f ca="1">IF(Email_TaskV2[[#This Row],[Aging]]&gt;7,"Warning","")</f>
        <v/>
      </c>
      <c r="AV1101" s="16" t="str">
        <f>IF(AND(Email_TaskV2[[#This Row],[Status]]="ON PROGRESS",Email_TaskV2[[#This Row],[Type]]="RFS"),"YES","")</f>
        <v/>
      </c>
      <c r="AW1101" s="16" t="str">
        <f>IF(AND(Email_TaskV2[[#This Row],[Status]]="ON PROGRESS",Email_TaskV2[[#This Row],[Type]]="RFI"),"YES","")</f>
        <v/>
      </c>
      <c r="AX1101" s="16">
        <f>IF(Email_TaskV2[[#This Row],[Nomor Nodin RFS/RFI]]="","",DAY(Email_TaskV2[[#This Row],[Tanggal nodin RFS/RFI]]))</f>
        <v>31</v>
      </c>
      <c r="AY1101" s="28" t="str">
        <f>IF(Email_TaskV2[[#This Row],[Nomor Nodin RFS/RFI]]="","",TEXT(Email_TaskV2[[#This Row],[Tanggal nodin RFS/RFI]],"mmm"))</f>
        <v>Aug</v>
      </c>
      <c r="AZ1101" s="28" t="str">
        <f>IF(Email_TaskV2[[#This Row],[Nodin BO]]="","No","Yes")</f>
        <v>Yes</v>
      </c>
      <c r="BA1101" s="36">
        <f>IF(Email_TaskV2[[#This Row],[Month]]="",13,MONTH(Email_TaskV2[[#This Row],[Tanggal nodin RFS/RFI]]))</f>
        <v>8</v>
      </c>
    </row>
    <row r="1102" spans="1:53" ht="15" hidden="1" customHeight="1" x14ac:dyDescent="0.3">
      <c r="A1102" s="17">
        <v>1101</v>
      </c>
      <c r="B1102" s="31" t="s">
        <v>4657</v>
      </c>
      <c r="C1102" s="40">
        <v>44805</v>
      </c>
      <c r="D1102" s="34" t="s">
        <v>4658</v>
      </c>
      <c r="E1102" s="18" t="s">
        <v>55</v>
      </c>
      <c r="F1102" s="41" t="s">
        <v>112</v>
      </c>
      <c r="G1102" s="42">
        <v>44805</v>
      </c>
      <c r="H1102" s="42">
        <v>44811</v>
      </c>
      <c r="I1102" s="31" t="s">
        <v>4659</v>
      </c>
      <c r="J1102" s="42">
        <v>44811</v>
      </c>
      <c r="K1102" s="42"/>
      <c r="L1102" s="31">
        <f t="shared" ref="L1102:L1118" si="133">H1102-C1102</f>
        <v>6</v>
      </c>
      <c r="M1102" s="31">
        <f t="shared" ref="M1102:M1118" si="134">J1102-G1102</f>
        <v>6</v>
      </c>
      <c r="N1102" s="132" t="s">
        <v>58</v>
      </c>
      <c r="O1102" s="132" t="s">
        <v>59</v>
      </c>
      <c r="P1102" s="132" t="str">
        <f>VLOOKUP(Email_TaskV2[[#This Row],[PIC Dev]],[1]Organization!C:D,2,FALSE)</f>
        <v>BSM Prepaid</v>
      </c>
      <c r="Q1102" s="34"/>
      <c r="R1102" s="31">
        <v>47</v>
      </c>
      <c r="S1102" s="31" t="s">
        <v>106</v>
      </c>
      <c r="T1102" s="31" t="s">
        <v>4660</v>
      </c>
      <c r="U1102" s="31"/>
      <c r="V1102" s="31"/>
      <c r="W1102" s="31"/>
      <c r="X1102" s="31"/>
      <c r="Y1102" s="31"/>
      <c r="Z1102" s="31" t="s">
        <v>63</v>
      </c>
      <c r="AA1102" s="31" t="s">
        <v>64</v>
      </c>
      <c r="AB1102" s="31" t="s">
        <v>65</v>
      </c>
      <c r="AC1102" s="31" t="s">
        <v>66</v>
      </c>
      <c r="AD1102" s="23" t="s">
        <v>211</v>
      </c>
      <c r="AE1102" s="33"/>
      <c r="AF1102" s="33"/>
      <c r="AG1102" s="31"/>
      <c r="AH1102" s="31"/>
      <c r="AI1102" s="31" t="s">
        <v>68</v>
      </c>
      <c r="AJ1102" s="43" t="str">
        <f t="shared" si="126"/>
        <v>(FUT Simulator)</v>
      </c>
      <c r="AK1102" s="25"/>
      <c r="AL1102" s="25"/>
      <c r="AM1102" s="25">
        <v>3</v>
      </c>
      <c r="AN1102" s="25"/>
      <c r="AO1102" s="25"/>
      <c r="AP1102" s="26">
        <f ca="1">IF(AND(Email_TaskV2[[#This Row],[Status]]="ON PROGRESS"),TODAY()-Email_TaskV2[[#This Row],[Tanggal nodin RFS/RFI]],0)</f>
        <v>0</v>
      </c>
      <c r="AQ1102" s="26">
        <f ca="1">IF(AND(Email_TaskV2[[#This Row],[Status]]="ON PROGRESS",Email_TaskV2[[#This Row],[Type]]="RFI"),TODAY()-Email_TaskV2[[#This Row],[Tanggal nodin RFS/RFI]],0)</f>
        <v>0</v>
      </c>
      <c r="AR1102" s="26" t="str">
        <f ca="1">IF(Email_TaskV2[[#This Row],[Aging]]&gt;7,"Warning","")</f>
        <v/>
      </c>
      <c r="AV1102" s="16" t="str">
        <f>IF(AND(Email_TaskV2[[#This Row],[Status]]="ON PROGRESS",Email_TaskV2[[#This Row],[Type]]="RFS"),"YES","")</f>
        <v/>
      </c>
      <c r="AW1102" s="16" t="str">
        <f>IF(AND(Email_TaskV2[[#This Row],[Status]]="ON PROGRESS",Email_TaskV2[[#This Row],[Type]]="RFI"),"YES","")</f>
        <v/>
      </c>
      <c r="AX1102" s="16">
        <f>IF(Email_TaskV2[[#This Row],[Nomor Nodin RFS/RFI]]="","",DAY(Email_TaskV2[[#This Row],[Tanggal nodin RFS/RFI]]))</f>
        <v>1</v>
      </c>
      <c r="AY1102" s="28" t="str">
        <f>IF(Email_TaskV2[[#This Row],[Nomor Nodin RFS/RFI]]="","",TEXT(Email_TaskV2[[#This Row],[Tanggal nodin RFS/RFI]],"mmm"))</f>
        <v>Sep</v>
      </c>
      <c r="AZ1102" s="28" t="str">
        <f>IF(Email_TaskV2[[#This Row],[Nodin BO]]="","No","Yes")</f>
        <v>Yes</v>
      </c>
      <c r="BA1102" s="36">
        <f>IF(Email_TaskV2[[#This Row],[Month]]="",13,MONTH(Email_TaskV2[[#This Row],[Tanggal nodin RFS/RFI]]))</f>
        <v>9</v>
      </c>
    </row>
    <row r="1103" spans="1:53" ht="15" hidden="1" customHeight="1" x14ac:dyDescent="0.3">
      <c r="A1103" s="17">
        <v>1102</v>
      </c>
      <c r="B1103" s="31" t="s">
        <v>4661</v>
      </c>
      <c r="C1103" s="40">
        <v>44805</v>
      </c>
      <c r="D1103" s="34" t="s">
        <v>4662</v>
      </c>
      <c r="E1103" s="31" t="s">
        <v>55</v>
      </c>
      <c r="F1103" s="41" t="s">
        <v>136</v>
      </c>
      <c r="G1103" s="42">
        <v>44809</v>
      </c>
      <c r="H1103" s="42">
        <v>44813</v>
      </c>
      <c r="I1103" s="31" t="s">
        <v>4663</v>
      </c>
      <c r="J1103" s="42">
        <v>44813</v>
      </c>
      <c r="K1103" s="42"/>
      <c r="L1103" s="31">
        <f t="shared" si="133"/>
        <v>8</v>
      </c>
      <c r="M1103" s="31">
        <f t="shared" si="134"/>
        <v>4</v>
      </c>
      <c r="N1103" s="34" t="s">
        <v>130</v>
      </c>
      <c r="O1103" s="34" t="s">
        <v>131</v>
      </c>
      <c r="P1103" s="34" t="str">
        <f>VLOOKUP(Email_TaskV2[[#This Row],[PIC Dev]],[1]Organization!C:D,2,FALSE)</f>
        <v>BSM Prepaid</v>
      </c>
      <c r="Q1103" s="74" t="s">
        <v>4664</v>
      </c>
      <c r="R1103" s="31">
        <v>165</v>
      </c>
      <c r="S1103" s="31" t="s">
        <v>61</v>
      </c>
      <c r="T1103" s="31" t="s">
        <v>4665</v>
      </c>
      <c r="U1103" s="31"/>
      <c r="V1103" s="31"/>
      <c r="W1103" s="31"/>
      <c r="X1103" s="31"/>
      <c r="Y1103" s="31"/>
      <c r="Z1103" s="31" t="s">
        <v>63</v>
      </c>
      <c r="AA1103" s="31" t="s">
        <v>64</v>
      </c>
      <c r="AB1103" s="31" t="s">
        <v>65</v>
      </c>
      <c r="AC1103" s="31" t="s">
        <v>66</v>
      </c>
      <c r="AD1103" s="23" t="s">
        <v>4310</v>
      </c>
      <c r="AE1103" s="23" t="s">
        <v>89</v>
      </c>
      <c r="AF1103" s="33" t="s">
        <v>4221</v>
      </c>
      <c r="AG1103" s="33" t="s">
        <v>74</v>
      </c>
      <c r="AH1103" s="31"/>
      <c r="AI1103" s="31" t="s">
        <v>68</v>
      </c>
      <c r="AJ1103" s="43" t="str">
        <f t="shared" si="126"/>
        <v>(FUT Simulator)</v>
      </c>
      <c r="AK1103" s="25"/>
      <c r="AL1103" s="25"/>
      <c r="AM1103" s="25">
        <v>3</v>
      </c>
      <c r="AN1103" s="25"/>
      <c r="AO1103" s="25"/>
      <c r="AP1103" s="26">
        <f ca="1">IF(AND(Email_TaskV2[[#This Row],[Status]]="ON PROGRESS"),TODAY()-Email_TaskV2[[#This Row],[Tanggal nodin RFS/RFI]],0)</f>
        <v>0</v>
      </c>
      <c r="AQ1103" s="26">
        <f ca="1">IF(AND(Email_TaskV2[[#This Row],[Status]]="ON PROGRESS",Email_TaskV2[[#This Row],[Type]]="RFI"),TODAY()-Email_TaskV2[[#This Row],[Tanggal nodin RFS/RFI]],0)</f>
        <v>0</v>
      </c>
      <c r="AR1103" s="26" t="str">
        <f ca="1">IF(Email_TaskV2[[#This Row],[Aging]]&gt;7,"Warning","")</f>
        <v/>
      </c>
      <c r="AV1103" s="16" t="str">
        <f>IF(AND(Email_TaskV2[[#This Row],[Status]]="ON PROGRESS",Email_TaskV2[[#This Row],[Type]]="RFS"),"YES","")</f>
        <v/>
      </c>
      <c r="AW1103" s="16" t="str">
        <f>IF(AND(Email_TaskV2[[#This Row],[Status]]="ON PROGRESS",Email_TaskV2[[#This Row],[Type]]="RFI"),"YES","")</f>
        <v/>
      </c>
      <c r="AX1103" s="16">
        <f>IF(Email_TaskV2[[#This Row],[Nomor Nodin RFS/RFI]]="","",DAY(Email_TaskV2[[#This Row],[Tanggal nodin RFS/RFI]]))</f>
        <v>1</v>
      </c>
      <c r="AY1103" s="28" t="str">
        <f>IF(Email_TaskV2[[#This Row],[Nomor Nodin RFS/RFI]]="","",TEXT(Email_TaskV2[[#This Row],[Tanggal nodin RFS/RFI]],"mmm"))</f>
        <v>Sep</v>
      </c>
      <c r="AZ1103" s="28" t="str">
        <f>IF(Email_TaskV2[[#This Row],[Nodin BO]]="","No","Yes")</f>
        <v>Yes</v>
      </c>
      <c r="BA1103" s="36">
        <f>IF(Email_TaskV2[[#This Row],[Month]]="",13,MONTH(Email_TaskV2[[#This Row],[Tanggal nodin RFS/RFI]]))</f>
        <v>9</v>
      </c>
    </row>
    <row r="1104" spans="1:53" ht="15" hidden="1" customHeight="1" x14ac:dyDescent="0.3">
      <c r="A1104" s="17">
        <v>1103</v>
      </c>
      <c r="B1104" s="31" t="s">
        <v>4666</v>
      </c>
      <c r="C1104" s="40">
        <v>44806</v>
      </c>
      <c r="D1104" s="34" t="s">
        <v>4667</v>
      </c>
      <c r="E1104" s="31" t="s">
        <v>55</v>
      </c>
      <c r="F1104" s="41" t="s">
        <v>86</v>
      </c>
      <c r="G1104" s="42">
        <v>44811</v>
      </c>
      <c r="H1104" s="42">
        <v>44811</v>
      </c>
      <c r="I1104" s="31" t="s">
        <v>4668</v>
      </c>
      <c r="J1104" s="42">
        <v>44811</v>
      </c>
      <c r="K1104" s="42"/>
      <c r="L1104" s="31">
        <f t="shared" si="133"/>
        <v>5</v>
      </c>
      <c r="M1104" s="31">
        <f t="shared" si="134"/>
        <v>0</v>
      </c>
      <c r="N1104" s="20" t="s">
        <v>353</v>
      </c>
      <c r="O1104" s="34" t="s">
        <v>354</v>
      </c>
      <c r="P1104" s="34" t="str">
        <f>VLOOKUP(Email_TaskV2[[#This Row],[PIC Dev]],[1]Organization!C:D,2,FALSE)</f>
        <v>BSM Prepaid</v>
      </c>
      <c r="Q1104" s="74" t="s">
        <v>4669</v>
      </c>
      <c r="R1104" s="31">
        <v>17</v>
      </c>
      <c r="S1104" s="31" t="s">
        <v>61</v>
      </c>
      <c r="T1104" s="31" t="s">
        <v>4291</v>
      </c>
      <c r="U1104" s="31"/>
      <c r="V1104" s="31"/>
      <c r="W1104" s="31"/>
      <c r="X1104" s="31"/>
      <c r="Y1104" s="31"/>
      <c r="Z1104" s="31" t="s">
        <v>63</v>
      </c>
      <c r="AA1104" s="31" t="s">
        <v>64</v>
      </c>
      <c r="AB1104" s="31" t="s">
        <v>65</v>
      </c>
      <c r="AC1104" s="31" t="s">
        <v>66</v>
      </c>
      <c r="AD1104" s="23" t="s">
        <v>89</v>
      </c>
      <c r="AE1104" s="33"/>
      <c r="AF1104" s="33"/>
      <c r="AG1104" s="31"/>
      <c r="AH1104" s="31"/>
      <c r="AI1104" s="31" t="s">
        <v>75</v>
      </c>
      <c r="AJ1104" s="43" t="str">
        <f t="shared" si="126"/>
        <v/>
      </c>
      <c r="AK1104" s="25"/>
      <c r="AL1104" s="25"/>
      <c r="AM1104" s="25"/>
      <c r="AN1104" s="25"/>
      <c r="AO1104" s="25"/>
      <c r="AP1104" s="26">
        <f ca="1">IF(AND(Email_TaskV2[[#This Row],[Status]]="ON PROGRESS"),TODAY()-Email_TaskV2[[#This Row],[Tanggal nodin RFS/RFI]],0)</f>
        <v>0</v>
      </c>
      <c r="AQ1104" s="26">
        <f ca="1">IF(AND(Email_TaskV2[[#This Row],[Status]]="ON PROGRESS",Email_TaskV2[[#This Row],[Type]]="RFI"),TODAY()-Email_TaskV2[[#This Row],[Tanggal nodin RFS/RFI]],0)</f>
        <v>0</v>
      </c>
      <c r="AR1104" s="26" t="str">
        <f ca="1">IF(Email_TaskV2[[#This Row],[Aging]]&gt;7,"Warning","")</f>
        <v/>
      </c>
      <c r="AV1104" s="16" t="str">
        <f>IF(AND(Email_TaskV2[[#This Row],[Status]]="ON PROGRESS",Email_TaskV2[[#This Row],[Type]]="RFS"),"YES","")</f>
        <v/>
      </c>
      <c r="AW1104" s="16" t="str">
        <f>IF(AND(Email_TaskV2[[#This Row],[Status]]="ON PROGRESS",Email_TaskV2[[#This Row],[Type]]="RFI"),"YES","")</f>
        <v/>
      </c>
      <c r="AX1104" s="16">
        <f>IF(Email_TaskV2[[#This Row],[Nomor Nodin RFS/RFI]]="","",DAY(Email_TaskV2[[#This Row],[Tanggal nodin RFS/RFI]]))</f>
        <v>2</v>
      </c>
      <c r="AY1104" s="28" t="str">
        <f>IF(Email_TaskV2[[#This Row],[Nomor Nodin RFS/RFI]]="","",TEXT(Email_TaskV2[[#This Row],[Tanggal nodin RFS/RFI]],"mmm"))</f>
        <v>Sep</v>
      </c>
      <c r="AZ1104" s="28" t="str">
        <f>IF(Email_TaskV2[[#This Row],[Nodin BO]]="","No","Yes")</f>
        <v>Yes</v>
      </c>
      <c r="BA1104" s="36">
        <f>IF(Email_TaskV2[[#This Row],[Month]]="",13,MONTH(Email_TaskV2[[#This Row],[Tanggal nodin RFS/RFI]]))</f>
        <v>9</v>
      </c>
    </row>
    <row r="1105" spans="1:53" ht="15" hidden="1" customHeight="1" x14ac:dyDescent="0.3">
      <c r="A1105" s="17">
        <v>1104</v>
      </c>
      <c r="B1105" s="31" t="s">
        <v>4670</v>
      </c>
      <c r="C1105" s="40">
        <v>44806</v>
      </c>
      <c r="D1105" s="132" t="s">
        <v>4671</v>
      </c>
      <c r="E1105" s="134" t="s">
        <v>55</v>
      </c>
      <c r="F1105" s="138" t="s">
        <v>112</v>
      </c>
      <c r="G1105" s="42">
        <v>44807</v>
      </c>
      <c r="H1105" s="42">
        <v>44808</v>
      </c>
      <c r="I1105" s="31" t="s">
        <v>4672</v>
      </c>
      <c r="J1105" s="42">
        <v>44809</v>
      </c>
      <c r="K1105" s="42"/>
      <c r="L1105" s="31">
        <f t="shared" si="133"/>
        <v>2</v>
      </c>
      <c r="M1105" s="31">
        <f t="shared" si="134"/>
        <v>2</v>
      </c>
      <c r="N1105" s="34" t="s">
        <v>130</v>
      </c>
      <c r="O1105" s="34" t="s">
        <v>131</v>
      </c>
      <c r="P1105" s="34" t="str">
        <f>VLOOKUP(Email_TaskV2[[#This Row],[PIC Dev]],[1]Organization!C:D,2,FALSE)</f>
        <v>BSM Prepaid</v>
      </c>
      <c r="Q1105" s="34"/>
      <c r="R1105" s="31">
        <v>85</v>
      </c>
      <c r="S1105" s="31" t="s">
        <v>106</v>
      </c>
      <c r="T1105" s="31" t="s">
        <v>4019</v>
      </c>
      <c r="U1105" s="31"/>
      <c r="V1105" s="31"/>
      <c r="W1105" s="31"/>
      <c r="X1105" s="31"/>
      <c r="Y1105" s="31"/>
      <c r="Z1105" s="31" t="s">
        <v>63</v>
      </c>
      <c r="AA1105" s="31" t="s">
        <v>64</v>
      </c>
      <c r="AB1105" s="31" t="s">
        <v>65</v>
      </c>
      <c r="AC1105" s="31" t="s">
        <v>66</v>
      </c>
      <c r="AD1105" s="23" t="s">
        <v>2792</v>
      </c>
      <c r="AE1105" s="33"/>
      <c r="AF1105" s="33"/>
      <c r="AG1105" s="31"/>
      <c r="AH1105" s="31"/>
      <c r="AI1105" s="31" t="s">
        <v>75</v>
      </c>
      <c r="AJ1105" s="43" t="str">
        <f t="shared" si="126"/>
        <v/>
      </c>
      <c r="AK1105" s="25"/>
      <c r="AL1105" s="25"/>
      <c r="AM1105" s="25"/>
      <c r="AN1105" s="25"/>
      <c r="AO1105" s="25"/>
      <c r="AP1105" s="26">
        <f ca="1">IF(AND(Email_TaskV2[[#This Row],[Status]]="ON PROGRESS"),TODAY()-Email_TaskV2[[#This Row],[Tanggal nodin RFS/RFI]],0)</f>
        <v>0</v>
      </c>
      <c r="AQ1105" s="26">
        <f ca="1">IF(AND(Email_TaskV2[[#This Row],[Status]]="ON PROGRESS",Email_TaskV2[[#This Row],[Type]]="RFI"),TODAY()-Email_TaskV2[[#This Row],[Tanggal nodin RFS/RFI]],0)</f>
        <v>0</v>
      </c>
      <c r="AR1105" s="26" t="str">
        <f ca="1">IF(Email_TaskV2[[#This Row],[Aging]]&gt;7,"Warning","")</f>
        <v/>
      </c>
      <c r="AV1105" s="16" t="str">
        <f>IF(AND(Email_TaskV2[[#This Row],[Status]]="ON PROGRESS",Email_TaskV2[[#This Row],[Type]]="RFS"),"YES","")</f>
        <v/>
      </c>
      <c r="AW1105" s="16" t="str">
        <f>IF(AND(Email_TaskV2[[#This Row],[Status]]="ON PROGRESS",Email_TaskV2[[#This Row],[Type]]="RFI"),"YES","")</f>
        <v/>
      </c>
      <c r="AX1105" s="16">
        <f>IF(Email_TaskV2[[#This Row],[Nomor Nodin RFS/RFI]]="","",DAY(Email_TaskV2[[#This Row],[Tanggal nodin RFS/RFI]]))</f>
        <v>2</v>
      </c>
      <c r="AY1105" s="28" t="str">
        <f>IF(Email_TaskV2[[#This Row],[Nomor Nodin RFS/RFI]]="","",TEXT(Email_TaskV2[[#This Row],[Tanggal nodin RFS/RFI]],"mmm"))</f>
        <v>Sep</v>
      </c>
      <c r="AZ1105" s="28" t="str">
        <f>IF(Email_TaskV2[[#This Row],[Nodin BO]]="","No","Yes")</f>
        <v>Yes</v>
      </c>
      <c r="BA1105" s="36">
        <f>IF(Email_TaskV2[[#This Row],[Month]]="",13,MONTH(Email_TaskV2[[#This Row],[Tanggal nodin RFS/RFI]]))</f>
        <v>9</v>
      </c>
    </row>
    <row r="1106" spans="1:53" ht="15" hidden="1" customHeight="1" x14ac:dyDescent="0.3">
      <c r="A1106" s="17">
        <v>1105</v>
      </c>
      <c r="B1106" s="31" t="s">
        <v>4673</v>
      </c>
      <c r="C1106" s="40">
        <v>44806</v>
      </c>
      <c r="D1106" s="34" t="s">
        <v>4674</v>
      </c>
      <c r="E1106" s="31" t="s">
        <v>55</v>
      </c>
      <c r="F1106" s="31" t="s">
        <v>112</v>
      </c>
      <c r="G1106" s="42">
        <v>44809</v>
      </c>
      <c r="H1106" s="42">
        <v>44809</v>
      </c>
      <c r="I1106" s="31" t="s">
        <v>4675</v>
      </c>
      <c r="J1106" s="42">
        <v>44809</v>
      </c>
      <c r="K1106" s="42"/>
      <c r="L1106" s="31">
        <f t="shared" si="133"/>
        <v>3</v>
      </c>
      <c r="M1106" s="31">
        <f t="shared" si="134"/>
        <v>0</v>
      </c>
      <c r="N1106" s="74" t="s">
        <v>3068</v>
      </c>
      <c r="O1106" s="34" t="s">
        <v>3069</v>
      </c>
      <c r="P1106" s="34" t="str">
        <f>VLOOKUP(Email_TaskV2[[#This Row],[PIC Dev]],[1]Organization!C:D,2,FALSE)</f>
        <v>BSM Prepaid</v>
      </c>
      <c r="Q1106" s="34"/>
      <c r="R1106" s="31">
        <v>85</v>
      </c>
      <c r="S1106" s="31" t="s">
        <v>106</v>
      </c>
      <c r="T1106" s="31" t="s">
        <v>4486</v>
      </c>
      <c r="U1106" s="31"/>
      <c r="V1106" s="31"/>
      <c r="W1106" s="31"/>
      <c r="X1106" s="31"/>
      <c r="Y1106" s="31"/>
      <c r="Z1106" s="31" t="s">
        <v>63</v>
      </c>
      <c r="AA1106" s="31" t="s">
        <v>64</v>
      </c>
      <c r="AB1106" s="31" t="s">
        <v>4676</v>
      </c>
      <c r="AC1106" s="31" t="s">
        <v>66</v>
      </c>
      <c r="AD1106" s="23" t="s">
        <v>2792</v>
      </c>
      <c r="AE1106" s="33"/>
      <c r="AF1106" s="33"/>
      <c r="AG1106" s="31"/>
      <c r="AH1106" s="31"/>
      <c r="AI1106" s="31" t="s">
        <v>75</v>
      </c>
      <c r="AJ1106" s="43" t="str">
        <f t="shared" si="126"/>
        <v/>
      </c>
      <c r="AK1106" s="25"/>
      <c r="AL1106" s="25"/>
      <c r="AM1106" s="25"/>
      <c r="AN1106" s="25"/>
      <c r="AO1106" s="25"/>
      <c r="AP1106" s="26">
        <f ca="1">IF(AND(Email_TaskV2[[#This Row],[Status]]="ON PROGRESS"),TODAY()-Email_TaskV2[[#This Row],[Tanggal nodin RFS/RFI]],0)</f>
        <v>0</v>
      </c>
      <c r="AQ1106" s="26">
        <f ca="1">IF(AND(Email_TaskV2[[#This Row],[Status]]="ON PROGRESS",Email_TaskV2[[#This Row],[Type]]="RFI"),TODAY()-Email_TaskV2[[#This Row],[Tanggal nodin RFS/RFI]],0)</f>
        <v>0</v>
      </c>
      <c r="AR1106" s="26" t="str">
        <f ca="1">IF(Email_TaskV2[[#This Row],[Aging]]&gt;7,"Warning","")</f>
        <v/>
      </c>
      <c r="AV1106" s="16" t="str">
        <f>IF(AND(Email_TaskV2[[#This Row],[Status]]="ON PROGRESS",Email_TaskV2[[#This Row],[Type]]="RFS"),"YES","")</f>
        <v/>
      </c>
      <c r="AW1106" s="16" t="str">
        <f>IF(AND(Email_TaskV2[[#This Row],[Status]]="ON PROGRESS",Email_TaskV2[[#This Row],[Type]]="RFI"),"YES","")</f>
        <v/>
      </c>
      <c r="AX1106" s="16">
        <f>IF(Email_TaskV2[[#This Row],[Nomor Nodin RFS/RFI]]="","",DAY(Email_TaskV2[[#This Row],[Tanggal nodin RFS/RFI]]))</f>
        <v>2</v>
      </c>
      <c r="AY1106" s="28" t="str">
        <f>IF(Email_TaskV2[[#This Row],[Nomor Nodin RFS/RFI]]="","",TEXT(Email_TaskV2[[#This Row],[Tanggal nodin RFS/RFI]],"mmm"))</f>
        <v>Sep</v>
      </c>
      <c r="AZ1106" s="28" t="str">
        <f>IF(Email_TaskV2[[#This Row],[Nodin BO]]="","No","Yes")</f>
        <v>Yes</v>
      </c>
      <c r="BA1106" s="36">
        <f>IF(Email_TaskV2[[#This Row],[Month]]="",13,MONTH(Email_TaskV2[[#This Row],[Tanggal nodin RFS/RFI]]))</f>
        <v>9</v>
      </c>
    </row>
    <row r="1107" spans="1:53" ht="15" hidden="1" customHeight="1" x14ac:dyDescent="0.3">
      <c r="A1107" s="17">
        <v>1106</v>
      </c>
      <c r="B1107" s="31" t="s">
        <v>4677</v>
      </c>
      <c r="C1107" s="40">
        <v>44806</v>
      </c>
      <c r="D1107" s="34" t="s">
        <v>4678</v>
      </c>
      <c r="E1107" s="31" t="s">
        <v>55</v>
      </c>
      <c r="F1107" s="41" t="s">
        <v>112</v>
      </c>
      <c r="G1107" s="42">
        <v>44809</v>
      </c>
      <c r="H1107" s="42">
        <v>44816</v>
      </c>
      <c r="I1107" s="31" t="s">
        <v>4679</v>
      </c>
      <c r="J1107" s="42">
        <v>44816</v>
      </c>
      <c r="K1107" s="42"/>
      <c r="L1107" s="31">
        <f t="shared" si="133"/>
        <v>10</v>
      </c>
      <c r="M1107" s="31">
        <f t="shared" si="134"/>
        <v>7</v>
      </c>
      <c r="N1107" s="34" t="s">
        <v>341</v>
      </c>
      <c r="O1107" s="34" t="s">
        <v>342</v>
      </c>
      <c r="P1107" s="34" t="str">
        <f>VLOOKUP(Email_TaskV2[[#This Row],[PIC Dev]],[1]Organization!C:D,2,FALSE)</f>
        <v>Digital and VAS</v>
      </c>
      <c r="Q1107" s="34"/>
      <c r="R1107" s="31">
        <v>184</v>
      </c>
      <c r="S1107" s="31" t="s">
        <v>106</v>
      </c>
      <c r="T1107" s="31" t="s">
        <v>4680</v>
      </c>
      <c r="U1107" s="31"/>
      <c r="V1107" s="31"/>
      <c r="W1107" s="31"/>
      <c r="X1107" s="31"/>
      <c r="Y1107" s="31"/>
      <c r="Z1107" s="31" t="s">
        <v>63</v>
      </c>
      <c r="AA1107" s="31" t="s">
        <v>64</v>
      </c>
      <c r="AB1107" s="31" t="s">
        <v>344</v>
      </c>
      <c r="AC1107" s="31" t="s">
        <v>98</v>
      </c>
      <c r="AD1107" s="23" t="s">
        <v>1719</v>
      </c>
      <c r="AE1107" s="33"/>
      <c r="AF1107" s="33"/>
      <c r="AG1107" s="31"/>
      <c r="AH1107" s="31"/>
      <c r="AI1107" s="31" t="s">
        <v>276</v>
      </c>
      <c r="AJ1107" s="43" t="str">
        <f t="shared" si="126"/>
        <v>(Prima Automation)</v>
      </c>
      <c r="AK1107" s="25"/>
      <c r="AL1107" s="25">
        <v>2</v>
      </c>
      <c r="AM1107" s="25"/>
      <c r="AN1107" s="25"/>
      <c r="AO1107" s="25"/>
      <c r="AP1107" s="26">
        <f ca="1">IF(AND(Email_TaskV2[[#This Row],[Status]]="ON PROGRESS"),TODAY()-Email_TaskV2[[#This Row],[Tanggal nodin RFS/RFI]],0)</f>
        <v>0</v>
      </c>
      <c r="AQ1107" s="26">
        <f ca="1">IF(AND(Email_TaskV2[[#This Row],[Status]]="ON PROGRESS",Email_TaskV2[[#This Row],[Type]]="RFI"),TODAY()-Email_TaskV2[[#This Row],[Tanggal nodin RFS/RFI]],0)</f>
        <v>0</v>
      </c>
      <c r="AR1107" s="26" t="str">
        <f ca="1">IF(Email_TaskV2[[#This Row],[Aging]]&gt;7,"Warning","")</f>
        <v/>
      </c>
      <c r="AV1107" s="16" t="str">
        <f>IF(AND(Email_TaskV2[[#This Row],[Status]]="ON PROGRESS",Email_TaskV2[[#This Row],[Type]]="RFS"),"YES","")</f>
        <v/>
      </c>
      <c r="AW1107" s="16" t="str">
        <f>IF(AND(Email_TaskV2[[#This Row],[Status]]="ON PROGRESS",Email_TaskV2[[#This Row],[Type]]="RFI"),"YES","")</f>
        <v/>
      </c>
      <c r="AX1107" s="16">
        <f>IF(Email_TaskV2[[#This Row],[Nomor Nodin RFS/RFI]]="","",DAY(Email_TaskV2[[#This Row],[Tanggal nodin RFS/RFI]]))</f>
        <v>2</v>
      </c>
      <c r="AY1107" s="28" t="str">
        <f>IF(Email_TaskV2[[#This Row],[Nomor Nodin RFS/RFI]]="","",TEXT(Email_TaskV2[[#This Row],[Tanggal nodin RFS/RFI]],"mmm"))</f>
        <v>Sep</v>
      </c>
      <c r="AZ1107" s="28" t="str">
        <f>IF(Email_TaskV2[[#This Row],[Nodin BO]]="","No","Yes")</f>
        <v>Yes</v>
      </c>
      <c r="BA1107" s="36">
        <f>IF(Email_TaskV2[[#This Row],[Month]]="",13,MONTH(Email_TaskV2[[#This Row],[Tanggal nodin RFS/RFI]]))</f>
        <v>9</v>
      </c>
    </row>
    <row r="1108" spans="1:53" ht="15" hidden="1" customHeight="1" x14ac:dyDescent="0.3">
      <c r="A1108" s="17">
        <v>1107</v>
      </c>
      <c r="B1108" s="31" t="s">
        <v>4681</v>
      </c>
      <c r="C1108" s="40">
        <v>44806</v>
      </c>
      <c r="D1108" s="34" t="s">
        <v>4682</v>
      </c>
      <c r="E1108" s="31" t="s">
        <v>55</v>
      </c>
      <c r="F1108" s="41" t="s">
        <v>136</v>
      </c>
      <c r="G1108" s="42">
        <v>44809</v>
      </c>
      <c r="H1108" s="42">
        <v>44810</v>
      </c>
      <c r="I1108" s="31" t="s">
        <v>4683</v>
      </c>
      <c r="J1108" s="42">
        <v>44810</v>
      </c>
      <c r="K1108" s="42"/>
      <c r="L1108" s="31">
        <f t="shared" si="133"/>
        <v>4</v>
      </c>
      <c r="M1108" s="31">
        <f t="shared" si="134"/>
        <v>1</v>
      </c>
      <c r="N1108" s="34" t="s">
        <v>341</v>
      </c>
      <c r="O1108" s="34" t="s">
        <v>342</v>
      </c>
      <c r="P1108" s="34" t="str">
        <f>VLOOKUP(Email_TaskV2[[#This Row],[PIC Dev]],[1]Organization!C:D,2,FALSE)</f>
        <v>Digital and VAS</v>
      </c>
      <c r="Q1108" s="74" t="s">
        <v>4684</v>
      </c>
      <c r="R1108" s="31">
        <v>34</v>
      </c>
      <c r="S1108" s="31" t="s">
        <v>61</v>
      </c>
      <c r="T1108" s="31" t="s">
        <v>4685</v>
      </c>
      <c r="U1108" s="31"/>
      <c r="V1108" s="31"/>
      <c r="W1108" s="31"/>
      <c r="X1108" s="31"/>
      <c r="Y1108" s="31"/>
      <c r="Z1108" s="31" t="s">
        <v>63</v>
      </c>
      <c r="AA1108" s="31" t="s">
        <v>64</v>
      </c>
      <c r="AB1108" s="31" t="s">
        <v>344</v>
      </c>
      <c r="AC1108" s="31" t="s">
        <v>98</v>
      </c>
      <c r="AD1108" s="23" t="s">
        <v>3897</v>
      </c>
      <c r="AE1108" s="33" t="s">
        <v>2640</v>
      </c>
      <c r="AF1108" s="33"/>
      <c r="AG1108" s="31"/>
      <c r="AH1108" s="31"/>
      <c r="AI1108" s="31" t="s">
        <v>68</v>
      </c>
      <c r="AJ1108" s="43" t="str">
        <f t="shared" si="126"/>
        <v>(FUT Simulator)</v>
      </c>
      <c r="AK1108" s="25"/>
      <c r="AL1108" s="25"/>
      <c r="AM1108" s="25">
        <v>3</v>
      </c>
      <c r="AN1108" s="25"/>
      <c r="AO1108" s="25"/>
      <c r="AP1108" s="26">
        <f ca="1">IF(AND(Email_TaskV2[[#This Row],[Status]]="ON PROGRESS"),TODAY()-Email_TaskV2[[#This Row],[Tanggal nodin RFS/RFI]],0)</f>
        <v>0</v>
      </c>
      <c r="AQ1108" s="26">
        <f ca="1">IF(AND(Email_TaskV2[[#This Row],[Status]]="ON PROGRESS",Email_TaskV2[[#This Row],[Type]]="RFI"),TODAY()-Email_TaskV2[[#This Row],[Tanggal nodin RFS/RFI]],0)</f>
        <v>0</v>
      </c>
      <c r="AR1108" s="26" t="str">
        <f ca="1">IF(Email_TaskV2[[#This Row],[Aging]]&gt;7,"Warning","")</f>
        <v/>
      </c>
      <c r="AV1108" s="16" t="str">
        <f>IF(AND(Email_TaskV2[[#This Row],[Status]]="ON PROGRESS",Email_TaskV2[[#This Row],[Type]]="RFS"),"YES","")</f>
        <v/>
      </c>
      <c r="AW1108" s="16" t="str">
        <f>IF(AND(Email_TaskV2[[#This Row],[Status]]="ON PROGRESS",Email_TaskV2[[#This Row],[Type]]="RFI"),"YES","")</f>
        <v/>
      </c>
      <c r="AX1108" s="16">
        <f>IF(Email_TaskV2[[#This Row],[Nomor Nodin RFS/RFI]]="","",DAY(Email_TaskV2[[#This Row],[Tanggal nodin RFS/RFI]]))</f>
        <v>2</v>
      </c>
      <c r="AY1108" s="28" t="str">
        <f>IF(Email_TaskV2[[#This Row],[Nomor Nodin RFS/RFI]]="","",TEXT(Email_TaskV2[[#This Row],[Tanggal nodin RFS/RFI]],"mmm"))</f>
        <v>Sep</v>
      </c>
      <c r="AZ1108" s="28" t="str">
        <f>IF(Email_TaskV2[[#This Row],[Nodin BO]]="","No","Yes")</f>
        <v>Yes</v>
      </c>
      <c r="BA1108" s="36">
        <f>IF(Email_TaskV2[[#This Row],[Month]]="",13,MONTH(Email_TaskV2[[#This Row],[Tanggal nodin RFS/RFI]]))</f>
        <v>9</v>
      </c>
    </row>
    <row r="1109" spans="1:53" ht="15" hidden="1" customHeight="1" x14ac:dyDescent="0.3">
      <c r="A1109" s="17">
        <v>1108</v>
      </c>
      <c r="B1109" s="31" t="s">
        <v>4686</v>
      </c>
      <c r="C1109" s="40">
        <v>44806</v>
      </c>
      <c r="D1109" s="34" t="s">
        <v>4687</v>
      </c>
      <c r="E1109" s="31" t="s">
        <v>55</v>
      </c>
      <c r="F1109" s="41" t="s">
        <v>112</v>
      </c>
      <c r="G1109" s="42">
        <v>44811</v>
      </c>
      <c r="H1109" s="42">
        <v>44817</v>
      </c>
      <c r="I1109" s="31" t="s">
        <v>4688</v>
      </c>
      <c r="J1109" s="42">
        <v>44817</v>
      </c>
      <c r="K1109" s="42"/>
      <c r="L1109" s="31">
        <f t="shared" si="133"/>
        <v>11</v>
      </c>
      <c r="M1109" s="31">
        <f t="shared" si="134"/>
        <v>6</v>
      </c>
      <c r="N1109" s="23" t="s">
        <v>93</v>
      </c>
      <c r="O1109" s="20" t="s">
        <v>94</v>
      </c>
      <c r="P1109" s="34" t="str">
        <f>VLOOKUP(Email_TaskV2[[#This Row],[PIC Dev]],[1]Organization!C:D,2,FALSE)</f>
        <v>Digital and VAS</v>
      </c>
      <c r="Q1109" s="34"/>
      <c r="R1109" s="31">
        <v>90</v>
      </c>
      <c r="S1109" s="31" t="s">
        <v>106</v>
      </c>
      <c r="T1109" s="31" t="s">
        <v>4689</v>
      </c>
      <c r="U1109" s="31"/>
      <c r="V1109" s="31"/>
      <c r="W1109" s="31"/>
      <c r="X1109" s="31"/>
      <c r="Y1109" s="31"/>
      <c r="Z1109" s="31" t="s">
        <v>63</v>
      </c>
      <c r="AA1109" s="31" t="s">
        <v>64</v>
      </c>
      <c r="AB1109" s="31" t="s">
        <v>201</v>
      </c>
      <c r="AC1109" s="31" t="s">
        <v>98</v>
      </c>
      <c r="AD1109" s="23" t="s">
        <v>2792</v>
      </c>
      <c r="AE1109" s="33"/>
      <c r="AF1109" s="33"/>
      <c r="AG1109" s="31"/>
      <c r="AH1109" s="31"/>
      <c r="AI1109" s="31" t="s">
        <v>75</v>
      </c>
      <c r="AJ1109" s="43" t="str">
        <f t="shared" si="126"/>
        <v/>
      </c>
      <c r="AK1109" s="25"/>
      <c r="AL1109" s="25"/>
      <c r="AM1109" s="25"/>
      <c r="AN1109" s="25"/>
      <c r="AO1109" s="25"/>
      <c r="AP1109" s="26">
        <f ca="1">IF(AND(Email_TaskV2[[#This Row],[Status]]="ON PROGRESS"),TODAY()-Email_TaskV2[[#This Row],[Tanggal nodin RFS/RFI]],0)</f>
        <v>0</v>
      </c>
      <c r="AQ1109" s="26">
        <f ca="1">IF(AND(Email_TaskV2[[#This Row],[Status]]="ON PROGRESS",Email_TaskV2[[#This Row],[Type]]="RFI"),TODAY()-Email_TaskV2[[#This Row],[Tanggal nodin RFS/RFI]],0)</f>
        <v>0</v>
      </c>
      <c r="AR1109" s="26" t="str">
        <f ca="1">IF(Email_TaskV2[[#This Row],[Aging]]&gt;7,"Warning","")</f>
        <v/>
      </c>
      <c r="AV1109" s="16" t="str">
        <f>IF(AND(Email_TaskV2[[#This Row],[Status]]="ON PROGRESS",Email_TaskV2[[#This Row],[Type]]="RFS"),"YES","")</f>
        <v/>
      </c>
      <c r="AW1109" s="16" t="str">
        <f>IF(AND(Email_TaskV2[[#This Row],[Status]]="ON PROGRESS",Email_TaskV2[[#This Row],[Type]]="RFI"),"YES","")</f>
        <v/>
      </c>
      <c r="AX1109" s="16">
        <f>IF(Email_TaskV2[[#This Row],[Nomor Nodin RFS/RFI]]="","",DAY(Email_TaskV2[[#This Row],[Tanggal nodin RFS/RFI]]))</f>
        <v>2</v>
      </c>
      <c r="AY1109" s="28" t="str">
        <f>IF(Email_TaskV2[[#This Row],[Nomor Nodin RFS/RFI]]="","",TEXT(Email_TaskV2[[#This Row],[Tanggal nodin RFS/RFI]],"mmm"))</f>
        <v>Sep</v>
      </c>
      <c r="AZ1109" s="28" t="str">
        <f>IF(Email_TaskV2[[#This Row],[Nodin BO]]="","No","Yes")</f>
        <v>Yes</v>
      </c>
      <c r="BA1109" s="36">
        <f>IF(Email_TaskV2[[#This Row],[Month]]="",13,MONTH(Email_TaskV2[[#This Row],[Tanggal nodin RFS/RFI]]))</f>
        <v>9</v>
      </c>
    </row>
    <row r="1110" spans="1:53" ht="15" hidden="1" customHeight="1" x14ac:dyDescent="0.3">
      <c r="A1110" s="17">
        <v>1109</v>
      </c>
      <c r="B1110" s="31" t="s">
        <v>4690</v>
      </c>
      <c r="C1110" s="40">
        <v>44809</v>
      </c>
      <c r="D1110" s="34" t="s">
        <v>4691</v>
      </c>
      <c r="E1110" s="31" t="s">
        <v>55</v>
      </c>
      <c r="F1110" s="41" t="s">
        <v>136</v>
      </c>
      <c r="G1110" s="42">
        <v>44810</v>
      </c>
      <c r="H1110" s="42">
        <v>44812</v>
      </c>
      <c r="I1110" s="31" t="s">
        <v>4692</v>
      </c>
      <c r="J1110" s="42">
        <v>44812</v>
      </c>
      <c r="K1110" s="42"/>
      <c r="L1110" s="31">
        <f t="shared" si="133"/>
        <v>3</v>
      </c>
      <c r="M1110" s="31">
        <f t="shared" si="134"/>
        <v>2</v>
      </c>
      <c r="N1110" s="34" t="s">
        <v>220</v>
      </c>
      <c r="O1110" s="34" t="s">
        <v>221</v>
      </c>
      <c r="P1110" s="34" t="str">
        <f>VLOOKUP(Email_TaskV2[[#This Row],[PIC Dev]],[1]Organization!C:D,2,FALSE)</f>
        <v>Digital and VAS</v>
      </c>
      <c r="Q1110" s="74" t="s">
        <v>4693</v>
      </c>
      <c r="R1110" s="31">
        <v>25</v>
      </c>
      <c r="S1110" s="31" t="s">
        <v>61</v>
      </c>
      <c r="T1110" s="31" t="s">
        <v>4230</v>
      </c>
      <c r="U1110" s="31"/>
      <c r="V1110" s="31"/>
      <c r="W1110" s="31"/>
      <c r="X1110" s="31"/>
      <c r="Y1110" s="31"/>
      <c r="Z1110" s="31" t="s">
        <v>63</v>
      </c>
      <c r="AA1110" s="31" t="s">
        <v>64</v>
      </c>
      <c r="AB1110" s="31" t="s">
        <v>1498</v>
      </c>
      <c r="AC1110" s="31" t="s">
        <v>98</v>
      </c>
      <c r="AD1110" s="23" t="s">
        <v>125</v>
      </c>
      <c r="AE1110" s="33"/>
      <c r="AF1110" s="33"/>
      <c r="AG1110" s="31"/>
      <c r="AH1110" s="31"/>
      <c r="AI1110" s="31" t="s">
        <v>75</v>
      </c>
      <c r="AJ1110" s="43" t="str">
        <f t="shared" si="126"/>
        <v/>
      </c>
      <c r="AK1110" s="25"/>
      <c r="AL1110" s="25"/>
      <c r="AM1110" s="25"/>
      <c r="AN1110" s="25"/>
      <c r="AO1110" s="25"/>
      <c r="AP1110" s="26">
        <f ca="1">IF(AND(Email_TaskV2[[#This Row],[Status]]="ON PROGRESS"),TODAY()-Email_TaskV2[[#This Row],[Tanggal nodin RFS/RFI]],0)</f>
        <v>0</v>
      </c>
      <c r="AQ1110" s="26">
        <f ca="1">IF(AND(Email_TaskV2[[#This Row],[Status]]="ON PROGRESS",Email_TaskV2[[#This Row],[Type]]="RFI"),TODAY()-Email_TaskV2[[#This Row],[Tanggal nodin RFS/RFI]],0)</f>
        <v>0</v>
      </c>
      <c r="AR1110" s="26" t="str">
        <f ca="1">IF(Email_TaskV2[[#This Row],[Aging]]&gt;7,"Warning","")</f>
        <v/>
      </c>
      <c r="AV1110" s="16" t="str">
        <f>IF(AND(Email_TaskV2[[#This Row],[Status]]="ON PROGRESS",Email_TaskV2[[#This Row],[Type]]="RFS"),"YES","")</f>
        <v/>
      </c>
      <c r="AW1110" s="16" t="str">
        <f>IF(AND(Email_TaskV2[[#This Row],[Status]]="ON PROGRESS",Email_TaskV2[[#This Row],[Type]]="RFI"),"YES","")</f>
        <v/>
      </c>
      <c r="AX1110" s="16">
        <f>IF(Email_TaskV2[[#This Row],[Nomor Nodin RFS/RFI]]="","",DAY(Email_TaskV2[[#This Row],[Tanggal nodin RFS/RFI]]))</f>
        <v>5</v>
      </c>
      <c r="AY1110" s="28" t="str">
        <f>IF(Email_TaskV2[[#This Row],[Nomor Nodin RFS/RFI]]="","",TEXT(Email_TaskV2[[#This Row],[Tanggal nodin RFS/RFI]],"mmm"))</f>
        <v>Sep</v>
      </c>
      <c r="AZ1110" s="28" t="str">
        <f>IF(Email_TaskV2[[#This Row],[Nodin BO]]="","No","Yes")</f>
        <v>Yes</v>
      </c>
      <c r="BA1110" s="36">
        <f>IF(Email_TaskV2[[#This Row],[Month]]="",13,MONTH(Email_TaskV2[[#This Row],[Tanggal nodin RFS/RFI]]))</f>
        <v>9</v>
      </c>
    </row>
    <row r="1111" spans="1:53" ht="15" hidden="1" customHeight="1" x14ac:dyDescent="0.3">
      <c r="A1111" s="17">
        <v>1110</v>
      </c>
      <c r="B1111" s="31" t="s">
        <v>4694</v>
      </c>
      <c r="C1111" s="40">
        <v>44809</v>
      </c>
      <c r="D1111" s="34" t="s">
        <v>4695</v>
      </c>
      <c r="E1111" s="18" t="s">
        <v>55</v>
      </c>
      <c r="F1111" s="41" t="s">
        <v>112</v>
      </c>
      <c r="G1111" s="42">
        <v>44811</v>
      </c>
      <c r="H1111" s="42">
        <v>44811</v>
      </c>
      <c r="I1111" s="31" t="s">
        <v>4696</v>
      </c>
      <c r="J1111" s="42">
        <v>44811</v>
      </c>
      <c r="K1111" s="42"/>
      <c r="L1111" s="31">
        <f t="shared" si="133"/>
        <v>2</v>
      </c>
      <c r="M1111" s="31">
        <f t="shared" si="134"/>
        <v>0</v>
      </c>
      <c r="N1111" s="74" t="s">
        <v>3068</v>
      </c>
      <c r="O1111" s="34" t="s">
        <v>3069</v>
      </c>
      <c r="P1111" s="34" t="str">
        <f>VLOOKUP(Email_TaskV2[[#This Row],[PIC Dev]],[1]Organization!C:D,2,FALSE)</f>
        <v>BSM Prepaid</v>
      </c>
      <c r="Q1111" s="34"/>
      <c r="R1111" s="31">
        <v>11</v>
      </c>
      <c r="S1111" s="31" t="s">
        <v>61</v>
      </c>
      <c r="T1111" s="31" t="s">
        <v>4697</v>
      </c>
      <c r="U1111" s="31"/>
      <c r="V1111" s="31"/>
      <c r="W1111" s="31"/>
      <c r="X1111" s="31"/>
      <c r="Y1111" s="31"/>
      <c r="Z1111" s="31" t="s">
        <v>63</v>
      </c>
      <c r="AA1111" s="31" t="s">
        <v>64</v>
      </c>
      <c r="AB1111" s="31" t="s">
        <v>4676</v>
      </c>
      <c r="AC1111" s="31" t="s">
        <v>98</v>
      </c>
      <c r="AD1111" s="23" t="s">
        <v>255</v>
      </c>
      <c r="AE1111" s="33"/>
      <c r="AF1111" s="33"/>
      <c r="AG1111" s="31"/>
      <c r="AH1111" s="31"/>
      <c r="AI1111" s="31" t="s">
        <v>75</v>
      </c>
      <c r="AJ1111" s="43" t="str">
        <f t="shared" si="126"/>
        <v/>
      </c>
      <c r="AK1111" s="25"/>
      <c r="AL1111" s="25"/>
      <c r="AM1111" s="25"/>
      <c r="AN1111" s="25"/>
      <c r="AO1111" s="25"/>
      <c r="AP1111" s="26">
        <f ca="1">IF(AND(Email_TaskV2[[#This Row],[Status]]="ON PROGRESS"),TODAY()-Email_TaskV2[[#This Row],[Tanggal nodin RFS/RFI]],0)</f>
        <v>0</v>
      </c>
      <c r="AQ1111" s="26">
        <f ca="1">IF(AND(Email_TaskV2[[#This Row],[Status]]="ON PROGRESS",Email_TaskV2[[#This Row],[Type]]="RFI"),TODAY()-Email_TaskV2[[#This Row],[Tanggal nodin RFS/RFI]],0)</f>
        <v>0</v>
      </c>
      <c r="AR1111" s="26" t="str">
        <f ca="1">IF(Email_TaskV2[[#This Row],[Aging]]&gt;7,"Warning","")</f>
        <v/>
      </c>
      <c r="AV1111" s="16" t="str">
        <f>IF(AND(Email_TaskV2[[#This Row],[Status]]="ON PROGRESS",Email_TaskV2[[#This Row],[Type]]="RFS"),"YES","")</f>
        <v/>
      </c>
      <c r="AW1111" s="16" t="str">
        <f>IF(AND(Email_TaskV2[[#This Row],[Status]]="ON PROGRESS",Email_TaskV2[[#This Row],[Type]]="RFI"),"YES","")</f>
        <v/>
      </c>
      <c r="AX1111" s="16">
        <f>IF(Email_TaskV2[[#This Row],[Nomor Nodin RFS/RFI]]="","",DAY(Email_TaskV2[[#This Row],[Tanggal nodin RFS/RFI]]))</f>
        <v>5</v>
      </c>
      <c r="AY1111" s="28" t="str">
        <f>IF(Email_TaskV2[[#This Row],[Nomor Nodin RFS/RFI]]="","",TEXT(Email_TaskV2[[#This Row],[Tanggal nodin RFS/RFI]],"mmm"))</f>
        <v>Sep</v>
      </c>
      <c r="AZ1111" s="28" t="str">
        <f>IF(Email_TaskV2[[#This Row],[Nodin BO]]="","No","Yes")</f>
        <v>Yes</v>
      </c>
      <c r="BA1111" s="36">
        <f>IF(Email_TaskV2[[#This Row],[Month]]="",13,MONTH(Email_TaskV2[[#This Row],[Tanggal nodin RFS/RFI]]))</f>
        <v>9</v>
      </c>
    </row>
    <row r="1112" spans="1:53" ht="15" hidden="1" customHeight="1" x14ac:dyDescent="0.3">
      <c r="A1112" s="17">
        <v>1111</v>
      </c>
      <c r="B1112" s="31" t="s">
        <v>4698</v>
      </c>
      <c r="C1112" s="40">
        <v>44809</v>
      </c>
      <c r="D1112" s="34" t="s">
        <v>4699</v>
      </c>
      <c r="E1112" s="18" t="s">
        <v>55</v>
      </c>
      <c r="F1112" s="41" t="s">
        <v>147</v>
      </c>
      <c r="G1112" s="42">
        <v>44810</v>
      </c>
      <c r="H1112" s="42">
        <v>44820</v>
      </c>
      <c r="I1112" s="31" t="s">
        <v>4700</v>
      </c>
      <c r="J1112" s="42">
        <v>44820</v>
      </c>
      <c r="K1112" s="42"/>
      <c r="L1112" s="31">
        <f t="shared" si="133"/>
        <v>11</v>
      </c>
      <c r="M1112" s="31">
        <f t="shared" si="134"/>
        <v>10</v>
      </c>
      <c r="N1112" s="34" t="s">
        <v>104</v>
      </c>
      <c r="O1112" s="34" t="s">
        <v>105</v>
      </c>
      <c r="P1112" s="34" t="str">
        <f>VLOOKUP(Email_TaskV2[[#This Row],[PIC Dev]],[1]Organization!C:D,2,FALSE)</f>
        <v>Digital and VAS</v>
      </c>
      <c r="Q1112" s="34"/>
      <c r="R1112" s="31">
        <v>169</v>
      </c>
      <c r="S1112" s="31" t="s">
        <v>106</v>
      </c>
      <c r="T1112" s="31"/>
      <c r="U1112" s="31"/>
      <c r="V1112" s="31"/>
      <c r="W1112" s="31"/>
      <c r="X1112" s="31"/>
      <c r="Y1112" s="31"/>
      <c r="Z1112" s="31" t="s">
        <v>63</v>
      </c>
      <c r="AA1112" s="31" t="s">
        <v>64</v>
      </c>
      <c r="AB1112" s="31" t="s">
        <v>108</v>
      </c>
      <c r="AC1112" s="31" t="s">
        <v>98</v>
      </c>
      <c r="AD1112" s="23" t="s">
        <v>490</v>
      </c>
      <c r="AE1112" s="33"/>
      <c r="AF1112" s="33"/>
      <c r="AG1112" s="31"/>
      <c r="AH1112" s="31"/>
      <c r="AI1112" s="31" t="s">
        <v>276</v>
      </c>
      <c r="AJ1112" s="43" t="str">
        <f t="shared" si="126"/>
        <v>(Sigos Automation)</v>
      </c>
      <c r="AK1112" s="25">
        <v>1</v>
      </c>
      <c r="AL1112" s="25"/>
      <c r="AM1112" s="25"/>
      <c r="AN1112" s="25"/>
      <c r="AO1112" s="25"/>
      <c r="AP1112" s="26">
        <f ca="1">IF(AND(Email_TaskV2[[#This Row],[Status]]="ON PROGRESS"),TODAY()-Email_TaskV2[[#This Row],[Tanggal nodin RFS/RFI]],0)</f>
        <v>0</v>
      </c>
      <c r="AQ1112" s="26">
        <f ca="1">IF(AND(Email_TaskV2[[#This Row],[Status]]="ON PROGRESS",Email_TaskV2[[#This Row],[Type]]="RFI"),TODAY()-Email_TaskV2[[#This Row],[Tanggal nodin RFS/RFI]],0)</f>
        <v>0</v>
      </c>
      <c r="AR1112" s="26" t="str">
        <f ca="1">IF(Email_TaskV2[[#This Row],[Aging]]&gt;7,"Warning","")</f>
        <v/>
      </c>
      <c r="AV1112" s="16" t="str">
        <f>IF(AND(Email_TaskV2[[#This Row],[Status]]="ON PROGRESS",Email_TaskV2[[#This Row],[Type]]="RFS"),"YES","")</f>
        <v/>
      </c>
      <c r="AW1112" s="16" t="str">
        <f>IF(AND(Email_TaskV2[[#This Row],[Status]]="ON PROGRESS",Email_TaskV2[[#This Row],[Type]]="RFI"),"YES","")</f>
        <v/>
      </c>
      <c r="AX1112" s="16">
        <f>IF(Email_TaskV2[[#This Row],[Nomor Nodin RFS/RFI]]="","",DAY(Email_TaskV2[[#This Row],[Tanggal nodin RFS/RFI]]))</f>
        <v>5</v>
      </c>
      <c r="AY1112" s="28" t="str">
        <f>IF(Email_TaskV2[[#This Row],[Nomor Nodin RFS/RFI]]="","",TEXT(Email_TaskV2[[#This Row],[Tanggal nodin RFS/RFI]],"mmm"))</f>
        <v>Sep</v>
      </c>
      <c r="AZ1112" s="28" t="str">
        <f>IF(Email_TaskV2[[#This Row],[Nodin BO]]="","No","Yes")</f>
        <v>No</v>
      </c>
      <c r="BA1112" s="36">
        <f>IF(Email_TaskV2[[#This Row],[Month]]="",13,MONTH(Email_TaskV2[[#This Row],[Tanggal nodin RFS/RFI]]))</f>
        <v>9</v>
      </c>
    </row>
    <row r="1113" spans="1:53" ht="15" hidden="1" customHeight="1" x14ac:dyDescent="0.3">
      <c r="A1113" s="17">
        <v>1112</v>
      </c>
      <c r="B1113" s="31" t="s">
        <v>4701</v>
      </c>
      <c r="C1113" s="40">
        <v>44809</v>
      </c>
      <c r="D1113" s="34" t="s">
        <v>4702</v>
      </c>
      <c r="E1113" s="31" t="s">
        <v>55</v>
      </c>
      <c r="F1113" s="41" t="s">
        <v>112</v>
      </c>
      <c r="G1113" s="42">
        <v>44811</v>
      </c>
      <c r="H1113" s="42">
        <v>44823</v>
      </c>
      <c r="I1113" s="31" t="s">
        <v>4703</v>
      </c>
      <c r="J1113" s="42">
        <v>44824</v>
      </c>
      <c r="K1113" s="42"/>
      <c r="L1113" s="31">
        <f t="shared" si="133"/>
        <v>14</v>
      </c>
      <c r="M1113" s="31">
        <f t="shared" si="134"/>
        <v>13</v>
      </c>
      <c r="N1113" s="34" t="s">
        <v>3765</v>
      </c>
      <c r="O1113" s="34" t="s">
        <v>3766</v>
      </c>
      <c r="P1113" s="34" t="str">
        <f>VLOOKUP(Email_TaskV2[[#This Row],[PIC Dev]],[1]Organization!C:D,2,FALSE)</f>
        <v>Postpaid, Roaming, and Interconnect</v>
      </c>
      <c r="Q1113" s="34"/>
      <c r="R1113" s="31">
        <v>85</v>
      </c>
      <c r="S1113" s="31" t="s">
        <v>106</v>
      </c>
      <c r="T1113" s="31" t="s">
        <v>4704</v>
      </c>
      <c r="U1113" s="31"/>
      <c r="V1113" s="31"/>
      <c r="W1113" s="31"/>
      <c r="X1113" s="31"/>
      <c r="Y1113" s="31"/>
      <c r="Z1113" s="31" t="s">
        <v>63</v>
      </c>
      <c r="AA1113" s="31" t="s">
        <v>64</v>
      </c>
      <c r="AB1113" s="31" t="s">
        <v>65</v>
      </c>
      <c r="AC1113" s="31" t="s">
        <v>98</v>
      </c>
      <c r="AD1113" s="23" t="s">
        <v>490</v>
      </c>
      <c r="AE1113" s="33"/>
      <c r="AF1113" s="33"/>
      <c r="AG1113" s="31"/>
      <c r="AH1113" s="31"/>
      <c r="AI1113" s="31" t="s">
        <v>276</v>
      </c>
      <c r="AJ1113" s="43" t="str">
        <f t="shared" si="126"/>
        <v>(Sigos Automation)</v>
      </c>
      <c r="AK1113" s="25">
        <v>1</v>
      </c>
      <c r="AL1113" s="25"/>
      <c r="AM1113" s="25"/>
      <c r="AN1113" s="25"/>
      <c r="AO1113" s="25"/>
      <c r="AP1113" s="26">
        <f ca="1">IF(AND(Email_TaskV2[[#This Row],[Status]]="ON PROGRESS"),TODAY()-Email_TaskV2[[#This Row],[Tanggal nodin RFS/RFI]],0)</f>
        <v>0</v>
      </c>
      <c r="AQ1113" s="26">
        <f ca="1">IF(AND(Email_TaskV2[[#This Row],[Status]]="ON PROGRESS",Email_TaskV2[[#This Row],[Type]]="RFI"),TODAY()-Email_TaskV2[[#This Row],[Tanggal nodin RFS/RFI]],0)</f>
        <v>0</v>
      </c>
      <c r="AR1113" s="26" t="str">
        <f ca="1">IF(Email_TaskV2[[#This Row],[Aging]]&gt;7,"Warning","")</f>
        <v/>
      </c>
      <c r="AV1113" s="16" t="str">
        <f>IF(AND(Email_TaskV2[[#This Row],[Status]]="ON PROGRESS",Email_TaskV2[[#This Row],[Type]]="RFS"),"YES","")</f>
        <v/>
      </c>
      <c r="AW1113" s="16" t="str">
        <f>IF(AND(Email_TaskV2[[#This Row],[Status]]="ON PROGRESS",Email_TaskV2[[#This Row],[Type]]="RFI"),"YES","")</f>
        <v/>
      </c>
      <c r="AX1113" s="16">
        <f>IF(Email_TaskV2[[#This Row],[Nomor Nodin RFS/RFI]]="","",DAY(Email_TaskV2[[#This Row],[Tanggal nodin RFS/RFI]]))</f>
        <v>5</v>
      </c>
      <c r="AY1113" s="28" t="str">
        <f>IF(Email_TaskV2[[#This Row],[Nomor Nodin RFS/RFI]]="","",TEXT(Email_TaskV2[[#This Row],[Tanggal nodin RFS/RFI]],"mmm"))</f>
        <v>Sep</v>
      </c>
      <c r="AZ1113" s="28" t="str">
        <f>IF(Email_TaskV2[[#This Row],[Nodin BO]]="","No","Yes")</f>
        <v>Yes</v>
      </c>
      <c r="BA1113" s="36">
        <f>IF(Email_TaskV2[[#This Row],[Month]]="",13,MONTH(Email_TaskV2[[#This Row],[Tanggal nodin RFS/RFI]]))</f>
        <v>9</v>
      </c>
    </row>
    <row r="1114" spans="1:53" ht="15" hidden="1" customHeight="1" x14ac:dyDescent="0.3">
      <c r="A1114" s="17">
        <v>1113</v>
      </c>
      <c r="B1114" s="31" t="s">
        <v>4705</v>
      </c>
      <c r="C1114" s="40">
        <v>44810</v>
      </c>
      <c r="D1114" s="34" t="s">
        <v>3100</v>
      </c>
      <c r="E1114" s="31" t="s">
        <v>55</v>
      </c>
      <c r="F1114" s="41" t="s">
        <v>136</v>
      </c>
      <c r="G1114" s="42">
        <v>44810</v>
      </c>
      <c r="H1114" s="42">
        <v>44810</v>
      </c>
      <c r="I1114" s="31" t="s">
        <v>4706</v>
      </c>
      <c r="J1114" s="42">
        <v>44810</v>
      </c>
      <c r="K1114" s="42"/>
      <c r="L1114" s="31">
        <f t="shared" si="133"/>
        <v>0</v>
      </c>
      <c r="M1114" s="31">
        <f t="shared" si="134"/>
        <v>0</v>
      </c>
      <c r="N1114" s="34" t="s">
        <v>171</v>
      </c>
      <c r="O1114" s="34" t="s">
        <v>172</v>
      </c>
      <c r="P1114" s="34" t="str">
        <f>VLOOKUP(Email_TaskV2[[#This Row],[PIC Dev]],[1]Organization!C:D,2,FALSE)</f>
        <v>Postpaid, Roaming, and Interconnect</v>
      </c>
      <c r="Q1114" s="74" t="s">
        <v>4707</v>
      </c>
      <c r="R1114" s="31">
        <v>81</v>
      </c>
      <c r="S1114" s="31" t="s">
        <v>61</v>
      </c>
      <c r="T1114" s="31" t="s">
        <v>840</v>
      </c>
      <c r="U1114" s="31"/>
      <c r="V1114" s="31"/>
      <c r="W1114" s="31"/>
      <c r="X1114" s="31"/>
      <c r="Y1114" s="31"/>
      <c r="Z1114" s="31" t="s">
        <v>63</v>
      </c>
      <c r="AA1114" s="31" t="s">
        <v>64</v>
      </c>
      <c r="AB1114" s="31" t="s">
        <v>65</v>
      </c>
      <c r="AC1114" s="31" t="s">
        <v>124</v>
      </c>
      <c r="AD1114" s="23" t="s">
        <v>181</v>
      </c>
      <c r="AE1114" s="33"/>
      <c r="AF1114" s="33"/>
      <c r="AG1114" s="31"/>
      <c r="AH1114" s="31"/>
      <c r="AI1114" s="31" t="s">
        <v>75</v>
      </c>
      <c r="AJ1114" s="43" t="str">
        <f t="shared" si="126"/>
        <v/>
      </c>
      <c r="AK1114" s="25"/>
      <c r="AL1114" s="25"/>
      <c r="AM1114" s="25"/>
      <c r="AN1114" s="25"/>
      <c r="AO1114" s="25"/>
      <c r="AP1114" s="26">
        <f ca="1">IF(AND(Email_TaskV2[[#This Row],[Status]]="ON PROGRESS"),TODAY()-Email_TaskV2[[#This Row],[Tanggal nodin RFS/RFI]],0)</f>
        <v>0</v>
      </c>
      <c r="AQ1114" s="26">
        <f ca="1">IF(AND(Email_TaskV2[[#This Row],[Status]]="ON PROGRESS",Email_TaskV2[[#This Row],[Type]]="RFI"),TODAY()-Email_TaskV2[[#This Row],[Tanggal nodin RFS/RFI]],0)</f>
        <v>0</v>
      </c>
      <c r="AR1114" s="26" t="str">
        <f ca="1">IF(Email_TaskV2[[#This Row],[Aging]]&gt;7,"Warning","")</f>
        <v/>
      </c>
      <c r="AV1114" s="16" t="str">
        <f>IF(AND(Email_TaskV2[[#This Row],[Status]]="ON PROGRESS",Email_TaskV2[[#This Row],[Type]]="RFS"),"YES","")</f>
        <v/>
      </c>
      <c r="AW1114" s="16" t="str">
        <f>IF(AND(Email_TaskV2[[#This Row],[Status]]="ON PROGRESS",Email_TaskV2[[#This Row],[Type]]="RFI"),"YES","")</f>
        <v/>
      </c>
      <c r="AX1114" s="16">
        <f>IF(Email_TaskV2[[#This Row],[Nomor Nodin RFS/RFI]]="","",DAY(Email_TaskV2[[#This Row],[Tanggal nodin RFS/RFI]]))</f>
        <v>6</v>
      </c>
      <c r="AY1114" s="28" t="str">
        <f>IF(Email_TaskV2[[#This Row],[Nomor Nodin RFS/RFI]]="","",TEXT(Email_TaskV2[[#This Row],[Tanggal nodin RFS/RFI]],"mmm"))</f>
        <v>Sep</v>
      </c>
      <c r="AZ1114" s="28" t="str">
        <f>IF(Email_TaskV2[[#This Row],[Nodin BO]]="","No","Yes")</f>
        <v>Yes</v>
      </c>
      <c r="BA1114" s="36">
        <f>IF(Email_TaskV2[[#This Row],[Month]]="",13,MONTH(Email_TaskV2[[#This Row],[Tanggal nodin RFS/RFI]]))</f>
        <v>9</v>
      </c>
    </row>
    <row r="1115" spans="1:53" ht="15" hidden="1" customHeight="1" x14ac:dyDescent="0.3">
      <c r="A1115" s="17">
        <v>1114</v>
      </c>
      <c r="B1115" s="31" t="s">
        <v>4708</v>
      </c>
      <c r="C1115" s="40">
        <v>44810</v>
      </c>
      <c r="D1115" s="34" t="s">
        <v>4709</v>
      </c>
      <c r="E1115" s="31" t="s">
        <v>55</v>
      </c>
      <c r="F1115" s="41" t="s">
        <v>112</v>
      </c>
      <c r="G1115" s="42">
        <v>44811</v>
      </c>
      <c r="H1115" s="42">
        <v>44813</v>
      </c>
      <c r="I1115" s="31" t="s">
        <v>4710</v>
      </c>
      <c r="J1115" s="42">
        <v>44817</v>
      </c>
      <c r="K1115" s="42"/>
      <c r="L1115" s="31">
        <f t="shared" si="133"/>
        <v>3</v>
      </c>
      <c r="M1115" s="31">
        <f t="shared" si="134"/>
        <v>6</v>
      </c>
      <c r="N1115" s="34" t="s">
        <v>130</v>
      </c>
      <c r="O1115" s="34" t="s">
        <v>131</v>
      </c>
      <c r="P1115" s="34" t="str">
        <f>VLOOKUP(Email_TaskV2[[#This Row],[PIC Dev]],[1]Organization!C:D,2,FALSE)</f>
        <v>BSM Prepaid</v>
      </c>
      <c r="Q1115" s="34"/>
      <c r="R1115" s="31">
        <v>165</v>
      </c>
      <c r="S1115" s="31" t="s">
        <v>106</v>
      </c>
      <c r="T1115" s="31" t="s">
        <v>4711</v>
      </c>
      <c r="U1115" s="31"/>
      <c r="V1115" s="31"/>
      <c r="W1115" s="31"/>
      <c r="X1115" s="31"/>
      <c r="Y1115" s="31"/>
      <c r="Z1115" s="31" t="s">
        <v>63</v>
      </c>
      <c r="AA1115" s="31" t="s">
        <v>64</v>
      </c>
      <c r="AB1115" s="31" t="s">
        <v>65</v>
      </c>
      <c r="AC1115" s="31" t="s">
        <v>66</v>
      </c>
      <c r="AD1115" s="23" t="s">
        <v>151</v>
      </c>
      <c r="AE1115" s="33"/>
      <c r="AF1115" s="33"/>
      <c r="AG1115" s="31"/>
      <c r="AH1115" s="31"/>
      <c r="AI1115" s="31" t="s">
        <v>276</v>
      </c>
      <c r="AJ1115" s="43" t="str">
        <f t="shared" ref="AJ1115:AJ1178" si="135">_xlfn.CONCAT(IF(AK1115&lt;&gt;"",REPLACE(AK1115,1,1,"(Sigos Automation)"),""),IF(AL1115&lt;&gt;"",REPLACE(AL1115,1,1,"(Prima Automation)"),""),IF(AM1115&lt;&gt;"",REPLACE(AM1115,1,1,"(FUT Simulator)"),""),IF(AN1115&lt;&gt;"",REPLACE(AN1115,1,1,"(Postman Simulator)"),""),IF(AO1115&lt;&gt;"",REPLACE(AO1115,1,1,"(Cetho Automation)"),""))</f>
        <v>(Sigos Automation)</v>
      </c>
      <c r="AK1115" s="25">
        <v>1</v>
      </c>
      <c r="AL1115" s="25"/>
      <c r="AM1115" s="25"/>
      <c r="AN1115" s="25"/>
      <c r="AO1115" s="25"/>
      <c r="AP1115" s="26">
        <f ca="1">IF(AND(Email_TaskV2[[#This Row],[Status]]="ON PROGRESS"),TODAY()-Email_TaskV2[[#This Row],[Tanggal nodin RFS/RFI]],0)</f>
        <v>0</v>
      </c>
      <c r="AQ1115" s="26">
        <f ca="1">IF(AND(Email_TaskV2[[#This Row],[Status]]="ON PROGRESS",Email_TaskV2[[#This Row],[Type]]="RFI"),TODAY()-Email_TaskV2[[#This Row],[Tanggal nodin RFS/RFI]],0)</f>
        <v>0</v>
      </c>
      <c r="AR1115" s="26" t="str">
        <f ca="1">IF(Email_TaskV2[[#This Row],[Aging]]&gt;7,"Warning","")</f>
        <v/>
      </c>
      <c r="AV1115" s="16" t="str">
        <f>IF(AND(Email_TaskV2[[#This Row],[Status]]="ON PROGRESS",Email_TaskV2[[#This Row],[Type]]="RFS"),"YES","")</f>
        <v/>
      </c>
      <c r="AW1115" s="16" t="str">
        <f>IF(AND(Email_TaskV2[[#This Row],[Status]]="ON PROGRESS",Email_TaskV2[[#This Row],[Type]]="RFI"),"YES","")</f>
        <v/>
      </c>
      <c r="AX1115" s="16">
        <f>IF(Email_TaskV2[[#This Row],[Nomor Nodin RFS/RFI]]="","",DAY(Email_TaskV2[[#This Row],[Tanggal nodin RFS/RFI]]))</f>
        <v>6</v>
      </c>
      <c r="AY1115" s="28" t="str">
        <f>IF(Email_TaskV2[[#This Row],[Nomor Nodin RFS/RFI]]="","",TEXT(Email_TaskV2[[#This Row],[Tanggal nodin RFS/RFI]],"mmm"))</f>
        <v>Sep</v>
      </c>
      <c r="AZ1115" s="28" t="str">
        <f>IF(Email_TaskV2[[#This Row],[Nodin BO]]="","No","Yes")</f>
        <v>Yes</v>
      </c>
      <c r="BA1115" s="36">
        <f>IF(Email_TaskV2[[#This Row],[Month]]="",13,MONTH(Email_TaskV2[[#This Row],[Tanggal nodin RFS/RFI]]))</f>
        <v>9</v>
      </c>
    </row>
    <row r="1116" spans="1:53" ht="15" hidden="1" customHeight="1" x14ac:dyDescent="0.3">
      <c r="A1116" s="17">
        <v>1115</v>
      </c>
      <c r="B1116" s="31" t="s">
        <v>4712</v>
      </c>
      <c r="C1116" s="40">
        <v>44810</v>
      </c>
      <c r="D1116" s="34" t="s">
        <v>4713</v>
      </c>
      <c r="E1116" s="31" t="s">
        <v>55</v>
      </c>
      <c r="F1116" s="41" t="s">
        <v>112</v>
      </c>
      <c r="G1116" s="42">
        <v>44810</v>
      </c>
      <c r="H1116" s="42">
        <v>44838</v>
      </c>
      <c r="I1116" s="31" t="s">
        <v>4714</v>
      </c>
      <c r="J1116" s="42">
        <v>44838</v>
      </c>
      <c r="K1116" s="42"/>
      <c r="L1116" s="31">
        <f t="shared" si="133"/>
        <v>28</v>
      </c>
      <c r="M1116" s="31">
        <f t="shared" si="134"/>
        <v>28</v>
      </c>
      <c r="N1116" s="34" t="s">
        <v>220</v>
      </c>
      <c r="O1116" s="34" t="s">
        <v>221</v>
      </c>
      <c r="P1116" s="34" t="str">
        <f>VLOOKUP(Email_TaskV2[[#This Row],[PIC Dev]],[1]Organization!C:D,2,FALSE)</f>
        <v>Digital and VAS</v>
      </c>
      <c r="Q1116" s="34"/>
      <c r="R1116" s="31">
        <v>131</v>
      </c>
      <c r="S1116" s="31" t="s">
        <v>61</v>
      </c>
      <c r="T1116" s="31" t="s">
        <v>3944</v>
      </c>
      <c r="U1116" s="31"/>
      <c r="V1116" s="31"/>
      <c r="W1116" s="31"/>
      <c r="X1116" s="31"/>
      <c r="Y1116" s="31"/>
      <c r="Z1116" s="31" t="s">
        <v>63</v>
      </c>
      <c r="AA1116" s="31" t="s">
        <v>64</v>
      </c>
      <c r="AB1116" s="31" t="s">
        <v>1498</v>
      </c>
      <c r="AC1116" s="31" t="s">
        <v>98</v>
      </c>
      <c r="AD1116" s="23" t="s">
        <v>2421</v>
      </c>
      <c r="AE1116" s="33"/>
      <c r="AF1116" s="33"/>
      <c r="AG1116" s="31"/>
      <c r="AH1116" s="31"/>
      <c r="AI1116" s="31" t="s">
        <v>75</v>
      </c>
      <c r="AJ1116" s="43" t="str">
        <f t="shared" si="135"/>
        <v/>
      </c>
      <c r="AK1116" s="25"/>
      <c r="AL1116" s="25"/>
      <c r="AM1116" s="25"/>
      <c r="AN1116" s="25"/>
      <c r="AO1116" s="25"/>
      <c r="AP1116" s="26">
        <f ca="1">IF(AND(Email_TaskV2[[#This Row],[Status]]="ON PROGRESS"),TODAY()-Email_TaskV2[[#This Row],[Tanggal nodin RFS/RFI]],0)</f>
        <v>0</v>
      </c>
      <c r="AQ1116" s="26">
        <f ca="1">IF(AND(Email_TaskV2[[#This Row],[Status]]="ON PROGRESS",Email_TaskV2[[#This Row],[Type]]="RFI"),TODAY()-Email_TaskV2[[#This Row],[Tanggal nodin RFS/RFI]],0)</f>
        <v>0</v>
      </c>
      <c r="AR1116" s="26" t="str">
        <f ca="1">IF(Email_TaskV2[[#This Row],[Aging]]&gt;7,"Warning","")</f>
        <v/>
      </c>
      <c r="AV1116" s="16" t="str">
        <f>IF(AND(Email_TaskV2[[#This Row],[Status]]="ON PROGRESS",Email_TaskV2[[#This Row],[Type]]="RFS"),"YES","")</f>
        <v/>
      </c>
      <c r="AW1116" s="16" t="str">
        <f>IF(AND(Email_TaskV2[[#This Row],[Status]]="ON PROGRESS",Email_TaskV2[[#This Row],[Type]]="RFI"),"YES","")</f>
        <v/>
      </c>
      <c r="AX1116" s="16">
        <f>IF(Email_TaskV2[[#This Row],[Nomor Nodin RFS/RFI]]="","",DAY(Email_TaskV2[[#This Row],[Tanggal nodin RFS/RFI]]))</f>
        <v>6</v>
      </c>
      <c r="AY1116" s="28" t="str">
        <f>IF(Email_TaskV2[[#This Row],[Nomor Nodin RFS/RFI]]="","",TEXT(Email_TaskV2[[#This Row],[Tanggal nodin RFS/RFI]],"mmm"))</f>
        <v>Sep</v>
      </c>
      <c r="AZ1116" s="28" t="str">
        <f>IF(Email_TaskV2[[#This Row],[Nodin BO]]="","No","Yes")</f>
        <v>Yes</v>
      </c>
      <c r="BA1116" s="36">
        <f>IF(Email_TaskV2[[#This Row],[Month]]="",13,MONTH(Email_TaskV2[[#This Row],[Tanggal nodin RFS/RFI]]))</f>
        <v>9</v>
      </c>
    </row>
    <row r="1117" spans="1:53" ht="15" hidden="1" customHeight="1" x14ac:dyDescent="0.3">
      <c r="A1117" s="17">
        <v>1116</v>
      </c>
      <c r="B1117" s="31" t="s">
        <v>4715</v>
      </c>
      <c r="C1117" s="40">
        <v>44810</v>
      </c>
      <c r="D1117" s="34" t="s">
        <v>4716</v>
      </c>
      <c r="E1117" s="18" t="s">
        <v>55</v>
      </c>
      <c r="F1117" s="41" t="s">
        <v>136</v>
      </c>
      <c r="G1117" s="42">
        <v>44812</v>
      </c>
      <c r="H1117" s="42">
        <v>44813</v>
      </c>
      <c r="I1117" s="31" t="s">
        <v>4717</v>
      </c>
      <c r="J1117" s="42">
        <v>44813</v>
      </c>
      <c r="K1117" s="42"/>
      <c r="L1117" s="31">
        <f t="shared" si="133"/>
        <v>3</v>
      </c>
      <c r="M1117" s="31">
        <f t="shared" si="134"/>
        <v>1</v>
      </c>
      <c r="N1117" s="34" t="s">
        <v>3607</v>
      </c>
      <c r="O1117" s="34" t="s">
        <v>3608</v>
      </c>
      <c r="P1117" s="34" t="str">
        <f>VLOOKUP(Email_TaskV2[[#This Row],[PIC Dev]],[1]Organization!C:D,2,FALSE)</f>
        <v>Business Architecture</v>
      </c>
      <c r="Q1117" s="74" t="s">
        <v>4718</v>
      </c>
      <c r="R1117" s="31">
        <v>192</v>
      </c>
      <c r="S1117" s="31" t="s">
        <v>106</v>
      </c>
      <c r="T1117" s="31" t="s">
        <v>3452</v>
      </c>
      <c r="U1117" s="31"/>
      <c r="V1117" s="31"/>
      <c r="W1117" s="31"/>
      <c r="X1117" s="31"/>
      <c r="Y1117" s="31"/>
      <c r="Z1117" s="31" t="s">
        <v>63</v>
      </c>
      <c r="AA1117" s="31" t="s">
        <v>64</v>
      </c>
      <c r="AB1117" s="31" t="s">
        <v>534</v>
      </c>
      <c r="AC1117" s="31" t="s">
        <v>98</v>
      </c>
      <c r="AD1117" s="23" t="s">
        <v>1719</v>
      </c>
      <c r="AE1117" s="33"/>
      <c r="AF1117" s="33"/>
      <c r="AG1117" s="31"/>
      <c r="AH1117" s="31"/>
      <c r="AI1117" s="31" t="s">
        <v>276</v>
      </c>
      <c r="AJ1117" s="43" t="str">
        <f t="shared" si="135"/>
        <v>(Prima Automation)</v>
      </c>
      <c r="AK1117" s="25"/>
      <c r="AL1117" s="25">
        <v>2</v>
      </c>
      <c r="AM1117" s="25"/>
      <c r="AN1117" s="25"/>
      <c r="AO1117" s="25"/>
      <c r="AP1117" s="26">
        <f ca="1">IF(AND(Email_TaskV2[[#This Row],[Status]]="ON PROGRESS"),TODAY()-Email_TaskV2[[#This Row],[Tanggal nodin RFS/RFI]],0)</f>
        <v>0</v>
      </c>
      <c r="AQ1117" s="26">
        <f ca="1">IF(AND(Email_TaskV2[[#This Row],[Status]]="ON PROGRESS",Email_TaskV2[[#This Row],[Type]]="RFI"),TODAY()-Email_TaskV2[[#This Row],[Tanggal nodin RFS/RFI]],0)</f>
        <v>0</v>
      </c>
      <c r="AR1117" s="26" t="str">
        <f ca="1">IF(Email_TaskV2[[#This Row],[Aging]]&gt;7,"Warning","")</f>
        <v/>
      </c>
      <c r="AV1117" s="16" t="str">
        <f>IF(AND(Email_TaskV2[[#This Row],[Status]]="ON PROGRESS",Email_TaskV2[[#This Row],[Type]]="RFS"),"YES","")</f>
        <v/>
      </c>
      <c r="AW1117" s="16" t="str">
        <f>IF(AND(Email_TaskV2[[#This Row],[Status]]="ON PROGRESS",Email_TaskV2[[#This Row],[Type]]="RFI"),"YES","")</f>
        <v/>
      </c>
      <c r="AX1117" s="16">
        <f>IF(Email_TaskV2[[#This Row],[Nomor Nodin RFS/RFI]]="","",DAY(Email_TaskV2[[#This Row],[Tanggal nodin RFS/RFI]]))</f>
        <v>6</v>
      </c>
      <c r="AY1117" s="28" t="str">
        <f>IF(Email_TaskV2[[#This Row],[Nomor Nodin RFS/RFI]]="","",TEXT(Email_TaskV2[[#This Row],[Tanggal nodin RFS/RFI]],"mmm"))</f>
        <v>Sep</v>
      </c>
      <c r="AZ1117" s="28" t="str">
        <f>IF(Email_TaskV2[[#This Row],[Nodin BO]]="","No","Yes")</f>
        <v>Yes</v>
      </c>
      <c r="BA1117" s="36">
        <f>IF(Email_TaskV2[[#This Row],[Month]]="",13,MONTH(Email_TaskV2[[#This Row],[Tanggal nodin RFS/RFI]]))</f>
        <v>9</v>
      </c>
    </row>
    <row r="1118" spans="1:53" ht="15" hidden="1" customHeight="1" x14ac:dyDescent="0.3">
      <c r="A1118" s="17">
        <v>1117</v>
      </c>
      <c r="B1118" s="31" t="s">
        <v>4719</v>
      </c>
      <c r="C1118" s="40">
        <v>44810</v>
      </c>
      <c r="D1118" s="34" t="s">
        <v>4720</v>
      </c>
      <c r="E1118" s="31" t="s">
        <v>55</v>
      </c>
      <c r="F1118" s="41" t="s">
        <v>112</v>
      </c>
      <c r="G1118" s="42">
        <v>44813</v>
      </c>
      <c r="H1118" s="42">
        <v>44817</v>
      </c>
      <c r="I1118" s="31" t="s">
        <v>4721</v>
      </c>
      <c r="J1118" s="42">
        <v>44817</v>
      </c>
      <c r="K1118" s="42"/>
      <c r="L1118" s="31">
        <f t="shared" si="133"/>
        <v>7</v>
      </c>
      <c r="M1118" s="31">
        <f t="shared" si="134"/>
        <v>4</v>
      </c>
      <c r="N1118" s="34" t="s">
        <v>3765</v>
      </c>
      <c r="O1118" s="34" t="s">
        <v>3766</v>
      </c>
      <c r="P1118" s="34" t="str">
        <f>VLOOKUP(Email_TaskV2[[#This Row],[PIC Dev]],[1]Organization!C:D,2,FALSE)</f>
        <v>Postpaid, Roaming, and Interconnect</v>
      </c>
      <c r="Q1118" s="34"/>
      <c r="R1118" s="31">
        <v>31</v>
      </c>
      <c r="S1118" s="31" t="s">
        <v>106</v>
      </c>
      <c r="T1118" s="31" t="s">
        <v>4722</v>
      </c>
      <c r="U1118" s="31"/>
      <c r="V1118" s="31"/>
      <c r="W1118" s="31"/>
      <c r="X1118" s="31"/>
      <c r="Y1118" s="31"/>
      <c r="Z1118" s="31" t="s">
        <v>63</v>
      </c>
      <c r="AA1118" s="31" t="s">
        <v>64</v>
      </c>
      <c r="AB1118" s="31" t="s">
        <v>447</v>
      </c>
      <c r="AC1118" s="31" t="s">
        <v>98</v>
      </c>
      <c r="AD1118" s="23" t="s">
        <v>816</v>
      </c>
      <c r="AE1118" s="33"/>
      <c r="AF1118" s="33"/>
      <c r="AG1118" s="31"/>
      <c r="AH1118" s="31"/>
      <c r="AI1118" s="31" t="s">
        <v>75</v>
      </c>
      <c r="AJ1118" s="43" t="str">
        <f t="shared" si="135"/>
        <v/>
      </c>
      <c r="AK1118" s="25"/>
      <c r="AL1118" s="25"/>
      <c r="AM1118" s="25"/>
      <c r="AN1118" s="25"/>
      <c r="AO1118" s="25"/>
      <c r="AP1118" s="26">
        <f ca="1">IF(AND(Email_TaskV2[[#This Row],[Status]]="ON PROGRESS"),TODAY()-Email_TaskV2[[#This Row],[Tanggal nodin RFS/RFI]],0)</f>
        <v>0</v>
      </c>
      <c r="AQ1118" s="26">
        <f ca="1">IF(AND(Email_TaskV2[[#This Row],[Status]]="ON PROGRESS",Email_TaskV2[[#This Row],[Type]]="RFI"),TODAY()-Email_TaskV2[[#This Row],[Tanggal nodin RFS/RFI]],0)</f>
        <v>0</v>
      </c>
      <c r="AR1118" s="26" t="str">
        <f ca="1">IF(Email_TaskV2[[#This Row],[Aging]]&gt;7,"Warning","")</f>
        <v/>
      </c>
      <c r="AV1118" s="16" t="str">
        <f>IF(AND(Email_TaskV2[[#This Row],[Status]]="ON PROGRESS",Email_TaskV2[[#This Row],[Type]]="RFS"),"YES","")</f>
        <v/>
      </c>
      <c r="AW1118" s="16" t="str">
        <f>IF(AND(Email_TaskV2[[#This Row],[Status]]="ON PROGRESS",Email_TaskV2[[#This Row],[Type]]="RFI"),"YES","")</f>
        <v/>
      </c>
      <c r="AX1118" s="16">
        <f>IF(Email_TaskV2[[#This Row],[Nomor Nodin RFS/RFI]]="","",DAY(Email_TaskV2[[#This Row],[Tanggal nodin RFS/RFI]]))</f>
        <v>6</v>
      </c>
      <c r="AY1118" s="28" t="str">
        <f>IF(Email_TaskV2[[#This Row],[Nomor Nodin RFS/RFI]]="","",TEXT(Email_TaskV2[[#This Row],[Tanggal nodin RFS/RFI]],"mmm"))</f>
        <v>Sep</v>
      </c>
      <c r="AZ1118" s="28" t="str">
        <f>IF(Email_TaskV2[[#This Row],[Nodin BO]]="","No","Yes")</f>
        <v>Yes</v>
      </c>
      <c r="BA1118" s="36">
        <f>IF(Email_TaskV2[[#This Row],[Month]]="",13,MONTH(Email_TaskV2[[#This Row],[Tanggal nodin RFS/RFI]]))</f>
        <v>9</v>
      </c>
    </row>
    <row r="1119" spans="1:53" ht="15" hidden="1" customHeight="1" x14ac:dyDescent="0.3">
      <c r="A1119" s="17">
        <v>1118</v>
      </c>
      <c r="B1119" s="31" t="s">
        <v>4723</v>
      </c>
      <c r="C1119" s="40">
        <v>44811</v>
      </c>
      <c r="D1119" s="34" t="s">
        <v>4724</v>
      </c>
      <c r="E1119" s="48" t="s">
        <v>118</v>
      </c>
      <c r="F1119" s="48" t="s">
        <v>119</v>
      </c>
      <c r="G1119" s="31"/>
      <c r="H1119" s="42">
        <v>44832</v>
      </c>
      <c r="I1119" s="31"/>
      <c r="J1119" s="31"/>
      <c r="K1119" s="31"/>
      <c r="L1119" s="33"/>
      <c r="M1119" s="34"/>
      <c r="N1119" s="34" t="s">
        <v>341</v>
      </c>
      <c r="O1119" s="34" t="s">
        <v>342</v>
      </c>
      <c r="P1119" s="34" t="str">
        <f>VLOOKUP(Email_TaskV2[[#This Row],[PIC Dev]],[1]Organization!C:D,2,FALSE)</f>
        <v>Digital and VAS</v>
      </c>
      <c r="Q1119" s="74" t="s">
        <v>4725</v>
      </c>
      <c r="R1119" s="31"/>
      <c r="S1119" s="31" t="s">
        <v>61</v>
      </c>
      <c r="T1119" s="31" t="s">
        <v>4726</v>
      </c>
      <c r="U1119" s="31"/>
      <c r="V1119" s="31"/>
      <c r="W1119" s="31"/>
      <c r="X1119" s="31"/>
      <c r="Y1119" s="31"/>
      <c r="Z1119" s="31" t="s">
        <v>63</v>
      </c>
      <c r="AA1119" s="31" t="s">
        <v>64</v>
      </c>
      <c r="AB1119" s="31" t="s">
        <v>344</v>
      </c>
      <c r="AC1119" s="31" t="s">
        <v>98</v>
      </c>
      <c r="AD1119" s="23" t="s">
        <v>2421</v>
      </c>
      <c r="AE1119" s="33" t="s">
        <v>3897</v>
      </c>
      <c r="AF1119" s="33"/>
      <c r="AG1119" s="31"/>
      <c r="AH1119" s="31"/>
      <c r="AI1119" s="48" t="s">
        <v>68</v>
      </c>
      <c r="AJ1119" s="135" t="str">
        <f t="shared" si="135"/>
        <v>(Postman Simulator)</v>
      </c>
      <c r="AK1119" s="25"/>
      <c r="AL1119" s="25"/>
      <c r="AM1119" s="25"/>
      <c r="AN1119" s="25">
        <v>4</v>
      </c>
      <c r="AO1119" s="25"/>
      <c r="AP1119" s="26">
        <f ca="1">IF(AND(Email_TaskV2[[#This Row],[Status]]="ON PROGRESS"),TODAY()-Email_TaskV2[[#This Row],[Tanggal nodin RFS/RFI]],0)</f>
        <v>0</v>
      </c>
      <c r="AQ1119" s="26">
        <f ca="1">IF(AND(Email_TaskV2[[#This Row],[Status]]="ON PROGRESS",Email_TaskV2[[#This Row],[Type]]="RFI"),TODAY()-Email_TaskV2[[#This Row],[Tanggal nodin RFS/RFI]],0)</f>
        <v>0</v>
      </c>
      <c r="AR1119" s="26" t="str">
        <f ca="1">IF(Email_TaskV2[[#This Row],[Aging]]&gt;7,"Warning","")</f>
        <v/>
      </c>
      <c r="AV1119" s="16" t="str">
        <f>IF(AND(Email_TaskV2[[#This Row],[Status]]="ON PROGRESS",Email_TaskV2[[#This Row],[Type]]="RFS"),"YES","")</f>
        <v/>
      </c>
      <c r="AW1119" s="16" t="str">
        <f>IF(AND(Email_TaskV2[[#This Row],[Status]]="ON PROGRESS",Email_TaskV2[[#This Row],[Type]]="RFI"),"YES","")</f>
        <v/>
      </c>
      <c r="AX1119" s="16">
        <f>IF(Email_TaskV2[[#This Row],[Nomor Nodin RFS/RFI]]="","",DAY(Email_TaskV2[[#This Row],[Tanggal nodin RFS/RFI]]))</f>
        <v>7</v>
      </c>
      <c r="AY1119" s="28" t="str">
        <f>IF(Email_TaskV2[[#This Row],[Nomor Nodin RFS/RFI]]="","",TEXT(Email_TaskV2[[#This Row],[Tanggal nodin RFS/RFI]],"mmm"))</f>
        <v>Sep</v>
      </c>
      <c r="AZ1119" s="28" t="str">
        <f>IF(Email_TaskV2[[#This Row],[Nodin BO]]="","No","Yes")</f>
        <v>Yes</v>
      </c>
      <c r="BA1119" s="36">
        <f>IF(Email_TaskV2[[#This Row],[Month]]="",13,MONTH(Email_TaskV2[[#This Row],[Tanggal nodin RFS/RFI]]))</f>
        <v>9</v>
      </c>
    </row>
    <row r="1120" spans="1:53" ht="15" hidden="1" customHeight="1" x14ac:dyDescent="0.3">
      <c r="A1120" s="17">
        <v>1119</v>
      </c>
      <c r="B1120" s="31" t="s">
        <v>4727</v>
      </c>
      <c r="C1120" s="40">
        <v>44811</v>
      </c>
      <c r="D1120" s="34" t="s">
        <v>4728</v>
      </c>
      <c r="E1120" s="31" t="s">
        <v>55</v>
      </c>
      <c r="F1120" s="41" t="s">
        <v>136</v>
      </c>
      <c r="G1120" s="42">
        <v>44813</v>
      </c>
      <c r="H1120" s="42">
        <v>44826</v>
      </c>
      <c r="I1120" s="31" t="s">
        <v>4729</v>
      </c>
      <c r="J1120" s="42">
        <v>44826</v>
      </c>
      <c r="K1120" s="42"/>
      <c r="L1120" s="31">
        <f t="shared" ref="L1120:L1126" si="136">H1120-C1120</f>
        <v>15</v>
      </c>
      <c r="M1120" s="31">
        <f t="shared" ref="M1120:M1126" si="137">J1120-G1120</f>
        <v>13</v>
      </c>
      <c r="N1120" s="74" t="s">
        <v>3068</v>
      </c>
      <c r="O1120" s="34" t="s">
        <v>3069</v>
      </c>
      <c r="P1120" s="34" t="str">
        <f>VLOOKUP(Email_TaskV2[[#This Row],[PIC Dev]],[1]Organization!C:D,2,FALSE)</f>
        <v>BSM Prepaid</v>
      </c>
      <c r="Q1120" s="74" t="s">
        <v>4730</v>
      </c>
      <c r="R1120" s="31">
        <v>95</v>
      </c>
      <c r="S1120" s="31" t="s">
        <v>61</v>
      </c>
      <c r="T1120" s="31" t="s">
        <v>4731</v>
      </c>
      <c r="U1120" s="31"/>
      <c r="V1120" s="31"/>
      <c r="W1120" s="31"/>
      <c r="X1120" s="31"/>
      <c r="Y1120" s="31"/>
      <c r="Z1120" s="31" t="s">
        <v>63</v>
      </c>
      <c r="AA1120" s="31" t="s">
        <v>64</v>
      </c>
      <c r="AB1120" s="31" t="s">
        <v>97</v>
      </c>
      <c r="AC1120" s="31" t="s">
        <v>98</v>
      </c>
      <c r="AD1120" s="23" t="s">
        <v>99</v>
      </c>
      <c r="AE1120" s="33"/>
      <c r="AF1120" s="33"/>
      <c r="AG1120" s="31"/>
      <c r="AH1120" s="31"/>
      <c r="AI1120" s="31" t="s">
        <v>75</v>
      </c>
      <c r="AJ1120" s="43" t="str">
        <f t="shared" si="135"/>
        <v/>
      </c>
      <c r="AK1120" s="25"/>
      <c r="AL1120" s="25"/>
      <c r="AM1120" s="25"/>
      <c r="AN1120" s="25"/>
      <c r="AO1120" s="25"/>
      <c r="AP1120" s="26">
        <f ca="1">IF(AND(Email_TaskV2[[#This Row],[Status]]="ON PROGRESS"),TODAY()-Email_TaskV2[[#This Row],[Tanggal nodin RFS/RFI]],0)</f>
        <v>0</v>
      </c>
      <c r="AQ1120" s="26">
        <f ca="1">IF(AND(Email_TaskV2[[#This Row],[Status]]="ON PROGRESS",Email_TaskV2[[#This Row],[Type]]="RFI"),TODAY()-Email_TaskV2[[#This Row],[Tanggal nodin RFS/RFI]],0)</f>
        <v>0</v>
      </c>
      <c r="AR1120" s="26" t="str">
        <f ca="1">IF(Email_TaskV2[[#This Row],[Aging]]&gt;7,"Warning","")</f>
        <v/>
      </c>
      <c r="AV1120" s="16" t="str">
        <f>IF(AND(Email_TaskV2[[#This Row],[Status]]="ON PROGRESS",Email_TaskV2[[#This Row],[Type]]="RFS"),"YES","")</f>
        <v/>
      </c>
      <c r="AW1120" s="16" t="str">
        <f>IF(AND(Email_TaskV2[[#This Row],[Status]]="ON PROGRESS",Email_TaskV2[[#This Row],[Type]]="RFI"),"YES","")</f>
        <v/>
      </c>
      <c r="AX1120" s="16">
        <f>IF(Email_TaskV2[[#This Row],[Nomor Nodin RFS/RFI]]="","",DAY(Email_TaskV2[[#This Row],[Tanggal nodin RFS/RFI]]))</f>
        <v>7</v>
      </c>
      <c r="AY1120" s="28" t="str">
        <f>IF(Email_TaskV2[[#This Row],[Nomor Nodin RFS/RFI]]="","",TEXT(Email_TaskV2[[#This Row],[Tanggal nodin RFS/RFI]],"mmm"))</f>
        <v>Sep</v>
      </c>
      <c r="AZ1120" s="28" t="str">
        <f>IF(Email_TaskV2[[#This Row],[Nodin BO]]="","No","Yes")</f>
        <v>Yes</v>
      </c>
      <c r="BA1120" s="36">
        <f>IF(Email_TaskV2[[#This Row],[Month]]="",13,MONTH(Email_TaskV2[[#This Row],[Tanggal nodin RFS/RFI]]))</f>
        <v>9</v>
      </c>
    </row>
    <row r="1121" spans="1:53" ht="15" hidden="1" customHeight="1" x14ac:dyDescent="0.3">
      <c r="A1121" s="17">
        <v>1120</v>
      </c>
      <c r="B1121" s="31" t="s">
        <v>4732</v>
      </c>
      <c r="C1121" s="40">
        <v>44811</v>
      </c>
      <c r="D1121" s="34" t="s">
        <v>4733</v>
      </c>
      <c r="E1121" s="31" t="s">
        <v>55</v>
      </c>
      <c r="F1121" s="41" t="s">
        <v>136</v>
      </c>
      <c r="G1121" s="42">
        <v>44812</v>
      </c>
      <c r="H1121" s="42">
        <v>44830</v>
      </c>
      <c r="I1121" s="31" t="s">
        <v>4734</v>
      </c>
      <c r="J1121" s="42">
        <v>44830</v>
      </c>
      <c r="K1121" s="42"/>
      <c r="L1121" s="31">
        <f t="shared" si="136"/>
        <v>19</v>
      </c>
      <c r="M1121" s="31">
        <f t="shared" si="137"/>
        <v>18</v>
      </c>
      <c r="N1121" s="74" t="s">
        <v>3068</v>
      </c>
      <c r="O1121" s="34" t="s">
        <v>3069</v>
      </c>
      <c r="P1121" s="34" t="str">
        <f>VLOOKUP(Email_TaskV2[[#This Row],[PIC Dev]],[1]Organization!C:D,2,FALSE)</f>
        <v>BSM Prepaid</v>
      </c>
      <c r="Q1121" s="74" t="s">
        <v>4735</v>
      </c>
      <c r="R1121" s="31">
        <v>32</v>
      </c>
      <c r="S1121" s="31" t="s">
        <v>61</v>
      </c>
      <c r="T1121" s="31" t="s">
        <v>4731</v>
      </c>
      <c r="U1121" s="31"/>
      <c r="V1121" s="31"/>
      <c r="W1121" s="31"/>
      <c r="X1121" s="31"/>
      <c r="Y1121" s="31"/>
      <c r="Z1121" s="31" t="s">
        <v>63</v>
      </c>
      <c r="AA1121" s="31" t="s">
        <v>64</v>
      </c>
      <c r="AB1121" s="31" t="s">
        <v>1498</v>
      </c>
      <c r="AC1121" s="31" t="s">
        <v>98</v>
      </c>
      <c r="AD1121" s="23" t="s">
        <v>125</v>
      </c>
      <c r="AE1121" s="33"/>
      <c r="AF1121" s="33"/>
      <c r="AG1121" s="31"/>
      <c r="AH1121" s="31"/>
      <c r="AI1121" s="31" t="s">
        <v>75</v>
      </c>
      <c r="AJ1121" s="43" t="str">
        <f t="shared" si="135"/>
        <v/>
      </c>
      <c r="AK1121" s="25"/>
      <c r="AL1121" s="25"/>
      <c r="AM1121" s="25"/>
      <c r="AN1121" s="25"/>
      <c r="AO1121" s="25"/>
      <c r="AP1121" s="26">
        <f ca="1">IF(AND(Email_TaskV2[[#This Row],[Status]]="ON PROGRESS"),TODAY()-Email_TaskV2[[#This Row],[Tanggal nodin RFS/RFI]],0)</f>
        <v>0</v>
      </c>
      <c r="AQ1121" s="26">
        <f ca="1">IF(AND(Email_TaskV2[[#This Row],[Status]]="ON PROGRESS",Email_TaskV2[[#This Row],[Type]]="RFI"),TODAY()-Email_TaskV2[[#This Row],[Tanggal nodin RFS/RFI]],0)</f>
        <v>0</v>
      </c>
      <c r="AR1121" s="26" t="str">
        <f ca="1">IF(Email_TaskV2[[#This Row],[Aging]]&gt;7,"Warning","")</f>
        <v/>
      </c>
      <c r="AV1121" s="16" t="str">
        <f>IF(AND(Email_TaskV2[[#This Row],[Status]]="ON PROGRESS",Email_TaskV2[[#This Row],[Type]]="RFS"),"YES","")</f>
        <v/>
      </c>
      <c r="AW1121" s="16" t="str">
        <f>IF(AND(Email_TaskV2[[#This Row],[Status]]="ON PROGRESS",Email_TaskV2[[#This Row],[Type]]="RFI"),"YES","")</f>
        <v/>
      </c>
      <c r="AX1121" s="16">
        <f>IF(Email_TaskV2[[#This Row],[Nomor Nodin RFS/RFI]]="","",DAY(Email_TaskV2[[#This Row],[Tanggal nodin RFS/RFI]]))</f>
        <v>7</v>
      </c>
      <c r="AY1121" s="28" t="str">
        <f>IF(Email_TaskV2[[#This Row],[Nomor Nodin RFS/RFI]]="","",TEXT(Email_TaskV2[[#This Row],[Tanggal nodin RFS/RFI]],"mmm"))</f>
        <v>Sep</v>
      </c>
      <c r="AZ1121" s="28" t="str">
        <f>IF(Email_TaskV2[[#This Row],[Nodin BO]]="","No","Yes")</f>
        <v>Yes</v>
      </c>
      <c r="BA1121" s="36">
        <f>IF(Email_TaskV2[[#This Row],[Month]]="",13,MONTH(Email_TaskV2[[#This Row],[Tanggal nodin RFS/RFI]]))</f>
        <v>9</v>
      </c>
    </row>
    <row r="1122" spans="1:53" ht="15" hidden="1" customHeight="1" x14ac:dyDescent="0.3">
      <c r="A1122" s="17">
        <v>1121</v>
      </c>
      <c r="B1122" s="31" t="s">
        <v>4736</v>
      </c>
      <c r="C1122" s="40">
        <v>44811</v>
      </c>
      <c r="D1122" s="34" t="s">
        <v>4737</v>
      </c>
      <c r="E1122" s="31" t="s">
        <v>55</v>
      </c>
      <c r="F1122" s="41" t="s">
        <v>136</v>
      </c>
      <c r="G1122" s="42">
        <v>44813</v>
      </c>
      <c r="H1122" s="42">
        <v>44830</v>
      </c>
      <c r="I1122" s="31" t="s">
        <v>4738</v>
      </c>
      <c r="J1122" s="42">
        <v>44830</v>
      </c>
      <c r="K1122" s="42"/>
      <c r="L1122" s="31">
        <f t="shared" si="136"/>
        <v>19</v>
      </c>
      <c r="M1122" s="31">
        <f t="shared" si="137"/>
        <v>17</v>
      </c>
      <c r="N1122" s="74" t="s">
        <v>3068</v>
      </c>
      <c r="O1122" s="34" t="s">
        <v>3069</v>
      </c>
      <c r="P1122" s="34" t="str">
        <f>VLOOKUP(Email_TaskV2[[#This Row],[PIC Dev]],[1]Organization!C:D,2,FALSE)</f>
        <v>BSM Prepaid</v>
      </c>
      <c r="Q1122" s="74" t="s">
        <v>4739</v>
      </c>
      <c r="R1122" s="31">
        <v>103</v>
      </c>
      <c r="S1122" s="31" t="s">
        <v>61</v>
      </c>
      <c r="T1122" s="31" t="s">
        <v>4731</v>
      </c>
      <c r="U1122" s="31"/>
      <c r="V1122" s="31"/>
      <c r="W1122" s="31"/>
      <c r="X1122" s="31"/>
      <c r="Y1122" s="31"/>
      <c r="Z1122" s="31" t="s">
        <v>63</v>
      </c>
      <c r="AA1122" s="31" t="s">
        <v>64</v>
      </c>
      <c r="AB1122" s="31" t="s">
        <v>97</v>
      </c>
      <c r="AC1122" s="31" t="s">
        <v>98</v>
      </c>
      <c r="AD1122" s="23" t="s">
        <v>3897</v>
      </c>
      <c r="AE1122" s="33"/>
      <c r="AF1122" s="33"/>
      <c r="AG1122" s="31"/>
      <c r="AH1122" s="31"/>
      <c r="AI1122" s="31" t="s">
        <v>75</v>
      </c>
      <c r="AJ1122" s="43" t="str">
        <f t="shared" si="135"/>
        <v/>
      </c>
      <c r="AK1122" s="25"/>
      <c r="AL1122" s="25"/>
      <c r="AM1122" s="25"/>
      <c r="AN1122" s="25"/>
      <c r="AO1122" s="25"/>
      <c r="AP1122" s="26">
        <f ca="1">IF(AND(Email_TaskV2[[#This Row],[Status]]="ON PROGRESS"),TODAY()-Email_TaskV2[[#This Row],[Tanggal nodin RFS/RFI]],0)</f>
        <v>0</v>
      </c>
      <c r="AQ1122" s="26">
        <f ca="1">IF(AND(Email_TaskV2[[#This Row],[Status]]="ON PROGRESS",Email_TaskV2[[#This Row],[Type]]="RFI"),TODAY()-Email_TaskV2[[#This Row],[Tanggal nodin RFS/RFI]],0)</f>
        <v>0</v>
      </c>
      <c r="AR1122" s="26" t="str">
        <f ca="1">IF(Email_TaskV2[[#This Row],[Aging]]&gt;7,"Warning","")</f>
        <v/>
      </c>
      <c r="AV1122" s="16" t="str">
        <f>IF(AND(Email_TaskV2[[#This Row],[Status]]="ON PROGRESS",Email_TaskV2[[#This Row],[Type]]="RFS"),"YES","")</f>
        <v/>
      </c>
      <c r="AW1122" s="16" t="str">
        <f>IF(AND(Email_TaskV2[[#This Row],[Status]]="ON PROGRESS",Email_TaskV2[[#This Row],[Type]]="RFI"),"YES","")</f>
        <v/>
      </c>
      <c r="AX1122" s="16">
        <f>IF(Email_TaskV2[[#This Row],[Nomor Nodin RFS/RFI]]="","",DAY(Email_TaskV2[[#This Row],[Tanggal nodin RFS/RFI]]))</f>
        <v>7</v>
      </c>
      <c r="AY1122" s="28" t="str">
        <f>IF(Email_TaskV2[[#This Row],[Nomor Nodin RFS/RFI]]="","",TEXT(Email_TaskV2[[#This Row],[Tanggal nodin RFS/RFI]],"mmm"))</f>
        <v>Sep</v>
      </c>
      <c r="AZ1122" s="28" t="str">
        <f>IF(Email_TaskV2[[#This Row],[Nodin BO]]="","No","Yes")</f>
        <v>Yes</v>
      </c>
      <c r="BA1122" s="36">
        <f>IF(Email_TaskV2[[#This Row],[Month]]="",13,MONTH(Email_TaskV2[[#This Row],[Tanggal nodin RFS/RFI]]))</f>
        <v>9</v>
      </c>
    </row>
    <row r="1123" spans="1:53" ht="15" hidden="1" customHeight="1" x14ac:dyDescent="0.3">
      <c r="A1123" s="17">
        <v>1122</v>
      </c>
      <c r="B1123" s="31" t="s">
        <v>4740</v>
      </c>
      <c r="C1123" s="40">
        <v>44812</v>
      </c>
      <c r="D1123" s="34" t="s">
        <v>4741</v>
      </c>
      <c r="E1123" s="31" t="s">
        <v>55</v>
      </c>
      <c r="F1123" s="41" t="s">
        <v>112</v>
      </c>
      <c r="G1123" s="42">
        <v>44814</v>
      </c>
      <c r="H1123" s="42">
        <v>44815</v>
      </c>
      <c r="I1123" s="31" t="s">
        <v>4742</v>
      </c>
      <c r="J1123" s="42">
        <v>44817</v>
      </c>
      <c r="K1123" s="42"/>
      <c r="L1123" s="31">
        <f t="shared" si="136"/>
        <v>3</v>
      </c>
      <c r="M1123" s="31">
        <f t="shared" si="137"/>
        <v>3</v>
      </c>
      <c r="N1123" s="34" t="s">
        <v>171</v>
      </c>
      <c r="O1123" s="34" t="s">
        <v>172</v>
      </c>
      <c r="P1123" s="34" t="str">
        <f>VLOOKUP(Email_TaskV2[[#This Row],[PIC Dev]],[1]Organization!C:D,2,FALSE)</f>
        <v>Postpaid, Roaming, and Interconnect</v>
      </c>
      <c r="Q1123" s="34"/>
      <c r="R1123" s="31">
        <v>70</v>
      </c>
      <c r="S1123" s="31" t="s">
        <v>106</v>
      </c>
      <c r="T1123" s="31" t="s">
        <v>4743</v>
      </c>
      <c r="U1123" s="31"/>
      <c r="V1123" s="31"/>
      <c r="W1123" s="31"/>
      <c r="X1123" s="31"/>
      <c r="Y1123" s="31"/>
      <c r="Z1123" s="31" t="s">
        <v>63</v>
      </c>
      <c r="AA1123" s="31" t="s">
        <v>64</v>
      </c>
      <c r="AB1123" s="31" t="s">
        <v>65</v>
      </c>
      <c r="AC1123" s="31" t="s">
        <v>98</v>
      </c>
      <c r="AD1123" s="23" t="s">
        <v>816</v>
      </c>
      <c r="AE1123" s="33"/>
      <c r="AF1123" s="33"/>
      <c r="AG1123" s="31"/>
      <c r="AH1123" s="31"/>
      <c r="AI1123" s="31" t="s">
        <v>75</v>
      </c>
      <c r="AJ1123" s="43" t="str">
        <f t="shared" si="135"/>
        <v/>
      </c>
      <c r="AK1123" s="25"/>
      <c r="AL1123" s="25"/>
      <c r="AM1123" s="25"/>
      <c r="AN1123" s="25"/>
      <c r="AO1123" s="25"/>
      <c r="AP1123" s="26">
        <f ca="1">IF(AND(Email_TaskV2[[#This Row],[Status]]="ON PROGRESS"),TODAY()-Email_TaskV2[[#This Row],[Tanggal nodin RFS/RFI]],0)</f>
        <v>0</v>
      </c>
      <c r="AQ1123" s="26">
        <f ca="1">IF(AND(Email_TaskV2[[#This Row],[Status]]="ON PROGRESS",Email_TaskV2[[#This Row],[Type]]="RFI"),TODAY()-Email_TaskV2[[#This Row],[Tanggal nodin RFS/RFI]],0)</f>
        <v>0</v>
      </c>
      <c r="AR1123" s="26" t="str">
        <f ca="1">IF(Email_TaskV2[[#This Row],[Aging]]&gt;7,"Warning","")</f>
        <v/>
      </c>
      <c r="AV1123" s="16" t="str">
        <f>IF(AND(Email_TaskV2[[#This Row],[Status]]="ON PROGRESS",Email_TaskV2[[#This Row],[Type]]="RFS"),"YES","")</f>
        <v/>
      </c>
      <c r="AW1123" s="16" t="str">
        <f>IF(AND(Email_TaskV2[[#This Row],[Status]]="ON PROGRESS",Email_TaskV2[[#This Row],[Type]]="RFI"),"YES","")</f>
        <v/>
      </c>
      <c r="AX1123" s="16">
        <f>IF(Email_TaskV2[[#This Row],[Nomor Nodin RFS/RFI]]="","",DAY(Email_TaskV2[[#This Row],[Tanggal nodin RFS/RFI]]))</f>
        <v>8</v>
      </c>
      <c r="AY1123" s="28" t="str">
        <f>IF(Email_TaskV2[[#This Row],[Nomor Nodin RFS/RFI]]="","",TEXT(Email_TaskV2[[#This Row],[Tanggal nodin RFS/RFI]],"mmm"))</f>
        <v>Sep</v>
      </c>
      <c r="AZ1123" s="28" t="str">
        <f>IF(Email_TaskV2[[#This Row],[Nodin BO]]="","No","Yes")</f>
        <v>Yes</v>
      </c>
      <c r="BA1123" s="36">
        <f>IF(Email_TaskV2[[#This Row],[Month]]="",13,MONTH(Email_TaskV2[[#This Row],[Tanggal nodin RFS/RFI]]))</f>
        <v>9</v>
      </c>
    </row>
    <row r="1124" spans="1:53" ht="15" hidden="1" customHeight="1" x14ac:dyDescent="0.3">
      <c r="A1124" s="17">
        <v>1123</v>
      </c>
      <c r="B1124" s="31" t="s">
        <v>4744</v>
      </c>
      <c r="C1124" s="40">
        <v>44812</v>
      </c>
      <c r="D1124" s="34" t="s">
        <v>4745</v>
      </c>
      <c r="E1124" s="31" t="s">
        <v>55</v>
      </c>
      <c r="F1124" s="41" t="s">
        <v>136</v>
      </c>
      <c r="G1124" s="42">
        <v>44823</v>
      </c>
      <c r="H1124" s="42">
        <v>44823</v>
      </c>
      <c r="I1124" s="31" t="s">
        <v>4746</v>
      </c>
      <c r="J1124" s="42">
        <v>44823</v>
      </c>
      <c r="K1124" s="42"/>
      <c r="L1124" s="31">
        <f t="shared" si="136"/>
        <v>11</v>
      </c>
      <c r="M1124" s="31">
        <f t="shared" si="137"/>
        <v>0</v>
      </c>
      <c r="N1124" s="34" t="s">
        <v>104</v>
      </c>
      <c r="O1124" s="34" t="s">
        <v>105</v>
      </c>
      <c r="P1124" s="34" t="str">
        <f>VLOOKUP(Email_TaskV2[[#This Row],[PIC Dev]],[1]Organization!C:D,2,FALSE)</f>
        <v>Digital and VAS</v>
      </c>
      <c r="Q1124" s="74" t="s">
        <v>4747</v>
      </c>
      <c r="R1124" s="31">
        <v>90</v>
      </c>
      <c r="S1124" s="31" t="s">
        <v>61</v>
      </c>
      <c r="T1124" s="31"/>
      <c r="U1124" s="31"/>
      <c r="V1124" s="31"/>
      <c r="W1124" s="31"/>
      <c r="X1124" s="31"/>
      <c r="Y1124" s="31"/>
      <c r="Z1124" s="31" t="s">
        <v>63</v>
      </c>
      <c r="AA1124" s="31" t="s">
        <v>64</v>
      </c>
      <c r="AB1124" s="31" t="s">
        <v>108</v>
      </c>
      <c r="AC1124" s="31" t="s">
        <v>98</v>
      </c>
      <c r="AD1124" s="23" t="s">
        <v>2421</v>
      </c>
      <c r="AE1124" s="33" t="s">
        <v>160</v>
      </c>
      <c r="AF1124" s="33"/>
      <c r="AG1124" s="31"/>
      <c r="AH1124" s="31"/>
      <c r="AI1124" s="31" t="s">
        <v>75</v>
      </c>
      <c r="AJ1124" s="43" t="str">
        <f t="shared" si="135"/>
        <v/>
      </c>
      <c r="AK1124" s="25"/>
      <c r="AL1124" s="25"/>
      <c r="AM1124" s="25"/>
      <c r="AN1124" s="25"/>
      <c r="AO1124" s="25"/>
      <c r="AP1124" s="26">
        <f ca="1">IF(AND(Email_TaskV2[[#This Row],[Status]]="ON PROGRESS"),TODAY()-Email_TaskV2[[#This Row],[Tanggal nodin RFS/RFI]],0)</f>
        <v>0</v>
      </c>
      <c r="AQ1124" s="26">
        <f ca="1">IF(AND(Email_TaskV2[[#This Row],[Status]]="ON PROGRESS",Email_TaskV2[[#This Row],[Type]]="RFI"),TODAY()-Email_TaskV2[[#This Row],[Tanggal nodin RFS/RFI]],0)</f>
        <v>0</v>
      </c>
      <c r="AR1124" s="26" t="str">
        <f ca="1">IF(Email_TaskV2[[#This Row],[Aging]]&gt;7,"Warning","")</f>
        <v/>
      </c>
      <c r="AV1124" s="16" t="str">
        <f>IF(AND(Email_TaskV2[[#This Row],[Status]]="ON PROGRESS",Email_TaskV2[[#This Row],[Type]]="RFS"),"YES","")</f>
        <v/>
      </c>
      <c r="AW1124" s="16" t="str">
        <f>IF(AND(Email_TaskV2[[#This Row],[Status]]="ON PROGRESS",Email_TaskV2[[#This Row],[Type]]="RFI"),"YES","")</f>
        <v/>
      </c>
      <c r="AX1124" s="16">
        <f>IF(Email_TaskV2[[#This Row],[Nomor Nodin RFS/RFI]]="","",DAY(Email_TaskV2[[#This Row],[Tanggal nodin RFS/RFI]]))</f>
        <v>8</v>
      </c>
      <c r="AY1124" s="28" t="str">
        <f>IF(Email_TaskV2[[#This Row],[Nomor Nodin RFS/RFI]]="","",TEXT(Email_TaskV2[[#This Row],[Tanggal nodin RFS/RFI]],"mmm"))</f>
        <v>Sep</v>
      </c>
      <c r="AZ1124" s="28" t="str">
        <f>IF(Email_TaskV2[[#This Row],[Nodin BO]]="","No","Yes")</f>
        <v>No</v>
      </c>
      <c r="BA1124" s="36">
        <f>IF(Email_TaskV2[[#This Row],[Month]]="",13,MONTH(Email_TaskV2[[#This Row],[Tanggal nodin RFS/RFI]]))</f>
        <v>9</v>
      </c>
    </row>
    <row r="1125" spans="1:53" ht="15" hidden="1" customHeight="1" x14ac:dyDescent="0.3">
      <c r="A1125" s="17">
        <v>1124</v>
      </c>
      <c r="B1125" s="31" t="s">
        <v>4748</v>
      </c>
      <c r="C1125" s="40">
        <v>44812</v>
      </c>
      <c r="D1125" s="34" t="s">
        <v>4749</v>
      </c>
      <c r="E1125" s="31" t="s">
        <v>55</v>
      </c>
      <c r="F1125" s="41" t="s">
        <v>112</v>
      </c>
      <c r="G1125" s="42">
        <v>44813</v>
      </c>
      <c r="H1125" s="42">
        <v>44813</v>
      </c>
      <c r="I1125" s="31" t="s">
        <v>4750</v>
      </c>
      <c r="J1125" s="42">
        <v>44817</v>
      </c>
      <c r="K1125" s="42"/>
      <c r="L1125" s="31">
        <f t="shared" si="136"/>
        <v>1</v>
      </c>
      <c r="M1125" s="31">
        <f t="shared" si="137"/>
        <v>4</v>
      </c>
      <c r="N1125" s="34" t="s">
        <v>104</v>
      </c>
      <c r="O1125" s="34" t="s">
        <v>105</v>
      </c>
      <c r="P1125" s="34" t="str">
        <f>VLOOKUP(Email_TaskV2[[#This Row],[PIC Dev]],[1]Organization!C:D,2,FALSE)</f>
        <v>Digital and VAS</v>
      </c>
      <c r="Q1125" s="34"/>
      <c r="R1125" s="31">
        <v>20</v>
      </c>
      <c r="S1125" s="31" t="s">
        <v>106</v>
      </c>
      <c r="T1125" s="31" t="s">
        <v>4519</v>
      </c>
      <c r="U1125" s="31"/>
      <c r="V1125" s="31"/>
      <c r="W1125" s="31"/>
      <c r="X1125" s="31"/>
      <c r="Y1125" s="31"/>
      <c r="Z1125" s="31" t="s">
        <v>63</v>
      </c>
      <c r="AA1125" s="31" t="s">
        <v>64</v>
      </c>
      <c r="AB1125" s="31" t="s">
        <v>108</v>
      </c>
      <c r="AC1125" s="31" t="s">
        <v>98</v>
      </c>
      <c r="AD1125" s="23" t="s">
        <v>816</v>
      </c>
      <c r="AE1125" s="33"/>
      <c r="AF1125" s="33"/>
      <c r="AG1125" s="31"/>
      <c r="AH1125" s="31"/>
      <c r="AI1125" s="31" t="s">
        <v>75</v>
      </c>
      <c r="AJ1125" s="43" t="str">
        <f t="shared" si="135"/>
        <v/>
      </c>
      <c r="AK1125" s="25"/>
      <c r="AL1125" s="25"/>
      <c r="AM1125" s="25"/>
      <c r="AN1125" s="25"/>
      <c r="AO1125" s="25"/>
      <c r="AP1125" s="26">
        <f ca="1">IF(AND(Email_TaskV2[[#This Row],[Status]]="ON PROGRESS"),TODAY()-Email_TaskV2[[#This Row],[Tanggal nodin RFS/RFI]],0)</f>
        <v>0</v>
      </c>
      <c r="AQ1125" s="26">
        <f ca="1">IF(AND(Email_TaskV2[[#This Row],[Status]]="ON PROGRESS",Email_TaskV2[[#This Row],[Type]]="RFI"),TODAY()-Email_TaskV2[[#This Row],[Tanggal nodin RFS/RFI]],0)</f>
        <v>0</v>
      </c>
      <c r="AR1125" s="26" t="str">
        <f ca="1">IF(Email_TaskV2[[#This Row],[Aging]]&gt;7,"Warning","")</f>
        <v/>
      </c>
      <c r="AV1125" s="16" t="str">
        <f>IF(AND(Email_TaskV2[[#This Row],[Status]]="ON PROGRESS",Email_TaskV2[[#This Row],[Type]]="RFS"),"YES","")</f>
        <v/>
      </c>
      <c r="AW1125" s="16" t="str">
        <f>IF(AND(Email_TaskV2[[#This Row],[Status]]="ON PROGRESS",Email_TaskV2[[#This Row],[Type]]="RFI"),"YES","")</f>
        <v/>
      </c>
      <c r="AX1125" s="16">
        <f>IF(Email_TaskV2[[#This Row],[Nomor Nodin RFS/RFI]]="","",DAY(Email_TaskV2[[#This Row],[Tanggal nodin RFS/RFI]]))</f>
        <v>8</v>
      </c>
      <c r="AY1125" s="28" t="str">
        <f>IF(Email_TaskV2[[#This Row],[Nomor Nodin RFS/RFI]]="","",TEXT(Email_TaskV2[[#This Row],[Tanggal nodin RFS/RFI]],"mmm"))</f>
        <v>Sep</v>
      </c>
      <c r="AZ1125" s="28" t="str">
        <f>IF(Email_TaskV2[[#This Row],[Nodin BO]]="","No","Yes")</f>
        <v>Yes</v>
      </c>
      <c r="BA1125" s="36">
        <f>IF(Email_TaskV2[[#This Row],[Month]]="",13,MONTH(Email_TaskV2[[#This Row],[Tanggal nodin RFS/RFI]]))</f>
        <v>9</v>
      </c>
    </row>
    <row r="1126" spans="1:53" ht="15" hidden="1" customHeight="1" x14ac:dyDescent="0.3">
      <c r="A1126" s="17">
        <v>1125</v>
      </c>
      <c r="B1126" s="31" t="s">
        <v>4751</v>
      </c>
      <c r="C1126" s="40">
        <v>44812</v>
      </c>
      <c r="D1126" s="34" t="s">
        <v>4752</v>
      </c>
      <c r="E1126" s="31" t="s">
        <v>55</v>
      </c>
      <c r="F1126" s="41" t="s">
        <v>112</v>
      </c>
      <c r="G1126" s="42">
        <v>44813</v>
      </c>
      <c r="H1126" s="42">
        <v>44815</v>
      </c>
      <c r="I1126" s="31" t="s">
        <v>4753</v>
      </c>
      <c r="J1126" s="42">
        <v>44817</v>
      </c>
      <c r="K1126" s="42"/>
      <c r="L1126" s="31">
        <f t="shared" si="136"/>
        <v>3</v>
      </c>
      <c r="M1126" s="31">
        <f t="shared" si="137"/>
        <v>4</v>
      </c>
      <c r="N1126" s="34" t="s">
        <v>130</v>
      </c>
      <c r="O1126" s="34" t="s">
        <v>131</v>
      </c>
      <c r="P1126" s="34" t="str">
        <f>VLOOKUP(Email_TaskV2[[#This Row],[PIC Dev]],[1]Organization!C:D,2,FALSE)</f>
        <v>BSM Prepaid</v>
      </c>
      <c r="Q1126" s="34"/>
      <c r="R1126" s="31">
        <v>71</v>
      </c>
      <c r="S1126" s="31" t="s">
        <v>106</v>
      </c>
      <c r="T1126" s="31" t="s">
        <v>4754</v>
      </c>
      <c r="U1126" s="31"/>
      <c r="V1126" s="31"/>
      <c r="W1126" s="31"/>
      <c r="X1126" s="31"/>
      <c r="Y1126" s="31"/>
      <c r="Z1126" s="31" t="s">
        <v>63</v>
      </c>
      <c r="AA1126" s="31" t="s">
        <v>64</v>
      </c>
      <c r="AB1126" s="31" t="s">
        <v>65</v>
      </c>
      <c r="AC1126" s="31" t="s">
        <v>66</v>
      </c>
      <c r="AD1126" s="23" t="s">
        <v>211</v>
      </c>
      <c r="AE1126" s="33"/>
      <c r="AF1126" s="33"/>
      <c r="AG1126" s="31"/>
      <c r="AH1126" s="31"/>
      <c r="AI1126" s="31" t="s">
        <v>75</v>
      </c>
      <c r="AJ1126" s="43" t="str">
        <f t="shared" si="135"/>
        <v/>
      </c>
      <c r="AK1126" s="25"/>
      <c r="AL1126" s="25"/>
      <c r="AM1126" s="25"/>
      <c r="AN1126" s="25"/>
      <c r="AO1126" s="25"/>
      <c r="AP1126" s="26">
        <f ca="1">IF(AND(Email_TaskV2[[#This Row],[Status]]="ON PROGRESS"),TODAY()-Email_TaskV2[[#This Row],[Tanggal nodin RFS/RFI]],0)</f>
        <v>0</v>
      </c>
      <c r="AQ1126" s="26">
        <f ca="1">IF(AND(Email_TaskV2[[#This Row],[Status]]="ON PROGRESS",Email_TaskV2[[#This Row],[Type]]="RFI"),TODAY()-Email_TaskV2[[#This Row],[Tanggal nodin RFS/RFI]],0)</f>
        <v>0</v>
      </c>
      <c r="AR1126" s="26" t="str">
        <f ca="1">IF(Email_TaskV2[[#This Row],[Aging]]&gt;7,"Warning","")</f>
        <v/>
      </c>
      <c r="AV1126" s="16" t="str">
        <f>IF(AND(Email_TaskV2[[#This Row],[Status]]="ON PROGRESS",Email_TaskV2[[#This Row],[Type]]="RFS"),"YES","")</f>
        <v/>
      </c>
      <c r="AW1126" s="16" t="str">
        <f>IF(AND(Email_TaskV2[[#This Row],[Status]]="ON PROGRESS",Email_TaskV2[[#This Row],[Type]]="RFI"),"YES","")</f>
        <v/>
      </c>
      <c r="AX1126" s="16">
        <f>IF(Email_TaskV2[[#This Row],[Nomor Nodin RFS/RFI]]="","",DAY(Email_TaskV2[[#This Row],[Tanggal nodin RFS/RFI]]))</f>
        <v>8</v>
      </c>
      <c r="AY1126" s="28" t="str">
        <f>IF(Email_TaskV2[[#This Row],[Nomor Nodin RFS/RFI]]="","",TEXT(Email_TaskV2[[#This Row],[Tanggal nodin RFS/RFI]],"mmm"))</f>
        <v>Sep</v>
      </c>
      <c r="AZ1126" s="28" t="str">
        <f>IF(Email_TaskV2[[#This Row],[Nodin BO]]="","No","Yes")</f>
        <v>Yes</v>
      </c>
      <c r="BA1126" s="36">
        <f>IF(Email_TaskV2[[#This Row],[Month]]="",13,MONTH(Email_TaskV2[[#This Row],[Tanggal nodin RFS/RFI]]))</f>
        <v>9</v>
      </c>
    </row>
    <row r="1127" spans="1:53" ht="15" hidden="1" customHeight="1" x14ac:dyDescent="0.3">
      <c r="A1127" s="17">
        <v>1126</v>
      </c>
      <c r="B1127" s="31" t="s">
        <v>4755</v>
      </c>
      <c r="C1127" s="40">
        <v>44813</v>
      </c>
      <c r="D1127" s="34" t="s">
        <v>4205</v>
      </c>
      <c r="E1127" s="48" t="s">
        <v>118</v>
      </c>
      <c r="F1127" s="48" t="s">
        <v>4756</v>
      </c>
      <c r="G1127" s="31"/>
      <c r="H1127" s="42">
        <v>44823</v>
      </c>
      <c r="I1127" s="31"/>
      <c r="J1127" s="31"/>
      <c r="K1127" s="31"/>
      <c r="L1127" s="33"/>
      <c r="M1127" s="34"/>
      <c r="N1127" s="34" t="s">
        <v>220</v>
      </c>
      <c r="O1127" s="34" t="s">
        <v>221</v>
      </c>
      <c r="P1127" s="34" t="str">
        <f>VLOOKUP(Email_TaskV2[[#This Row],[PIC Dev]],[1]Organization!C:D,2,FALSE)</f>
        <v>Digital and VAS</v>
      </c>
      <c r="Q1127" s="74" t="s">
        <v>4757</v>
      </c>
      <c r="R1127" s="31"/>
      <c r="S1127" s="31" t="s">
        <v>106</v>
      </c>
      <c r="T1127" s="31" t="s">
        <v>4758</v>
      </c>
      <c r="U1127" s="31"/>
      <c r="V1127" s="31"/>
      <c r="W1127" s="31"/>
      <c r="X1127" s="31"/>
      <c r="Y1127" s="31"/>
      <c r="Z1127" s="31" t="s">
        <v>63</v>
      </c>
      <c r="AA1127" s="31" t="s">
        <v>64</v>
      </c>
      <c r="AB1127" s="31" t="s">
        <v>97</v>
      </c>
      <c r="AC1127" s="31" t="s">
        <v>98</v>
      </c>
      <c r="AD1127" s="23" t="s">
        <v>2792</v>
      </c>
      <c r="AE1127" s="33"/>
      <c r="AF1127" s="33"/>
      <c r="AG1127" s="31"/>
      <c r="AH1127" s="31"/>
      <c r="AI1127" s="48" t="s">
        <v>75</v>
      </c>
      <c r="AJ1127" s="135" t="str">
        <f t="shared" si="135"/>
        <v/>
      </c>
      <c r="AK1127" s="25"/>
      <c r="AL1127" s="25"/>
      <c r="AM1127" s="25"/>
      <c r="AN1127" s="25"/>
      <c r="AO1127" s="25"/>
      <c r="AP1127" s="26">
        <f ca="1">IF(AND(Email_TaskV2[[#This Row],[Status]]="ON PROGRESS"),TODAY()-Email_TaskV2[[#This Row],[Tanggal nodin RFS/RFI]],0)</f>
        <v>0</v>
      </c>
      <c r="AQ1127" s="26">
        <f ca="1">IF(AND(Email_TaskV2[[#This Row],[Status]]="ON PROGRESS",Email_TaskV2[[#This Row],[Type]]="RFI"),TODAY()-Email_TaskV2[[#This Row],[Tanggal nodin RFS/RFI]],0)</f>
        <v>0</v>
      </c>
      <c r="AR1127" s="26" t="str">
        <f ca="1">IF(Email_TaskV2[[#This Row],[Aging]]&gt;7,"Warning","")</f>
        <v/>
      </c>
      <c r="AV1127" s="16" t="str">
        <f>IF(AND(Email_TaskV2[[#This Row],[Status]]="ON PROGRESS",Email_TaskV2[[#This Row],[Type]]="RFS"),"YES","")</f>
        <v/>
      </c>
      <c r="AW1127" s="16" t="str">
        <f>IF(AND(Email_TaskV2[[#This Row],[Status]]="ON PROGRESS",Email_TaskV2[[#This Row],[Type]]="RFI"),"YES","")</f>
        <v/>
      </c>
      <c r="AX1127" s="16">
        <f>IF(Email_TaskV2[[#This Row],[Nomor Nodin RFS/RFI]]="","",DAY(Email_TaskV2[[#This Row],[Tanggal nodin RFS/RFI]]))</f>
        <v>9</v>
      </c>
      <c r="AY1127" s="28" t="str">
        <f>IF(Email_TaskV2[[#This Row],[Nomor Nodin RFS/RFI]]="","",TEXT(Email_TaskV2[[#This Row],[Tanggal nodin RFS/RFI]],"mmm"))</f>
        <v>Sep</v>
      </c>
      <c r="AZ1127" s="28" t="str">
        <f>IF(Email_TaskV2[[#This Row],[Nodin BO]]="","No","Yes")</f>
        <v>Yes</v>
      </c>
      <c r="BA1127" s="36">
        <f>IF(Email_TaskV2[[#This Row],[Month]]="",13,MONTH(Email_TaskV2[[#This Row],[Tanggal nodin RFS/RFI]]))</f>
        <v>9</v>
      </c>
    </row>
    <row r="1128" spans="1:53" ht="15" hidden="1" customHeight="1" x14ac:dyDescent="0.3">
      <c r="A1128" s="17">
        <v>1127</v>
      </c>
      <c r="B1128" s="31" t="s">
        <v>4759</v>
      </c>
      <c r="C1128" s="40">
        <v>44813</v>
      </c>
      <c r="D1128" s="34" t="s">
        <v>4760</v>
      </c>
      <c r="E1128" s="18" t="s">
        <v>55</v>
      </c>
      <c r="F1128" s="41" t="s">
        <v>112</v>
      </c>
      <c r="G1128" s="42">
        <v>44814</v>
      </c>
      <c r="H1128" s="42">
        <v>44816</v>
      </c>
      <c r="I1128" s="31" t="s">
        <v>4761</v>
      </c>
      <c r="J1128" s="42">
        <v>44816</v>
      </c>
      <c r="K1128" s="42"/>
      <c r="L1128" s="31">
        <f t="shared" ref="L1128:L1133" si="138">H1128-C1128</f>
        <v>3</v>
      </c>
      <c r="M1128" s="31">
        <f t="shared" ref="M1128:M1133" si="139">J1128-G1128</f>
        <v>2</v>
      </c>
      <c r="N1128" s="145" t="s">
        <v>58</v>
      </c>
      <c r="O1128" s="145" t="s">
        <v>59</v>
      </c>
      <c r="P1128" s="132" t="str">
        <f>VLOOKUP(Email_TaskV2[[#This Row],[PIC Dev]],[1]Organization!C:D,2,FALSE)</f>
        <v>BSM Prepaid</v>
      </c>
      <c r="Q1128" s="34"/>
      <c r="R1128" s="31">
        <v>30</v>
      </c>
      <c r="S1128" s="31" t="s">
        <v>106</v>
      </c>
      <c r="T1128" s="31" t="s">
        <v>4762</v>
      </c>
      <c r="U1128" s="31"/>
      <c r="V1128" s="31"/>
      <c r="W1128" s="31"/>
      <c r="X1128" s="31"/>
      <c r="Y1128" s="31"/>
      <c r="Z1128" s="31" t="s">
        <v>63</v>
      </c>
      <c r="AA1128" s="31" t="s">
        <v>64</v>
      </c>
      <c r="AB1128" s="31" t="s">
        <v>65</v>
      </c>
      <c r="AC1128" s="31" t="s">
        <v>66</v>
      </c>
      <c r="AD1128" s="23" t="s">
        <v>211</v>
      </c>
      <c r="AE1128" s="33"/>
      <c r="AF1128" s="33"/>
      <c r="AG1128" s="31"/>
      <c r="AH1128" s="31"/>
      <c r="AI1128" s="31" t="s">
        <v>75</v>
      </c>
      <c r="AJ1128" s="43" t="str">
        <f t="shared" si="135"/>
        <v/>
      </c>
      <c r="AK1128" s="25"/>
      <c r="AL1128" s="25"/>
      <c r="AM1128" s="25"/>
      <c r="AN1128" s="25"/>
      <c r="AO1128" s="25"/>
      <c r="AP1128" s="26">
        <f ca="1">IF(AND(Email_TaskV2[[#This Row],[Status]]="ON PROGRESS"),TODAY()-Email_TaskV2[[#This Row],[Tanggal nodin RFS/RFI]],0)</f>
        <v>0</v>
      </c>
      <c r="AQ1128" s="26">
        <f ca="1">IF(AND(Email_TaskV2[[#This Row],[Status]]="ON PROGRESS",Email_TaskV2[[#This Row],[Type]]="RFI"),TODAY()-Email_TaskV2[[#This Row],[Tanggal nodin RFS/RFI]],0)</f>
        <v>0</v>
      </c>
      <c r="AR1128" s="26" t="str">
        <f ca="1">IF(Email_TaskV2[[#This Row],[Aging]]&gt;7,"Warning","")</f>
        <v/>
      </c>
      <c r="AV1128" s="16" t="str">
        <f>IF(AND(Email_TaskV2[[#This Row],[Status]]="ON PROGRESS",Email_TaskV2[[#This Row],[Type]]="RFS"),"YES","")</f>
        <v/>
      </c>
      <c r="AW1128" s="16" t="str">
        <f>IF(AND(Email_TaskV2[[#This Row],[Status]]="ON PROGRESS",Email_TaskV2[[#This Row],[Type]]="RFI"),"YES","")</f>
        <v/>
      </c>
      <c r="AX1128" s="16">
        <f>IF(Email_TaskV2[[#This Row],[Nomor Nodin RFS/RFI]]="","",DAY(Email_TaskV2[[#This Row],[Tanggal nodin RFS/RFI]]))</f>
        <v>9</v>
      </c>
      <c r="AY1128" s="28" t="str">
        <f>IF(Email_TaskV2[[#This Row],[Nomor Nodin RFS/RFI]]="","",TEXT(Email_TaskV2[[#This Row],[Tanggal nodin RFS/RFI]],"mmm"))</f>
        <v>Sep</v>
      </c>
      <c r="AZ1128" s="28" t="str">
        <f>IF(Email_TaskV2[[#This Row],[Nodin BO]]="","No","Yes")</f>
        <v>Yes</v>
      </c>
      <c r="BA1128" s="36">
        <f>IF(Email_TaskV2[[#This Row],[Month]]="",13,MONTH(Email_TaskV2[[#This Row],[Tanggal nodin RFS/RFI]]))</f>
        <v>9</v>
      </c>
    </row>
    <row r="1129" spans="1:53" ht="15" hidden="1" customHeight="1" x14ac:dyDescent="0.3">
      <c r="A1129" s="17">
        <v>1128</v>
      </c>
      <c r="B1129" s="31" t="s">
        <v>4763</v>
      </c>
      <c r="C1129" s="40">
        <v>44813</v>
      </c>
      <c r="D1129" s="34" t="s">
        <v>4764</v>
      </c>
      <c r="E1129" s="18" t="s">
        <v>55</v>
      </c>
      <c r="F1129" s="41" t="s">
        <v>136</v>
      </c>
      <c r="G1129" s="42">
        <v>44813</v>
      </c>
      <c r="H1129" s="42">
        <v>44827</v>
      </c>
      <c r="I1129" s="31" t="s">
        <v>4765</v>
      </c>
      <c r="J1129" s="42">
        <v>44827</v>
      </c>
      <c r="K1129" s="42"/>
      <c r="L1129" s="31">
        <f t="shared" si="138"/>
        <v>14</v>
      </c>
      <c r="M1129" s="31">
        <f t="shared" si="139"/>
        <v>14</v>
      </c>
      <c r="N1129" s="33" t="s">
        <v>93</v>
      </c>
      <c r="O1129" s="34" t="s">
        <v>94</v>
      </c>
      <c r="P1129" s="34" t="str">
        <f>VLOOKUP(Email_TaskV2[[#This Row],[PIC Dev]],[1]Organization!C:D,2,FALSE)</f>
        <v>Digital and VAS</v>
      </c>
      <c r="Q1129" s="74" t="s">
        <v>4766</v>
      </c>
      <c r="R1129" s="31">
        <v>123</v>
      </c>
      <c r="S1129" s="31" t="s">
        <v>61</v>
      </c>
      <c r="T1129" s="31" t="s">
        <v>4767</v>
      </c>
      <c r="U1129" s="31"/>
      <c r="V1129" s="31"/>
      <c r="W1129" s="31"/>
      <c r="X1129" s="31"/>
      <c r="Y1129" s="31"/>
      <c r="Z1129" s="31" t="s">
        <v>63</v>
      </c>
      <c r="AA1129" s="31" t="s">
        <v>64</v>
      </c>
      <c r="AB1129" s="31" t="s">
        <v>201</v>
      </c>
      <c r="AC1129" s="31" t="s">
        <v>98</v>
      </c>
      <c r="AD1129" s="23" t="s">
        <v>255</v>
      </c>
      <c r="AE1129" s="33"/>
      <c r="AF1129" s="33"/>
      <c r="AG1129" s="31"/>
      <c r="AH1129" s="31"/>
      <c r="AI1129" s="31" t="s">
        <v>75</v>
      </c>
      <c r="AJ1129" s="43" t="str">
        <f t="shared" si="135"/>
        <v/>
      </c>
      <c r="AK1129" s="25"/>
      <c r="AL1129" s="25"/>
      <c r="AM1129" s="25"/>
      <c r="AN1129" s="25"/>
      <c r="AO1129" s="25"/>
      <c r="AP1129" s="26">
        <f ca="1">IF(AND(Email_TaskV2[[#This Row],[Status]]="ON PROGRESS"),TODAY()-Email_TaskV2[[#This Row],[Tanggal nodin RFS/RFI]],0)</f>
        <v>0</v>
      </c>
      <c r="AQ1129" s="26">
        <f ca="1">IF(AND(Email_TaskV2[[#This Row],[Status]]="ON PROGRESS",Email_TaskV2[[#This Row],[Type]]="RFI"),TODAY()-Email_TaskV2[[#This Row],[Tanggal nodin RFS/RFI]],0)</f>
        <v>0</v>
      </c>
      <c r="AR1129" s="26" t="str">
        <f ca="1">IF(Email_TaskV2[[#This Row],[Aging]]&gt;7,"Warning","")</f>
        <v/>
      </c>
      <c r="AV1129" s="16" t="str">
        <f>IF(AND(Email_TaskV2[[#This Row],[Status]]="ON PROGRESS",Email_TaskV2[[#This Row],[Type]]="RFS"),"YES","")</f>
        <v/>
      </c>
      <c r="AW1129" s="16" t="str">
        <f>IF(AND(Email_TaskV2[[#This Row],[Status]]="ON PROGRESS",Email_TaskV2[[#This Row],[Type]]="RFI"),"YES","")</f>
        <v/>
      </c>
      <c r="AX1129" s="16">
        <f>IF(Email_TaskV2[[#This Row],[Nomor Nodin RFS/RFI]]="","",DAY(Email_TaskV2[[#This Row],[Tanggal nodin RFS/RFI]]))</f>
        <v>9</v>
      </c>
      <c r="AY1129" s="28" t="str">
        <f>IF(Email_TaskV2[[#This Row],[Nomor Nodin RFS/RFI]]="","",TEXT(Email_TaskV2[[#This Row],[Tanggal nodin RFS/RFI]],"mmm"))</f>
        <v>Sep</v>
      </c>
      <c r="AZ1129" s="28" t="str">
        <f>IF(Email_TaskV2[[#This Row],[Nodin BO]]="","No","Yes")</f>
        <v>Yes</v>
      </c>
      <c r="BA1129" s="36">
        <f>IF(Email_TaskV2[[#This Row],[Month]]="",13,MONTH(Email_TaskV2[[#This Row],[Tanggal nodin RFS/RFI]]))</f>
        <v>9</v>
      </c>
    </row>
    <row r="1130" spans="1:53" ht="15" hidden="1" customHeight="1" x14ac:dyDescent="0.3">
      <c r="A1130" s="17">
        <v>1129</v>
      </c>
      <c r="B1130" s="31" t="s">
        <v>4768</v>
      </c>
      <c r="C1130" s="40">
        <v>44813</v>
      </c>
      <c r="D1130" s="34" t="s">
        <v>4769</v>
      </c>
      <c r="E1130" s="18" t="s">
        <v>55</v>
      </c>
      <c r="F1130" s="41" t="s">
        <v>136</v>
      </c>
      <c r="G1130" s="42">
        <v>44814</v>
      </c>
      <c r="H1130" s="42">
        <v>44816</v>
      </c>
      <c r="I1130" s="31" t="s">
        <v>4770</v>
      </c>
      <c r="J1130" s="42">
        <v>44816</v>
      </c>
      <c r="K1130" s="42"/>
      <c r="L1130" s="31">
        <f t="shared" si="138"/>
        <v>3</v>
      </c>
      <c r="M1130" s="31">
        <f t="shared" si="139"/>
        <v>2</v>
      </c>
      <c r="N1130" s="74" t="s">
        <v>3068</v>
      </c>
      <c r="O1130" s="34" t="s">
        <v>3069</v>
      </c>
      <c r="P1130" s="34" t="str">
        <f>VLOOKUP(Email_TaskV2[[#This Row],[PIC Dev]],[1]Organization!C:D,2,FALSE)</f>
        <v>BSM Prepaid</v>
      </c>
      <c r="Q1130" s="74" t="s">
        <v>4771</v>
      </c>
      <c r="R1130" s="31">
        <v>85</v>
      </c>
      <c r="S1130" s="31" t="s">
        <v>106</v>
      </c>
      <c r="T1130" s="31" t="s">
        <v>4743</v>
      </c>
      <c r="U1130" s="31"/>
      <c r="V1130" s="31"/>
      <c r="W1130" s="31"/>
      <c r="X1130" s="31"/>
      <c r="Y1130" s="31"/>
      <c r="Z1130" s="31" t="s">
        <v>63</v>
      </c>
      <c r="AA1130" s="31" t="s">
        <v>64</v>
      </c>
      <c r="AB1130" s="31" t="s">
        <v>3761</v>
      </c>
      <c r="AC1130" s="31" t="s">
        <v>98</v>
      </c>
      <c r="AD1130" s="23" t="s">
        <v>2792</v>
      </c>
      <c r="AE1130" s="33"/>
      <c r="AF1130" s="33"/>
      <c r="AG1130" s="31"/>
      <c r="AH1130" s="31"/>
      <c r="AI1130" s="31" t="s">
        <v>75</v>
      </c>
      <c r="AJ1130" s="43" t="str">
        <f t="shared" si="135"/>
        <v/>
      </c>
      <c r="AK1130" s="25"/>
      <c r="AL1130" s="25"/>
      <c r="AM1130" s="25"/>
      <c r="AN1130" s="25"/>
      <c r="AO1130" s="25"/>
      <c r="AP1130" s="26">
        <f ca="1">IF(AND(Email_TaskV2[[#This Row],[Status]]="ON PROGRESS"),TODAY()-Email_TaskV2[[#This Row],[Tanggal nodin RFS/RFI]],0)</f>
        <v>0</v>
      </c>
      <c r="AQ1130" s="26">
        <f ca="1">IF(AND(Email_TaskV2[[#This Row],[Status]]="ON PROGRESS",Email_TaskV2[[#This Row],[Type]]="RFI"),TODAY()-Email_TaskV2[[#This Row],[Tanggal nodin RFS/RFI]],0)</f>
        <v>0</v>
      </c>
      <c r="AR1130" s="26" t="str">
        <f ca="1">IF(Email_TaskV2[[#This Row],[Aging]]&gt;7,"Warning","")</f>
        <v/>
      </c>
      <c r="AV1130" s="16" t="str">
        <f>IF(AND(Email_TaskV2[[#This Row],[Status]]="ON PROGRESS",Email_TaskV2[[#This Row],[Type]]="RFS"),"YES","")</f>
        <v/>
      </c>
      <c r="AW1130" s="16" t="str">
        <f>IF(AND(Email_TaskV2[[#This Row],[Status]]="ON PROGRESS",Email_TaskV2[[#This Row],[Type]]="RFI"),"YES","")</f>
        <v/>
      </c>
      <c r="AX1130" s="16">
        <f>IF(Email_TaskV2[[#This Row],[Nomor Nodin RFS/RFI]]="","",DAY(Email_TaskV2[[#This Row],[Tanggal nodin RFS/RFI]]))</f>
        <v>9</v>
      </c>
      <c r="AY1130" s="28" t="str">
        <f>IF(Email_TaskV2[[#This Row],[Nomor Nodin RFS/RFI]]="","",TEXT(Email_TaskV2[[#This Row],[Tanggal nodin RFS/RFI]],"mmm"))</f>
        <v>Sep</v>
      </c>
      <c r="AZ1130" s="28" t="str">
        <f>IF(Email_TaskV2[[#This Row],[Nodin BO]]="","No","Yes")</f>
        <v>Yes</v>
      </c>
      <c r="BA1130" s="36">
        <f>IF(Email_TaskV2[[#This Row],[Month]]="",13,MONTH(Email_TaskV2[[#This Row],[Tanggal nodin RFS/RFI]]))</f>
        <v>9</v>
      </c>
    </row>
    <row r="1131" spans="1:53" ht="15" hidden="1" customHeight="1" x14ac:dyDescent="0.3">
      <c r="A1131" s="17">
        <v>1130</v>
      </c>
      <c r="B1131" s="31" t="s">
        <v>4772</v>
      </c>
      <c r="C1131" s="40">
        <v>44813</v>
      </c>
      <c r="D1131" s="34" t="s">
        <v>4773</v>
      </c>
      <c r="E1131" s="31" t="s">
        <v>55</v>
      </c>
      <c r="F1131" s="41" t="s">
        <v>112</v>
      </c>
      <c r="G1131" s="42">
        <v>44816</v>
      </c>
      <c r="H1131" s="42">
        <v>44826</v>
      </c>
      <c r="I1131" s="31" t="s">
        <v>4774</v>
      </c>
      <c r="J1131" s="42">
        <v>44826</v>
      </c>
      <c r="K1131" s="42"/>
      <c r="L1131" s="31">
        <f t="shared" si="138"/>
        <v>13</v>
      </c>
      <c r="M1131" s="31">
        <f t="shared" si="139"/>
        <v>10</v>
      </c>
      <c r="N1131" s="23" t="s">
        <v>93</v>
      </c>
      <c r="O1131" s="20" t="s">
        <v>94</v>
      </c>
      <c r="P1131" s="34" t="str">
        <f>VLOOKUP(Email_TaskV2[[#This Row],[PIC Dev]],[1]Organization!C:D,2,FALSE)</f>
        <v>Digital and VAS</v>
      </c>
      <c r="Q1131" s="34"/>
      <c r="R1131" s="31">
        <v>85</v>
      </c>
      <c r="S1131" s="31" t="s">
        <v>106</v>
      </c>
      <c r="T1131" s="31" t="s">
        <v>4775</v>
      </c>
      <c r="U1131" s="31"/>
      <c r="V1131" s="31"/>
      <c r="W1131" s="31"/>
      <c r="X1131" s="31"/>
      <c r="Y1131" s="31"/>
      <c r="Z1131" s="31" t="s">
        <v>63</v>
      </c>
      <c r="AA1131" s="31" t="s">
        <v>64</v>
      </c>
      <c r="AB1131" s="31" t="s">
        <v>201</v>
      </c>
      <c r="AC1131" s="31" t="s">
        <v>98</v>
      </c>
      <c r="AD1131" s="23" t="s">
        <v>2792</v>
      </c>
      <c r="AE1131" s="33"/>
      <c r="AF1131" s="33"/>
      <c r="AG1131" s="31"/>
      <c r="AH1131" s="31"/>
      <c r="AI1131" s="31" t="s">
        <v>75</v>
      </c>
      <c r="AJ1131" s="43" t="str">
        <f t="shared" si="135"/>
        <v/>
      </c>
      <c r="AK1131" s="25"/>
      <c r="AL1131" s="25"/>
      <c r="AM1131" s="25"/>
      <c r="AN1131" s="25"/>
      <c r="AO1131" s="25"/>
      <c r="AP1131" s="26">
        <f ca="1">IF(AND(Email_TaskV2[[#This Row],[Status]]="ON PROGRESS"),TODAY()-Email_TaskV2[[#This Row],[Tanggal nodin RFS/RFI]],0)</f>
        <v>0</v>
      </c>
      <c r="AQ1131" s="26">
        <f ca="1">IF(AND(Email_TaskV2[[#This Row],[Status]]="ON PROGRESS",Email_TaskV2[[#This Row],[Type]]="RFI"),TODAY()-Email_TaskV2[[#This Row],[Tanggal nodin RFS/RFI]],0)</f>
        <v>0</v>
      </c>
      <c r="AR1131" s="26" t="str">
        <f ca="1">IF(Email_TaskV2[[#This Row],[Aging]]&gt;7,"Warning","")</f>
        <v/>
      </c>
      <c r="AV1131" s="16" t="str">
        <f>IF(AND(Email_TaskV2[[#This Row],[Status]]="ON PROGRESS",Email_TaskV2[[#This Row],[Type]]="RFS"),"YES","")</f>
        <v/>
      </c>
      <c r="AW1131" s="16" t="str">
        <f>IF(AND(Email_TaskV2[[#This Row],[Status]]="ON PROGRESS",Email_TaskV2[[#This Row],[Type]]="RFI"),"YES","")</f>
        <v/>
      </c>
      <c r="AX1131" s="16">
        <f>IF(Email_TaskV2[[#This Row],[Nomor Nodin RFS/RFI]]="","",DAY(Email_TaskV2[[#This Row],[Tanggal nodin RFS/RFI]]))</f>
        <v>9</v>
      </c>
      <c r="AY1131" s="28" t="str">
        <f>IF(Email_TaskV2[[#This Row],[Nomor Nodin RFS/RFI]]="","",TEXT(Email_TaskV2[[#This Row],[Tanggal nodin RFS/RFI]],"mmm"))</f>
        <v>Sep</v>
      </c>
      <c r="AZ1131" s="28" t="str">
        <f>IF(Email_TaskV2[[#This Row],[Nodin BO]]="","No","Yes")</f>
        <v>Yes</v>
      </c>
      <c r="BA1131" s="36">
        <f>IF(Email_TaskV2[[#This Row],[Month]]="",13,MONTH(Email_TaskV2[[#This Row],[Tanggal nodin RFS/RFI]]))</f>
        <v>9</v>
      </c>
    </row>
    <row r="1132" spans="1:53" ht="15" hidden="1" customHeight="1" x14ac:dyDescent="0.3">
      <c r="A1132" s="17">
        <v>1131</v>
      </c>
      <c r="B1132" s="31" t="s">
        <v>4776</v>
      </c>
      <c r="C1132" s="40">
        <v>44816</v>
      </c>
      <c r="D1132" s="34" t="s">
        <v>3997</v>
      </c>
      <c r="E1132" s="31" t="s">
        <v>55</v>
      </c>
      <c r="F1132" s="41" t="s">
        <v>136</v>
      </c>
      <c r="G1132" s="42">
        <v>44816</v>
      </c>
      <c r="H1132" s="42">
        <v>44825</v>
      </c>
      <c r="I1132" s="31" t="s">
        <v>4777</v>
      </c>
      <c r="J1132" s="42">
        <v>44825</v>
      </c>
      <c r="K1132" s="42"/>
      <c r="L1132" s="31">
        <f t="shared" si="138"/>
        <v>9</v>
      </c>
      <c r="M1132" s="31">
        <f t="shared" si="139"/>
        <v>9</v>
      </c>
      <c r="N1132" s="74" t="s">
        <v>3068</v>
      </c>
      <c r="O1132" s="20" t="s">
        <v>3069</v>
      </c>
      <c r="P1132" s="34" t="str">
        <f>VLOOKUP(Email_TaskV2[[#This Row],[PIC Dev]],[1]Organization!C:D,2,FALSE)</f>
        <v>BSM Prepaid</v>
      </c>
      <c r="Q1132" s="74" t="s">
        <v>4778</v>
      </c>
      <c r="R1132" s="31">
        <v>105</v>
      </c>
      <c r="S1132" s="31" t="s">
        <v>61</v>
      </c>
      <c r="T1132" s="31" t="s">
        <v>4779</v>
      </c>
      <c r="U1132" s="31"/>
      <c r="V1132" s="31"/>
      <c r="W1132" s="31"/>
      <c r="X1132" s="31"/>
      <c r="Y1132" s="31"/>
      <c r="Z1132" s="31" t="s">
        <v>63</v>
      </c>
      <c r="AA1132" s="31" t="s">
        <v>64</v>
      </c>
      <c r="AB1132" s="31" t="s">
        <v>3761</v>
      </c>
      <c r="AC1132" s="31" t="s">
        <v>98</v>
      </c>
      <c r="AD1132" s="23" t="s">
        <v>125</v>
      </c>
      <c r="AE1132" s="33" t="s">
        <v>99</v>
      </c>
      <c r="AF1132" s="33"/>
      <c r="AG1132" s="31"/>
      <c r="AH1132" s="31"/>
      <c r="AI1132" s="31" t="s">
        <v>75</v>
      </c>
      <c r="AJ1132" s="43" t="str">
        <f t="shared" si="135"/>
        <v/>
      </c>
      <c r="AK1132" s="25"/>
      <c r="AL1132" s="25"/>
      <c r="AM1132" s="25"/>
      <c r="AN1132" s="25"/>
      <c r="AO1132" s="25"/>
      <c r="AP1132" s="26">
        <f ca="1">IF(AND(Email_TaskV2[[#This Row],[Status]]="ON PROGRESS"),TODAY()-Email_TaskV2[[#This Row],[Tanggal nodin RFS/RFI]],0)</f>
        <v>0</v>
      </c>
      <c r="AQ1132" s="26">
        <f ca="1">IF(AND(Email_TaskV2[[#This Row],[Status]]="ON PROGRESS",Email_TaskV2[[#This Row],[Type]]="RFI"),TODAY()-Email_TaskV2[[#This Row],[Tanggal nodin RFS/RFI]],0)</f>
        <v>0</v>
      </c>
      <c r="AR1132" s="26" t="str">
        <f ca="1">IF(Email_TaskV2[[#This Row],[Aging]]&gt;7,"Warning","")</f>
        <v/>
      </c>
      <c r="AV1132" s="16" t="str">
        <f>IF(AND(Email_TaskV2[[#This Row],[Status]]="ON PROGRESS",Email_TaskV2[[#This Row],[Type]]="RFS"),"YES","")</f>
        <v/>
      </c>
      <c r="AW1132" s="16" t="str">
        <f>IF(AND(Email_TaskV2[[#This Row],[Status]]="ON PROGRESS",Email_TaskV2[[#This Row],[Type]]="RFI"),"YES","")</f>
        <v/>
      </c>
      <c r="AX1132" s="16">
        <f>IF(Email_TaskV2[[#This Row],[Nomor Nodin RFS/RFI]]="","",DAY(Email_TaskV2[[#This Row],[Tanggal nodin RFS/RFI]]))</f>
        <v>12</v>
      </c>
      <c r="AY1132" s="28" t="str">
        <f>IF(Email_TaskV2[[#This Row],[Nomor Nodin RFS/RFI]]="","",TEXT(Email_TaskV2[[#This Row],[Tanggal nodin RFS/RFI]],"mmm"))</f>
        <v>Sep</v>
      </c>
      <c r="AZ1132" s="28" t="str">
        <f>IF(Email_TaskV2[[#This Row],[Nodin BO]]="","No","Yes")</f>
        <v>Yes</v>
      </c>
      <c r="BA1132" s="36">
        <f>IF(Email_TaskV2[[#This Row],[Month]]="",13,MONTH(Email_TaskV2[[#This Row],[Tanggal nodin RFS/RFI]]))</f>
        <v>9</v>
      </c>
    </row>
    <row r="1133" spans="1:53" ht="15" hidden="1" customHeight="1" x14ac:dyDescent="0.3">
      <c r="A1133" s="17">
        <v>1132</v>
      </c>
      <c r="B1133" s="31" t="s">
        <v>4780</v>
      </c>
      <c r="C1133" s="40">
        <v>44816</v>
      </c>
      <c r="D1133" s="34" t="s">
        <v>4781</v>
      </c>
      <c r="E1133" s="31" t="s">
        <v>55</v>
      </c>
      <c r="F1133" s="41" t="s">
        <v>136</v>
      </c>
      <c r="G1133" s="42">
        <v>44820</v>
      </c>
      <c r="H1133" s="42">
        <v>44839</v>
      </c>
      <c r="I1133" s="31" t="s">
        <v>4782</v>
      </c>
      <c r="J1133" s="42">
        <v>44839</v>
      </c>
      <c r="K1133" s="42"/>
      <c r="L1133" s="31">
        <f t="shared" si="138"/>
        <v>23</v>
      </c>
      <c r="M1133" s="31">
        <f t="shared" si="139"/>
        <v>19</v>
      </c>
      <c r="N1133" s="23" t="s">
        <v>93</v>
      </c>
      <c r="O1133" s="20" t="s">
        <v>94</v>
      </c>
      <c r="P1133" s="34" t="str">
        <f>VLOOKUP(Email_TaskV2[[#This Row],[PIC Dev]],[1]Organization!C:D,2,FALSE)</f>
        <v>Digital and VAS</v>
      </c>
      <c r="Q1133" s="74" t="s">
        <v>4783</v>
      </c>
      <c r="R1133" s="31">
        <v>46</v>
      </c>
      <c r="S1133" s="31" t="s">
        <v>61</v>
      </c>
      <c r="T1133" s="31" t="s">
        <v>4784</v>
      </c>
      <c r="U1133" s="31"/>
      <c r="V1133" s="31"/>
      <c r="W1133" s="31"/>
      <c r="X1133" s="31"/>
      <c r="Y1133" s="31"/>
      <c r="Z1133" s="31" t="s">
        <v>63</v>
      </c>
      <c r="AA1133" s="31" t="s">
        <v>64</v>
      </c>
      <c r="AB1133" s="31" t="s">
        <v>180</v>
      </c>
      <c r="AC1133" s="31" t="s">
        <v>98</v>
      </c>
      <c r="AD1133" s="23" t="s">
        <v>125</v>
      </c>
      <c r="AE1133" s="33"/>
      <c r="AF1133" s="33"/>
      <c r="AG1133" s="31"/>
      <c r="AH1133" s="31"/>
      <c r="AI1133" s="31" t="s">
        <v>75</v>
      </c>
      <c r="AJ1133" s="43" t="str">
        <f t="shared" si="135"/>
        <v/>
      </c>
      <c r="AK1133" s="25"/>
      <c r="AL1133" s="25"/>
      <c r="AM1133" s="25"/>
      <c r="AN1133" s="25"/>
      <c r="AO1133" s="25"/>
      <c r="AP1133" s="26">
        <f ca="1">IF(AND(Email_TaskV2[[#This Row],[Status]]="ON PROGRESS"),TODAY()-Email_TaskV2[[#This Row],[Tanggal nodin RFS/RFI]],0)</f>
        <v>0</v>
      </c>
      <c r="AQ1133" s="26">
        <f ca="1">IF(AND(Email_TaskV2[[#This Row],[Status]]="ON PROGRESS",Email_TaskV2[[#This Row],[Type]]="RFI"),TODAY()-Email_TaskV2[[#This Row],[Tanggal nodin RFS/RFI]],0)</f>
        <v>0</v>
      </c>
      <c r="AR1133" s="26" t="str">
        <f ca="1">IF(Email_TaskV2[[#This Row],[Aging]]&gt;7,"Warning","")</f>
        <v/>
      </c>
      <c r="AV1133" s="16" t="str">
        <f>IF(AND(Email_TaskV2[[#This Row],[Status]]="ON PROGRESS",Email_TaskV2[[#This Row],[Type]]="RFS"),"YES","")</f>
        <v/>
      </c>
      <c r="AW1133" s="16" t="str">
        <f>IF(AND(Email_TaskV2[[#This Row],[Status]]="ON PROGRESS",Email_TaskV2[[#This Row],[Type]]="RFI"),"YES","")</f>
        <v/>
      </c>
      <c r="AX1133" s="16">
        <f>IF(Email_TaskV2[[#This Row],[Nomor Nodin RFS/RFI]]="","",DAY(Email_TaskV2[[#This Row],[Tanggal nodin RFS/RFI]]))</f>
        <v>12</v>
      </c>
      <c r="AY1133" s="28" t="str">
        <f>IF(Email_TaskV2[[#This Row],[Nomor Nodin RFS/RFI]]="","",TEXT(Email_TaskV2[[#This Row],[Tanggal nodin RFS/RFI]],"mmm"))</f>
        <v>Sep</v>
      </c>
      <c r="AZ1133" s="28" t="str">
        <f>IF(Email_TaskV2[[#This Row],[Nodin BO]]="","No","Yes")</f>
        <v>Yes</v>
      </c>
      <c r="BA1133" s="36">
        <f>IF(Email_TaskV2[[#This Row],[Month]]="",13,MONTH(Email_TaskV2[[#This Row],[Tanggal nodin RFS/RFI]]))</f>
        <v>9</v>
      </c>
    </row>
    <row r="1134" spans="1:53" ht="15" hidden="1" customHeight="1" x14ac:dyDescent="0.3">
      <c r="A1134" s="17">
        <v>1133</v>
      </c>
      <c r="B1134" s="31" t="s">
        <v>4785</v>
      </c>
      <c r="C1134" s="40">
        <v>44816</v>
      </c>
      <c r="D1134" s="34" t="s">
        <v>4786</v>
      </c>
      <c r="E1134" s="32" t="s">
        <v>118</v>
      </c>
      <c r="F1134" s="48" t="s">
        <v>119</v>
      </c>
      <c r="G1134" s="31"/>
      <c r="H1134" s="42">
        <v>44845</v>
      </c>
      <c r="I1134" s="31"/>
      <c r="J1134" s="31"/>
      <c r="K1134" s="31"/>
      <c r="L1134" s="33"/>
      <c r="M1134" s="34"/>
      <c r="N1134" s="33" t="s">
        <v>93</v>
      </c>
      <c r="O1134" s="34" t="s">
        <v>94</v>
      </c>
      <c r="P1134" s="34" t="str">
        <f>VLOOKUP(Email_TaskV2[[#This Row],[PIC Dev]],[1]Organization!C:D,2,FALSE)</f>
        <v>Digital and VAS</v>
      </c>
      <c r="Q1134" s="74" t="s">
        <v>4787</v>
      </c>
      <c r="R1134" s="31"/>
      <c r="S1134" s="31" t="s">
        <v>61</v>
      </c>
      <c r="T1134" s="31" t="s">
        <v>4788</v>
      </c>
      <c r="U1134" s="31"/>
      <c r="V1134" s="31"/>
      <c r="W1134" s="31"/>
      <c r="X1134" s="31"/>
      <c r="Y1134" s="31"/>
      <c r="Z1134" s="31" t="s">
        <v>63</v>
      </c>
      <c r="AA1134" s="31" t="s">
        <v>64</v>
      </c>
      <c r="AB1134" s="31" t="s">
        <v>81</v>
      </c>
      <c r="AC1134" s="31" t="s">
        <v>66</v>
      </c>
      <c r="AD1134" s="33" t="s">
        <v>160</v>
      </c>
      <c r="AE1134" s="33"/>
      <c r="AF1134" s="33"/>
      <c r="AG1134" s="31"/>
      <c r="AH1134" s="31"/>
      <c r="AI1134" s="48" t="s">
        <v>68</v>
      </c>
      <c r="AJ1134" s="135" t="str">
        <f t="shared" si="135"/>
        <v>(FUT Simulator)</v>
      </c>
      <c r="AK1134" s="25"/>
      <c r="AL1134" s="25"/>
      <c r="AM1134" s="25">
        <v>3</v>
      </c>
      <c r="AN1134" s="25"/>
      <c r="AO1134" s="25"/>
      <c r="AP1134" s="26">
        <f ca="1">IF(AND(Email_TaskV2[[#This Row],[Status]]="ON PROGRESS"),TODAY()-Email_TaskV2[[#This Row],[Tanggal nodin RFS/RFI]],0)</f>
        <v>0</v>
      </c>
      <c r="AQ1134" s="26">
        <f ca="1">IF(AND(Email_TaskV2[[#This Row],[Status]]="ON PROGRESS",Email_TaskV2[[#This Row],[Type]]="RFI"),TODAY()-Email_TaskV2[[#This Row],[Tanggal nodin RFS/RFI]],0)</f>
        <v>0</v>
      </c>
      <c r="AR1134" s="26" t="str">
        <f ca="1">IF(Email_TaskV2[[#This Row],[Aging]]&gt;7,"Warning","")</f>
        <v/>
      </c>
      <c r="AV1134" s="16" t="str">
        <f>IF(AND(Email_TaskV2[[#This Row],[Status]]="ON PROGRESS",Email_TaskV2[[#This Row],[Type]]="RFS"),"YES","")</f>
        <v/>
      </c>
      <c r="AW1134" s="16" t="str">
        <f>IF(AND(Email_TaskV2[[#This Row],[Status]]="ON PROGRESS",Email_TaskV2[[#This Row],[Type]]="RFI"),"YES","")</f>
        <v/>
      </c>
      <c r="AX1134" s="16">
        <f>IF(Email_TaskV2[[#This Row],[Nomor Nodin RFS/RFI]]="","",DAY(Email_TaskV2[[#This Row],[Tanggal nodin RFS/RFI]]))</f>
        <v>12</v>
      </c>
      <c r="AY1134" s="28" t="str">
        <f>IF(Email_TaskV2[[#This Row],[Nomor Nodin RFS/RFI]]="","",TEXT(Email_TaskV2[[#This Row],[Tanggal nodin RFS/RFI]],"mmm"))</f>
        <v>Sep</v>
      </c>
      <c r="AZ1134" s="28" t="str">
        <f>IF(Email_TaskV2[[#This Row],[Nodin BO]]="","No","Yes")</f>
        <v>Yes</v>
      </c>
      <c r="BA1134" s="36">
        <f>IF(Email_TaskV2[[#This Row],[Month]]="",13,MONTH(Email_TaskV2[[#This Row],[Tanggal nodin RFS/RFI]]))</f>
        <v>9</v>
      </c>
    </row>
    <row r="1135" spans="1:53" ht="15" hidden="1" customHeight="1" x14ac:dyDescent="0.3">
      <c r="A1135" s="17">
        <v>1134</v>
      </c>
      <c r="B1135" s="31" t="s">
        <v>4789</v>
      </c>
      <c r="C1135" s="40">
        <v>44816</v>
      </c>
      <c r="D1135" s="34" t="s">
        <v>4790</v>
      </c>
      <c r="E1135" s="31" t="s">
        <v>55</v>
      </c>
      <c r="F1135" s="41" t="s">
        <v>136</v>
      </c>
      <c r="G1135" s="42">
        <v>44818</v>
      </c>
      <c r="H1135" s="42">
        <v>44819</v>
      </c>
      <c r="I1135" s="31" t="s">
        <v>4791</v>
      </c>
      <c r="J1135" s="42">
        <v>44819</v>
      </c>
      <c r="K1135" s="42"/>
      <c r="L1135" s="31">
        <f t="shared" ref="L1135:L1147" si="140">H1135-C1135</f>
        <v>3</v>
      </c>
      <c r="M1135" s="31">
        <f t="shared" ref="M1135:M1147" si="141">J1135-G1135</f>
        <v>1</v>
      </c>
      <c r="N1135" s="20" t="s">
        <v>171</v>
      </c>
      <c r="O1135" s="20" t="s">
        <v>172</v>
      </c>
      <c r="P1135" s="34" t="str">
        <f>VLOOKUP(Email_TaskV2[[#This Row],[PIC Dev]],[1]Organization!C:D,2,FALSE)</f>
        <v>Postpaid, Roaming, and Interconnect</v>
      </c>
      <c r="Q1135" s="74" t="s">
        <v>4792</v>
      </c>
      <c r="R1135" s="31">
        <v>41</v>
      </c>
      <c r="S1135" s="31" t="s">
        <v>61</v>
      </c>
      <c r="T1135" s="31" t="s">
        <v>4793</v>
      </c>
      <c r="U1135" s="31"/>
      <c r="V1135" s="31"/>
      <c r="W1135" s="31"/>
      <c r="X1135" s="31"/>
      <c r="Y1135" s="31"/>
      <c r="Z1135" s="31" t="s">
        <v>63</v>
      </c>
      <c r="AA1135" s="31" t="s">
        <v>64</v>
      </c>
      <c r="AB1135" s="31" t="s">
        <v>344</v>
      </c>
      <c r="AC1135" s="31" t="s">
        <v>124</v>
      </c>
      <c r="AD1135" s="23" t="s">
        <v>99</v>
      </c>
      <c r="AE1135" s="33"/>
      <c r="AF1135" s="33"/>
      <c r="AG1135" s="31"/>
      <c r="AH1135" s="31"/>
      <c r="AI1135" s="31" t="s">
        <v>75</v>
      </c>
      <c r="AJ1135" s="43" t="str">
        <f t="shared" si="135"/>
        <v/>
      </c>
      <c r="AK1135" s="25"/>
      <c r="AL1135" s="25"/>
      <c r="AM1135" s="25"/>
      <c r="AN1135" s="25"/>
      <c r="AO1135" s="25"/>
      <c r="AP1135" s="26">
        <f ca="1">IF(AND(Email_TaskV2[[#This Row],[Status]]="ON PROGRESS"),TODAY()-Email_TaskV2[[#This Row],[Tanggal nodin RFS/RFI]],0)</f>
        <v>0</v>
      </c>
      <c r="AQ1135" s="26">
        <f ca="1">IF(AND(Email_TaskV2[[#This Row],[Status]]="ON PROGRESS",Email_TaskV2[[#This Row],[Type]]="RFI"),TODAY()-Email_TaskV2[[#This Row],[Tanggal nodin RFS/RFI]],0)</f>
        <v>0</v>
      </c>
      <c r="AR1135" s="26" t="str">
        <f ca="1">IF(Email_TaskV2[[#This Row],[Aging]]&gt;7,"Warning","")</f>
        <v/>
      </c>
      <c r="AV1135" s="16" t="str">
        <f>IF(AND(Email_TaskV2[[#This Row],[Status]]="ON PROGRESS",Email_TaskV2[[#This Row],[Type]]="RFS"),"YES","")</f>
        <v/>
      </c>
      <c r="AW1135" s="16" t="str">
        <f>IF(AND(Email_TaskV2[[#This Row],[Status]]="ON PROGRESS",Email_TaskV2[[#This Row],[Type]]="RFI"),"YES","")</f>
        <v/>
      </c>
      <c r="AX1135" s="16">
        <f>IF(Email_TaskV2[[#This Row],[Nomor Nodin RFS/RFI]]="","",DAY(Email_TaskV2[[#This Row],[Tanggal nodin RFS/RFI]]))</f>
        <v>12</v>
      </c>
      <c r="AY1135" s="28" t="str">
        <f>IF(Email_TaskV2[[#This Row],[Nomor Nodin RFS/RFI]]="","",TEXT(Email_TaskV2[[#This Row],[Tanggal nodin RFS/RFI]],"mmm"))</f>
        <v>Sep</v>
      </c>
      <c r="AZ1135" s="28" t="str">
        <f>IF(Email_TaskV2[[#This Row],[Nodin BO]]="","No","Yes")</f>
        <v>Yes</v>
      </c>
      <c r="BA1135" s="36">
        <f>IF(Email_TaskV2[[#This Row],[Month]]="",13,MONTH(Email_TaskV2[[#This Row],[Tanggal nodin RFS/RFI]]))</f>
        <v>9</v>
      </c>
    </row>
    <row r="1136" spans="1:53" ht="15" hidden="1" customHeight="1" x14ac:dyDescent="0.3">
      <c r="A1136" s="17">
        <v>1135</v>
      </c>
      <c r="B1136" s="31" t="s">
        <v>4794</v>
      </c>
      <c r="C1136" s="40">
        <v>44816</v>
      </c>
      <c r="D1136" s="132" t="s">
        <v>4795</v>
      </c>
      <c r="E1136" s="140" t="s">
        <v>55</v>
      </c>
      <c r="F1136" s="138" t="s">
        <v>112</v>
      </c>
      <c r="G1136" s="42">
        <v>44818</v>
      </c>
      <c r="H1136" s="42">
        <v>44818</v>
      </c>
      <c r="I1136" s="31" t="s">
        <v>4796</v>
      </c>
      <c r="J1136" s="42">
        <v>44819</v>
      </c>
      <c r="K1136" s="42"/>
      <c r="L1136" s="31">
        <f t="shared" si="140"/>
        <v>2</v>
      </c>
      <c r="M1136" s="31">
        <f t="shared" si="141"/>
        <v>1</v>
      </c>
      <c r="N1136" s="33" t="s">
        <v>93</v>
      </c>
      <c r="O1136" s="34" t="s">
        <v>94</v>
      </c>
      <c r="P1136" s="34" t="str">
        <f>VLOOKUP(Email_TaskV2[[#This Row],[PIC Dev]],[1]Organization!C:D,2,FALSE)</f>
        <v>Digital and VAS</v>
      </c>
      <c r="Q1136" s="34"/>
      <c r="R1136" s="31">
        <v>45</v>
      </c>
      <c r="S1136" s="31" t="s">
        <v>106</v>
      </c>
      <c r="T1136" s="31" t="s">
        <v>4797</v>
      </c>
      <c r="U1136" s="31"/>
      <c r="V1136" s="31"/>
      <c r="W1136" s="31"/>
      <c r="X1136" s="31"/>
      <c r="Y1136" s="31"/>
      <c r="Z1136" s="31" t="s">
        <v>63</v>
      </c>
      <c r="AA1136" s="31" t="s">
        <v>64</v>
      </c>
      <c r="AB1136" s="31" t="s">
        <v>201</v>
      </c>
      <c r="AC1136" s="31" t="s">
        <v>98</v>
      </c>
      <c r="AD1136" s="23" t="s">
        <v>186</v>
      </c>
      <c r="AE1136" s="33"/>
      <c r="AF1136" s="33"/>
      <c r="AG1136" s="31"/>
      <c r="AH1136" s="31"/>
      <c r="AI1136" s="31" t="s">
        <v>75</v>
      </c>
      <c r="AJ1136" s="43" t="str">
        <f t="shared" si="135"/>
        <v/>
      </c>
      <c r="AK1136" s="25"/>
      <c r="AL1136" s="25"/>
      <c r="AM1136" s="25"/>
      <c r="AN1136" s="25"/>
      <c r="AO1136" s="25"/>
      <c r="AP1136" s="26">
        <f ca="1">IF(AND(Email_TaskV2[[#This Row],[Status]]="ON PROGRESS"),TODAY()-Email_TaskV2[[#This Row],[Tanggal nodin RFS/RFI]],0)</f>
        <v>0</v>
      </c>
      <c r="AQ1136" s="26">
        <f ca="1">IF(AND(Email_TaskV2[[#This Row],[Status]]="ON PROGRESS",Email_TaskV2[[#This Row],[Type]]="RFI"),TODAY()-Email_TaskV2[[#This Row],[Tanggal nodin RFS/RFI]],0)</f>
        <v>0</v>
      </c>
      <c r="AR1136" s="26" t="str">
        <f ca="1">IF(Email_TaskV2[[#This Row],[Aging]]&gt;7,"Warning","")</f>
        <v/>
      </c>
      <c r="AV1136" s="16" t="str">
        <f>IF(AND(Email_TaskV2[[#This Row],[Status]]="ON PROGRESS",Email_TaskV2[[#This Row],[Type]]="RFS"),"YES","")</f>
        <v/>
      </c>
      <c r="AW1136" s="16" t="str">
        <f>IF(AND(Email_TaskV2[[#This Row],[Status]]="ON PROGRESS",Email_TaskV2[[#This Row],[Type]]="RFI"),"YES","")</f>
        <v/>
      </c>
      <c r="AX1136" s="16">
        <f>IF(Email_TaskV2[[#This Row],[Nomor Nodin RFS/RFI]]="","",DAY(Email_TaskV2[[#This Row],[Tanggal nodin RFS/RFI]]))</f>
        <v>12</v>
      </c>
      <c r="AY1136" s="28" t="str">
        <f>IF(Email_TaskV2[[#This Row],[Nomor Nodin RFS/RFI]]="","",TEXT(Email_TaskV2[[#This Row],[Tanggal nodin RFS/RFI]],"mmm"))</f>
        <v>Sep</v>
      </c>
      <c r="AZ1136" s="28" t="str">
        <f>IF(Email_TaskV2[[#This Row],[Nodin BO]]="","No","Yes")</f>
        <v>Yes</v>
      </c>
      <c r="BA1136" s="36">
        <f>IF(Email_TaskV2[[#This Row],[Month]]="",13,MONTH(Email_TaskV2[[#This Row],[Tanggal nodin RFS/RFI]]))</f>
        <v>9</v>
      </c>
    </row>
    <row r="1137" spans="1:53" ht="15" hidden="1" customHeight="1" x14ac:dyDescent="0.3">
      <c r="A1137" s="17">
        <v>1136</v>
      </c>
      <c r="B1137" s="31" t="s">
        <v>4798</v>
      </c>
      <c r="C1137" s="40">
        <v>44816</v>
      </c>
      <c r="D1137" s="34" t="s">
        <v>4799</v>
      </c>
      <c r="E1137" s="31" t="s">
        <v>55</v>
      </c>
      <c r="F1137" s="31" t="s">
        <v>112</v>
      </c>
      <c r="G1137" s="42">
        <v>44818</v>
      </c>
      <c r="H1137" s="42">
        <v>44823</v>
      </c>
      <c r="I1137" s="31" t="s">
        <v>4800</v>
      </c>
      <c r="J1137" s="42">
        <v>44823</v>
      </c>
      <c r="K1137" s="42"/>
      <c r="L1137" s="31">
        <f t="shared" si="140"/>
        <v>7</v>
      </c>
      <c r="M1137" s="31">
        <f t="shared" si="141"/>
        <v>5</v>
      </c>
      <c r="N1137" s="34" t="s">
        <v>104</v>
      </c>
      <c r="O1137" s="34" t="s">
        <v>105</v>
      </c>
      <c r="P1137" s="34" t="str">
        <f>VLOOKUP(Email_TaskV2[[#This Row],[PIC Dev]],[1]Organization!C:D,2,FALSE)</f>
        <v>Digital and VAS</v>
      </c>
      <c r="Q1137" s="34"/>
      <c r="R1137" s="31">
        <v>101</v>
      </c>
      <c r="S1137" s="31" t="s">
        <v>106</v>
      </c>
      <c r="T1137" s="31"/>
      <c r="U1137" s="31"/>
      <c r="V1137" s="31"/>
      <c r="W1137" s="31"/>
      <c r="X1137" s="31"/>
      <c r="Y1137" s="31"/>
      <c r="Z1137" s="31" t="s">
        <v>63</v>
      </c>
      <c r="AA1137" s="31" t="s">
        <v>64</v>
      </c>
      <c r="AB1137" s="31" t="s">
        <v>108</v>
      </c>
      <c r="AC1137" s="31" t="s">
        <v>98</v>
      </c>
      <c r="AD1137" s="23" t="s">
        <v>490</v>
      </c>
      <c r="AE1137" s="33"/>
      <c r="AF1137" s="33"/>
      <c r="AG1137" s="31"/>
      <c r="AH1137" s="31"/>
      <c r="AI1137" s="31" t="s">
        <v>276</v>
      </c>
      <c r="AJ1137" s="43" t="str">
        <f t="shared" si="135"/>
        <v>(Sigos Automation)</v>
      </c>
      <c r="AK1137" s="25">
        <v>1</v>
      </c>
      <c r="AL1137" s="25"/>
      <c r="AM1137" s="25"/>
      <c r="AN1137" s="25"/>
      <c r="AO1137" s="25"/>
      <c r="AP1137" s="26">
        <f ca="1">IF(AND(Email_TaskV2[[#This Row],[Status]]="ON PROGRESS"),TODAY()-Email_TaskV2[[#This Row],[Tanggal nodin RFS/RFI]],0)</f>
        <v>0</v>
      </c>
      <c r="AQ1137" s="26">
        <f ca="1">IF(AND(Email_TaskV2[[#This Row],[Status]]="ON PROGRESS",Email_TaskV2[[#This Row],[Type]]="RFI"),TODAY()-Email_TaskV2[[#This Row],[Tanggal nodin RFS/RFI]],0)</f>
        <v>0</v>
      </c>
      <c r="AR1137" s="26" t="str">
        <f ca="1">IF(Email_TaskV2[[#This Row],[Aging]]&gt;7,"Warning","")</f>
        <v/>
      </c>
      <c r="AV1137" s="16" t="str">
        <f>IF(AND(Email_TaskV2[[#This Row],[Status]]="ON PROGRESS",Email_TaskV2[[#This Row],[Type]]="RFS"),"YES","")</f>
        <v/>
      </c>
      <c r="AW1137" s="16" t="str">
        <f>IF(AND(Email_TaskV2[[#This Row],[Status]]="ON PROGRESS",Email_TaskV2[[#This Row],[Type]]="RFI"),"YES","")</f>
        <v/>
      </c>
      <c r="AX1137" s="16">
        <f>IF(Email_TaskV2[[#This Row],[Nomor Nodin RFS/RFI]]="","",DAY(Email_TaskV2[[#This Row],[Tanggal nodin RFS/RFI]]))</f>
        <v>12</v>
      </c>
      <c r="AY1137" s="28" t="str">
        <f>IF(Email_TaskV2[[#This Row],[Nomor Nodin RFS/RFI]]="","",TEXT(Email_TaskV2[[#This Row],[Tanggal nodin RFS/RFI]],"mmm"))</f>
        <v>Sep</v>
      </c>
      <c r="AZ1137" s="28" t="str">
        <f>IF(Email_TaskV2[[#This Row],[Nodin BO]]="","No","Yes")</f>
        <v>No</v>
      </c>
      <c r="BA1137" s="36">
        <f>IF(Email_TaskV2[[#This Row],[Month]]="",13,MONTH(Email_TaskV2[[#This Row],[Tanggal nodin RFS/RFI]]))</f>
        <v>9</v>
      </c>
    </row>
    <row r="1138" spans="1:53" ht="15" hidden="1" customHeight="1" x14ac:dyDescent="0.3">
      <c r="A1138" s="17">
        <v>1137</v>
      </c>
      <c r="B1138" s="31" t="s">
        <v>4801</v>
      </c>
      <c r="C1138" s="40">
        <v>44817</v>
      </c>
      <c r="D1138" s="34" t="s">
        <v>4802</v>
      </c>
      <c r="E1138" s="18" t="s">
        <v>55</v>
      </c>
      <c r="F1138" s="41" t="s">
        <v>136</v>
      </c>
      <c r="G1138" s="42">
        <v>44818</v>
      </c>
      <c r="H1138" s="42">
        <v>44820</v>
      </c>
      <c r="I1138" s="31" t="s">
        <v>4803</v>
      </c>
      <c r="J1138" s="42">
        <v>44820</v>
      </c>
      <c r="K1138" s="42"/>
      <c r="L1138" s="31">
        <f t="shared" si="140"/>
        <v>3</v>
      </c>
      <c r="M1138" s="31">
        <f t="shared" si="141"/>
        <v>2</v>
      </c>
      <c r="N1138" s="34" t="s">
        <v>3607</v>
      </c>
      <c r="O1138" s="34" t="s">
        <v>3608</v>
      </c>
      <c r="P1138" s="34" t="str">
        <f>VLOOKUP(Email_TaskV2[[#This Row],[PIC Dev]],[1]Organization!C:D,2,FALSE)</f>
        <v>Business Architecture</v>
      </c>
      <c r="Q1138" s="74" t="s">
        <v>4804</v>
      </c>
      <c r="R1138" s="31">
        <v>192</v>
      </c>
      <c r="S1138" s="31" t="s">
        <v>106</v>
      </c>
      <c r="T1138" s="31" t="s">
        <v>3610</v>
      </c>
      <c r="U1138" s="31"/>
      <c r="V1138" s="31"/>
      <c r="W1138" s="31"/>
      <c r="X1138" s="31"/>
      <c r="Y1138" s="31"/>
      <c r="Z1138" s="31" t="s">
        <v>63</v>
      </c>
      <c r="AA1138" s="31" t="s">
        <v>64</v>
      </c>
      <c r="AB1138" s="31" t="s">
        <v>534</v>
      </c>
      <c r="AC1138" s="31" t="s">
        <v>98</v>
      </c>
      <c r="AD1138" s="23" t="s">
        <v>1719</v>
      </c>
      <c r="AE1138" s="33"/>
      <c r="AF1138" s="33"/>
      <c r="AG1138" s="31"/>
      <c r="AH1138" s="31"/>
      <c r="AI1138" s="31" t="s">
        <v>276</v>
      </c>
      <c r="AJ1138" s="43" t="str">
        <f t="shared" si="135"/>
        <v>(Prima Automation)</v>
      </c>
      <c r="AK1138" s="25"/>
      <c r="AL1138" s="25">
        <v>2</v>
      </c>
      <c r="AM1138" s="25"/>
      <c r="AN1138" s="25"/>
      <c r="AO1138" s="25"/>
      <c r="AP1138" s="26">
        <f ca="1">IF(AND(Email_TaskV2[[#This Row],[Status]]="ON PROGRESS"),TODAY()-Email_TaskV2[[#This Row],[Tanggal nodin RFS/RFI]],0)</f>
        <v>0</v>
      </c>
      <c r="AQ1138" s="26">
        <f ca="1">IF(AND(Email_TaskV2[[#This Row],[Status]]="ON PROGRESS",Email_TaskV2[[#This Row],[Type]]="RFI"),TODAY()-Email_TaskV2[[#This Row],[Tanggal nodin RFS/RFI]],0)</f>
        <v>0</v>
      </c>
      <c r="AR1138" s="26" t="str">
        <f ca="1">IF(Email_TaskV2[[#This Row],[Aging]]&gt;7,"Warning","")</f>
        <v/>
      </c>
      <c r="AV1138" s="16" t="str">
        <f>IF(AND(Email_TaskV2[[#This Row],[Status]]="ON PROGRESS",Email_TaskV2[[#This Row],[Type]]="RFS"),"YES","")</f>
        <v/>
      </c>
      <c r="AW1138" s="16" t="str">
        <f>IF(AND(Email_TaskV2[[#This Row],[Status]]="ON PROGRESS",Email_TaskV2[[#This Row],[Type]]="RFI"),"YES","")</f>
        <v/>
      </c>
      <c r="AX1138" s="16">
        <f>IF(Email_TaskV2[[#This Row],[Nomor Nodin RFS/RFI]]="","",DAY(Email_TaskV2[[#This Row],[Tanggal nodin RFS/RFI]]))</f>
        <v>13</v>
      </c>
      <c r="AY1138" s="28" t="str">
        <f>IF(Email_TaskV2[[#This Row],[Nomor Nodin RFS/RFI]]="","",TEXT(Email_TaskV2[[#This Row],[Tanggal nodin RFS/RFI]],"mmm"))</f>
        <v>Sep</v>
      </c>
      <c r="AZ1138" s="28" t="str">
        <f>IF(Email_TaskV2[[#This Row],[Nodin BO]]="","No","Yes")</f>
        <v>Yes</v>
      </c>
      <c r="BA1138" s="36">
        <f>IF(Email_TaskV2[[#This Row],[Month]]="",13,MONTH(Email_TaskV2[[#This Row],[Tanggal nodin RFS/RFI]]))</f>
        <v>9</v>
      </c>
    </row>
    <row r="1139" spans="1:53" ht="15" hidden="1" customHeight="1" x14ac:dyDescent="0.3">
      <c r="A1139" s="17">
        <v>1138</v>
      </c>
      <c r="B1139" s="31" t="s">
        <v>4805</v>
      </c>
      <c r="C1139" s="40">
        <v>44817</v>
      </c>
      <c r="D1139" s="34" t="s">
        <v>4806</v>
      </c>
      <c r="E1139" s="31" t="s">
        <v>55</v>
      </c>
      <c r="F1139" s="41" t="s">
        <v>112</v>
      </c>
      <c r="G1139" s="42">
        <v>44817</v>
      </c>
      <c r="H1139" s="42">
        <v>44827</v>
      </c>
      <c r="I1139" s="31" t="s">
        <v>4807</v>
      </c>
      <c r="J1139" s="42">
        <v>44827</v>
      </c>
      <c r="K1139" s="42"/>
      <c r="L1139" s="31">
        <f t="shared" si="140"/>
        <v>10</v>
      </c>
      <c r="M1139" s="31">
        <f t="shared" si="141"/>
        <v>10</v>
      </c>
      <c r="N1139" s="34" t="s">
        <v>341</v>
      </c>
      <c r="O1139" s="34" t="s">
        <v>342</v>
      </c>
      <c r="P1139" s="34" t="str">
        <f>VLOOKUP(Email_TaskV2[[#This Row],[PIC Dev]],[1]Organization!C:D,2,FALSE)</f>
        <v>Digital and VAS</v>
      </c>
      <c r="Q1139" s="34"/>
      <c r="R1139" s="31">
        <v>17</v>
      </c>
      <c r="S1139" s="31" t="s">
        <v>61</v>
      </c>
      <c r="T1139" s="31" t="s">
        <v>4808</v>
      </c>
      <c r="U1139" s="31"/>
      <c r="V1139" s="31"/>
      <c r="W1139" s="31"/>
      <c r="X1139" s="31"/>
      <c r="Y1139" s="31"/>
      <c r="Z1139" s="31" t="s">
        <v>63</v>
      </c>
      <c r="AA1139" s="31" t="s">
        <v>64</v>
      </c>
      <c r="AB1139" s="31" t="s">
        <v>344</v>
      </c>
      <c r="AC1139" s="31" t="s">
        <v>66</v>
      </c>
      <c r="AD1139" s="23" t="s">
        <v>2421</v>
      </c>
      <c r="AE1139" s="33"/>
      <c r="AF1139" s="33"/>
      <c r="AG1139" s="31"/>
      <c r="AH1139" s="31"/>
      <c r="AI1139" s="31" t="s">
        <v>75</v>
      </c>
      <c r="AJ1139" s="43" t="str">
        <f t="shared" si="135"/>
        <v/>
      </c>
      <c r="AK1139" s="25"/>
      <c r="AL1139" s="25"/>
      <c r="AM1139" s="25"/>
      <c r="AN1139" s="25"/>
      <c r="AO1139" s="25"/>
      <c r="AP1139" s="26">
        <f ca="1">IF(AND(Email_TaskV2[[#This Row],[Status]]="ON PROGRESS"),TODAY()-Email_TaskV2[[#This Row],[Tanggal nodin RFS/RFI]],0)</f>
        <v>0</v>
      </c>
      <c r="AQ1139" s="26">
        <f ca="1">IF(AND(Email_TaskV2[[#This Row],[Status]]="ON PROGRESS",Email_TaskV2[[#This Row],[Type]]="RFI"),TODAY()-Email_TaskV2[[#This Row],[Tanggal nodin RFS/RFI]],0)</f>
        <v>0</v>
      </c>
      <c r="AR1139" s="26" t="str">
        <f ca="1">IF(Email_TaskV2[[#This Row],[Aging]]&gt;7,"Warning","")</f>
        <v/>
      </c>
      <c r="AV1139" s="16" t="str">
        <f>IF(AND(Email_TaskV2[[#This Row],[Status]]="ON PROGRESS",Email_TaskV2[[#This Row],[Type]]="RFS"),"YES","")</f>
        <v/>
      </c>
      <c r="AW1139" s="16" t="str">
        <f>IF(AND(Email_TaskV2[[#This Row],[Status]]="ON PROGRESS",Email_TaskV2[[#This Row],[Type]]="RFI"),"YES","")</f>
        <v/>
      </c>
      <c r="AX1139" s="16">
        <f>IF(Email_TaskV2[[#This Row],[Nomor Nodin RFS/RFI]]="","",DAY(Email_TaskV2[[#This Row],[Tanggal nodin RFS/RFI]]))</f>
        <v>13</v>
      </c>
      <c r="AY1139" s="28" t="str">
        <f>IF(Email_TaskV2[[#This Row],[Nomor Nodin RFS/RFI]]="","",TEXT(Email_TaskV2[[#This Row],[Tanggal nodin RFS/RFI]],"mmm"))</f>
        <v>Sep</v>
      </c>
      <c r="AZ1139" s="28" t="str">
        <f>IF(Email_TaskV2[[#This Row],[Nodin BO]]="","No","Yes")</f>
        <v>Yes</v>
      </c>
      <c r="BA1139" s="36">
        <f>IF(Email_TaskV2[[#This Row],[Month]]="",13,MONTH(Email_TaskV2[[#This Row],[Tanggal nodin RFS/RFI]]))</f>
        <v>9</v>
      </c>
    </row>
    <row r="1140" spans="1:53" ht="15" hidden="1" customHeight="1" x14ac:dyDescent="0.3">
      <c r="A1140" s="17">
        <v>1139</v>
      </c>
      <c r="B1140" s="31" t="s">
        <v>4809</v>
      </c>
      <c r="C1140" s="40">
        <v>44817</v>
      </c>
      <c r="D1140" s="34" t="s">
        <v>4352</v>
      </c>
      <c r="E1140" s="31" t="s">
        <v>55</v>
      </c>
      <c r="F1140" s="41" t="s">
        <v>136</v>
      </c>
      <c r="G1140" s="42">
        <v>44841</v>
      </c>
      <c r="H1140" s="42">
        <v>44841</v>
      </c>
      <c r="I1140" s="31" t="s">
        <v>4810</v>
      </c>
      <c r="J1140" s="42">
        <v>44841</v>
      </c>
      <c r="K1140" s="42"/>
      <c r="L1140" s="31">
        <f t="shared" si="140"/>
        <v>24</v>
      </c>
      <c r="M1140" s="31">
        <f t="shared" si="141"/>
        <v>0</v>
      </c>
      <c r="N1140" s="132" t="s">
        <v>58</v>
      </c>
      <c r="O1140" s="132" t="s">
        <v>59</v>
      </c>
      <c r="P1140" s="132" t="str">
        <f>VLOOKUP(Email_TaskV2[[#This Row],[PIC Dev]],[1]Organization!C:D,2,FALSE)</f>
        <v>BSM Prepaid</v>
      </c>
      <c r="Q1140" s="74" t="s">
        <v>4811</v>
      </c>
      <c r="R1140" s="31">
        <v>70</v>
      </c>
      <c r="S1140" s="31" t="s">
        <v>61</v>
      </c>
      <c r="T1140" s="31" t="s">
        <v>4344</v>
      </c>
      <c r="U1140" s="31"/>
      <c r="V1140" s="31"/>
      <c r="W1140" s="31"/>
      <c r="X1140" s="31"/>
      <c r="Y1140" s="31"/>
      <c r="Z1140" s="31" t="s">
        <v>63</v>
      </c>
      <c r="AA1140" s="31" t="s">
        <v>64</v>
      </c>
      <c r="AB1140" s="31" t="s">
        <v>65</v>
      </c>
      <c r="AC1140" s="31" t="s">
        <v>66</v>
      </c>
      <c r="AD1140" s="23" t="s">
        <v>74</v>
      </c>
      <c r="AE1140" s="33" t="s">
        <v>89</v>
      </c>
      <c r="AF1140" s="33"/>
      <c r="AG1140" s="31"/>
      <c r="AH1140" s="31"/>
      <c r="AI1140" s="31" t="s">
        <v>68</v>
      </c>
      <c r="AJ1140" s="43" t="str">
        <f t="shared" si="135"/>
        <v>(FUT Simulator)</v>
      </c>
      <c r="AK1140" s="25"/>
      <c r="AL1140" s="25"/>
      <c r="AM1140" s="25">
        <v>3</v>
      </c>
      <c r="AN1140" s="25"/>
      <c r="AO1140" s="25"/>
      <c r="AP1140" s="26">
        <f ca="1">IF(AND(Email_TaskV2[[#This Row],[Status]]="ON PROGRESS"),TODAY()-Email_TaskV2[[#This Row],[Tanggal nodin RFS/RFI]],0)</f>
        <v>0</v>
      </c>
      <c r="AQ1140" s="26">
        <f ca="1">IF(AND(Email_TaskV2[[#This Row],[Status]]="ON PROGRESS",Email_TaskV2[[#This Row],[Type]]="RFI"),TODAY()-Email_TaskV2[[#This Row],[Tanggal nodin RFS/RFI]],0)</f>
        <v>0</v>
      </c>
      <c r="AR1140" s="26" t="str">
        <f ca="1">IF(Email_TaskV2[[#This Row],[Aging]]&gt;7,"Warning","")</f>
        <v/>
      </c>
      <c r="AV1140" s="16" t="str">
        <f>IF(AND(Email_TaskV2[[#This Row],[Status]]="ON PROGRESS",Email_TaskV2[[#This Row],[Type]]="RFS"),"YES","")</f>
        <v/>
      </c>
      <c r="AW1140" s="16" t="str">
        <f>IF(AND(Email_TaskV2[[#This Row],[Status]]="ON PROGRESS",Email_TaskV2[[#This Row],[Type]]="RFI"),"YES","")</f>
        <v/>
      </c>
      <c r="AX1140" s="16">
        <f>IF(Email_TaskV2[[#This Row],[Nomor Nodin RFS/RFI]]="","",DAY(Email_TaskV2[[#This Row],[Tanggal nodin RFS/RFI]]))</f>
        <v>13</v>
      </c>
      <c r="AY1140" s="28" t="str">
        <f>IF(Email_TaskV2[[#This Row],[Nomor Nodin RFS/RFI]]="","",TEXT(Email_TaskV2[[#This Row],[Tanggal nodin RFS/RFI]],"mmm"))</f>
        <v>Sep</v>
      </c>
      <c r="AZ1140" s="28" t="str">
        <f>IF(Email_TaskV2[[#This Row],[Nodin BO]]="","No","Yes")</f>
        <v>Yes</v>
      </c>
      <c r="BA1140" s="36">
        <f>IF(Email_TaskV2[[#This Row],[Month]]="",13,MONTH(Email_TaskV2[[#This Row],[Tanggal nodin RFS/RFI]]))</f>
        <v>9</v>
      </c>
    </row>
    <row r="1141" spans="1:53" ht="15" hidden="1" customHeight="1" x14ac:dyDescent="0.3">
      <c r="A1141" s="17">
        <v>1140</v>
      </c>
      <c r="B1141" s="31" t="s">
        <v>4812</v>
      </c>
      <c r="C1141" s="40">
        <v>44817</v>
      </c>
      <c r="D1141" s="34" t="s">
        <v>4813</v>
      </c>
      <c r="E1141" s="31" t="s">
        <v>55</v>
      </c>
      <c r="F1141" s="41" t="s">
        <v>136</v>
      </c>
      <c r="G1141" s="42">
        <v>44817</v>
      </c>
      <c r="H1141" s="42">
        <v>44825</v>
      </c>
      <c r="I1141" s="31" t="s">
        <v>4814</v>
      </c>
      <c r="J1141" s="42">
        <v>44825</v>
      </c>
      <c r="K1141" s="42"/>
      <c r="L1141" s="31">
        <f t="shared" si="140"/>
        <v>8</v>
      </c>
      <c r="M1141" s="31">
        <f t="shared" si="141"/>
        <v>8</v>
      </c>
      <c r="N1141" s="34" t="s">
        <v>3607</v>
      </c>
      <c r="O1141" s="20" t="s">
        <v>3608</v>
      </c>
      <c r="P1141" s="34" t="str">
        <f>VLOOKUP(Email_TaskV2[[#This Row],[PIC Dev]],[1]Organization!C:D,2,FALSE)</f>
        <v>Business Architecture</v>
      </c>
      <c r="Q1141" s="74" t="s">
        <v>4815</v>
      </c>
      <c r="R1141" s="31">
        <v>42</v>
      </c>
      <c r="S1141" s="31" t="s">
        <v>61</v>
      </c>
      <c r="T1141" s="83" t="s">
        <v>4816</v>
      </c>
      <c r="U1141" s="83"/>
      <c r="V1141" s="83"/>
      <c r="W1141" s="83"/>
      <c r="X1141" s="83"/>
      <c r="Y1141" s="83"/>
      <c r="Z1141" s="31" t="s">
        <v>63</v>
      </c>
      <c r="AA1141" s="31" t="s">
        <v>64</v>
      </c>
      <c r="AB1141" s="31" t="s">
        <v>534</v>
      </c>
      <c r="AC1141" s="31" t="s">
        <v>98</v>
      </c>
      <c r="AD1141" s="33" t="s">
        <v>2421</v>
      </c>
      <c r="AE1141" s="33" t="s">
        <v>3897</v>
      </c>
      <c r="AF1141" s="33"/>
      <c r="AG1141" s="31"/>
      <c r="AH1141" s="31"/>
      <c r="AI1141" s="31" t="s">
        <v>75</v>
      </c>
      <c r="AJ1141" s="43" t="str">
        <f t="shared" si="135"/>
        <v/>
      </c>
      <c r="AK1141" s="25"/>
      <c r="AL1141" s="25"/>
      <c r="AM1141" s="25"/>
      <c r="AN1141" s="25"/>
      <c r="AO1141" s="25"/>
      <c r="AP1141" s="26">
        <f ca="1">IF(AND(Email_TaskV2[[#This Row],[Status]]="ON PROGRESS"),TODAY()-Email_TaskV2[[#This Row],[Tanggal nodin RFS/RFI]],0)</f>
        <v>0</v>
      </c>
      <c r="AQ1141" s="26">
        <f ca="1">IF(AND(Email_TaskV2[[#This Row],[Status]]="ON PROGRESS",Email_TaskV2[[#This Row],[Type]]="RFI"),TODAY()-Email_TaskV2[[#This Row],[Tanggal nodin RFS/RFI]],0)</f>
        <v>0</v>
      </c>
      <c r="AR1141" s="26" t="str">
        <f ca="1">IF(Email_TaskV2[[#This Row],[Aging]]&gt;7,"Warning","")</f>
        <v/>
      </c>
      <c r="AV1141" s="16" t="str">
        <f>IF(AND(Email_TaskV2[[#This Row],[Status]]="ON PROGRESS",Email_TaskV2[[#This Row],[Type]]="RFS"),"YES","")</f>
        <v/>
      </c>
      <c r="AW1141" s="16" t="str">
        <f>IF(AND(Email_TaskV2[[#This Row],[Status]]="ON PROGRESS",Email_TaskV2[[#This Row],[Type]]="RFI"),"YES","")</f>
        <v/>
      </c>
      <c r="AX1141" s="16">
        <f>IF(Email_TaskV2[[#This Row],[Nomor Nodin RFS/RFI]]="","",DAY(Email_TaskV2[[#This Row],[Tanggal nodin RFS/RFI]]))</f>
        <v>13</v>
      </c>
      <c r="AY1141" s="28" t="str">
        <f>IF(Email_TaskV2[[#This Row],[Nomor Nodin RFS/RFI]]="","",TEXT(Email_TaskV2[[#This Row],[Tanggal nodin RFS/RFI]],"mmm"))</f>
        <v>Sep</v>
      </c>
      <c r="AZ1141" s="28" t="str">
        <f>IF(Email_TaskV2[[#This Row],[Nodin BO]]="","No","Yes")</f>
        <v>Yes</v>
      </c>
      <c r="BA1141" s="36">
        <f>IF(Email_TaskV2[[#This Row],[Month]]="",13,MONTH(Email_TaskV2[[#This Row],[Tanggal nodin RFS/RFI]]))</f>
        <v>9</v>
      </c>
    </row>
    <row r="1142" spans="1:53" ht="15" hidden="1" customHeight="1" x14ac:dyDescent="0.3">
      <c r="A1142" s="17">
        <v>1141</v>
      </c>
      <c r="B1142" s="31" t="s">
        <v>4817</v>
      </c>
      <c r="C1142" s="40">
        <v>44818</v>
      </c>
      <c r="D1142" s="34" t="s">
        <v>4818</v>
      </c>
      <c r="E1142" s="31" t="s">
        <v>55</v>
      </c>
      <c r="F1142" s="41" t="s">
        <v>136</v>
      </c>
      <c r="G1142" s="42">
        <v>44823</v>
      </c>
      <c r="H1142" s="42">
        <v>44825</v>
      </c>
      <c r="I1142" s="31" t="s">
        <v>4819</v>
      </c>
      <c r="J1142" s="42">
        <v>44825</v>
      </c>
      <c r="K1142" s="42"/>
      <c r="L1142" s="31">
        <f t="shared" si="140"/>
        <v>7</v>
      </c>
      <c r="M1142" s="31">
        <f t="shared" si="141"/>
        <v>2</v>
      </c>
      <c r="N1142" s="34" t="s">
        <v>3765</v>
      </c>
      <c r="O1142" s="20" t="s">
        <v>3766</v>
      </c>
      <c r="P1142" s="34" t="str">
        <f>VLOOKUP(Email_TaskV2[[#This Row],[PIC Dev]],[1]Organization!C:D,2,FALSE)</f>
        <v>Postpaid, Roaming, and Interconnect</v>
      </c>
      <c r="Q1142" s="74" t="s">
        <v>4820</v>
      </c>
      <c r="R1142" s="31">
        <v>28</v>
      </c>
      <c r="S1142" s="31" t="s">
        <v>61</v>
      </c>
      <c r="T1142" s="31" t="s">
        <v>3991</v>
      </c>
      <c r="U1142" s="31"/>
      <c r="V1142" s="31"/>
      <c r="W1142" s="31"/>
      <c r="X1142" s="31"/>
      <c r="Y1142" s="31"/>
      <c r="Z1142" s="31" t="s">
        <v>63</v>
      </c>
      <c r="AA1142" s="31" t="s">
        <v>64</v>
      </c>
      <c r="AB1142" s="31" t="s">
        <v>65</v>
      </c>
      <c r="AC1142" s="31" t="s">
        <v>98</v>
      </c>
      <c r="AD1142" s="23" t="s">
        <v>125</v>
      </c>
      <c r="AE1142" s="33" t="s">
        <v>99</v>
      </c>
      <c r="AF1142" s="33"/>
      <c r="AG1142" s="31"/>
      <c r="AH1142" s="31"/>
      <c r="AI1142" s="31" t="s">
        <v>68</v>
      </c>
      <c r="AJ1142" s="43" t="str">
        <f t="shared" si="135"/>
        <v>(FUT Simulator)</v>
      </c>
      <c r="AK1142" s="25"/>
      <c r="AL1142" s="25"/>
      <c r="AM1142" s="25">
        <v>3</v>
      </c>
      <c r="AN1142" s="25"/>
      <c r="AO1142" s="25"/>
      <c r="AP1142" s="26">
        <f ca="1">IF(AND(Email_TaskV2[[#This Row],[Status]]="ON PROGRESS"),TODAY()-Email_TaskV2[[#This Row],[Tanggal nodin RFS/RFI]],0)</f>
        <v>0</v>
      </c>
      <c r="AQ1142" s="26">
        <f ca="1">IF(AND(Email_TaskV2[[#This Row],[Status]]="ON PROGRESS",Email_TaskV2[[#This Row],[Type]]="RFI"),TODAY()-Email_TaskV2[[#This Row],[Tanggal nodin RFS/RFI]],0)</f>
        <v>0</v>
      </c>
      <c r="AR1142" s="26" t="str">
        <f ca="1">IF(Email_TaskV2[[#This Row],[Aging]]&gt;7,"Warning","")</f>
        <v/>
      </c>
      <c r="AV1142" s="16" t="str">
        <f>IF(AND(Email_TaskV2[[#This Row],[Status]]="ON PROGRESS",Email_TaskV2[[#This Row],[Type]]="RFS"),"YES","")</f>
        <v/>
      </c>
      <c r="AW1142" s="16" t="str">
        <f>IF(AND(Email_TaskV2[[#This Row],[Status]]="ON PROGRESS",Email_TaskV2[[#This Row],[Type]]="RFI"),"YES","")</f>
        <v/>
      </c>
      <c r="AX1142" s="16">
        <f>IF(Email_TaskV2[[#This Row],[Nomor Nodin RFS/RFI]]="","",DAY(Email_TaskV2[[#This Row],[Tanggal nodin RFS/RFI]]))</f>
        <v>14</v>
      </c>
      <c r="AY1142" s="28" t="str">
        <f>IF(Email_TaskV2[[#This Row],[Nomor Nodin RFS/RFI]]="","",TEXT(Email_TaskV2[[#This Row],[Tanggal nodin RFS/RFI]],"mmm"))</f>
        <v>Sep</v>
      </c>
      <c r="AZ1142" s="28" t="str">
        <f>IF(Email_TaskV2[[#This Row],[Nodin BO]]="","No","Yes")</f>
        <v>Yes</v>
      </c>
      <c r="BA1142" s="36">
        <f>IF(Email_TaskV2[[#This Row],[Month]]="",13,MONTH(Email_TaskV2[[#This Row],[Tanggal nodin RFS/RFI]]))</f>
        <v>9</v>
      </c>
    </row>
    <row r="1143" spans="1:53" ht="15" hidden="1" customHeight="1" x14ac:dyDescent="0.3">
      <c r="A1143" s="17">
        <v>1142</v>
      </c>
      <c r="B1143" s="31" t="s">
        <v>4821</v>
      </c>
      <c r="C1143" s="40">
        <v>44818</v>
      </c>
      <c r="D1143" s="34" t="s">
        <v>4822</v>
      </c>
      <c r="E1143" s="18" t="s">
        <v>55</v>
      </c>
      <c r="F1143" s="41" t="s">
        <v>136</v>
      </c>
      <c r="G1143" s="42">
        <v>44818</v>
      </c>
      <c r="H1143" s="42">
        <v>44820</v>
      </c>
      <c r="I1143" s="31" t="s">
        <v>4823</v>
      </c>
      <c r="J1143" s="42">
        <v>44820</v>
      </c>
      <c r="K1143" s="42"/>
      <c r="L1143" s="31">
        <f t="shared" si="140"/>
        <v>2</v>
      </c>
      <c r="M1143" s="31">
        <f t="shared" si="141"/>
        <v>2</v>
      </c>
      <c r="N1143" s="33" t="s">
        <v>93</v>
      </c>
      <c r="O1143" s="34" t="s">
        <v>94</v>
      </c>
      <c r="P1143" s="34" t="str">
        <f>VLOOKUP(Email_TaskV2[[#This Row],[PIC Dev]],[1]Organization!C:D,2,FALSE)</f>
        <v>Digital and VAS</v>
      </c>
      <c r="Q1143" s="74" t="s">
        <v>4824</v>
      </c>
      <c r="R1143" s="31">
        <v>44</v>
      </c>
      <c r="S1143" s="31" t="s">
        <v>61</v>
      </c>
      <c r="T1143" s="31" t="s">
        <v>4825</v>
      </c>
      <c r="U1143" s="31"/>
      <c r="V1143" s="31"/>
      <c r="W1143" s="31"/>
      <c r="X1143" s="31"/>
      <c r="Y1143" s="31"/>
      <c r="Z1143" s="31" t="s">
        <v>63</v>
      </c>
      <c r="AA1143" s="31" t="s">
        <v>64</v>
      </c>
      <c r="AB1143" s="31" t="s">
        <v>201</v>
      </c>
      <c r="AC1143" s="31" t="s">
        <v>98</v>
      </c>
      <c r="AD1143" s="23" t="s">
        <v>99</v>
      </c>
      <c r="AE1143" s="33"/>
      <c r="AF1143" s="33"/>
      <c r="AG1143" s="31"/>
      <c r="AH1143" s="31"/>
      <c r="AI1143" s="31" t="s">
        <v>75</v>
      </c>
      <c r="AJ1143" s="43" t="str">
        <f t="shared" si="135"/>
        <v/>
      </c>
      <c r="AK1143" s="25"/>
      <c r="AL1143" s="25"/>
      <c r="AM1143" s="25"/>
      <c r="AN1143" s="25"/>
      <c r="AO1143" s="25"/>
      <c r="AP1143" s="26">
        <f ca="1">IF(AND(Email_TaskV2[[#This Row],[Status]]="ON PROGRESS"),TODAY()-Email_TaskV2[[#This Row],[Tanggal nodin RFS/RFI]],0)</f>
        <v>0</v>
      </c>
      <c r="AQ1143" s="26">
        <f ca="1">IF(AND(Email_TaskV2[[#This Row],[Status]]="ON PROGRESS",Email_TaskV2[[#This Row],[Type]]="RFI"),TODAY()-Email_TaskV2[[#This Row],[Tanggal nodin RFS/RFI]],0)</f>
        <v>0</v>
      </c>
      <c r="AR1143" s="26" t="str">
        <f ca="1">IF(Email_TaskV2[[#This Row],[Aging]]&gt;7,"Warning","")</f>
        <v/>
      </c>
      <c r="AV1143" s="16" t="str">
        <f>IF(AND(Email_TaskV2[[#This Row],[Status]]="ON PROGRESS",Email_TaskV2[[#This Row],[Type]]="RFS"),"YES","")</f>
        <v/>
      </c>
      <c r="AW1143" s="16" t="str">
        <f>IF(AND(Email_TaskV2[[#This Row],[Status]]="ON PROGRESS",Email_TaskV2[[#This Row],[Type]]="RFI"),"YES","")</f>
        <v/>
      </c>
      <c r="AX1143" s="16">
        <f>IF(Email_TaskV2[[#This Row],[Nomor Nodin RFS/RFI]]="","",DAY(Email_TaskV2[[#This Row],[Tanggal nodin RFS/RFI]]))</f>
        <v>14</v>
      </c>
      <c r="AY1143" s="28" t="str">
        <f>IF(Email_TaskV2[[#This Row],[Nomor Nodin RFS/RFI]]="","",TEXT(Email_TaskV2[[#This Row],[Tanggal nodin RFS/RFI]],"mmm"))</f>
        <v>Sep</v>
      </c>
      <c r="AZ1143" s="28" t="str">
        <f>IF(Email_TaskV2[[#This Row],[Nodin BO]]="","No","Yes")</f>
        <v>Yes</v>
      </c>
      <c r="BA1143" s="36">
        <f>IF(Email_TaskV2[[#This Row],[Month]]="",13,MONTH(Email_TaskV2[[#This Row],[Tanggal nodin RFS/RFI]]))</f>
        <v>9</v>
      </c>
    </row>
    <row r="1144" spans="1:53" ht="15" hidden="1" customHeight="1" x14ac:dyDescent="0.3">
      <c r="A1144" s="17">
        <v>1143</v>
      </c>
      <c r="B1144" s="31" t="s">
        <v>4826</v>
      </c>
      <c r="C1144" s="40">
        <v>44818</v>
      </c>
      <c r="D1144" s="34" t="s">
        <v>4827</v>
      </c>
      <c r="E1144" s="31" t="s">
        <v>55</v>
      </c>
      <c r="F1144" s="31" t="s">
        <v>112</v>
      </c>
      <c r="G1144" s="42">
        <v>44818</v>
      </c>
      <c r="H1144" s="42">
        <v>44818</v>
      </c>
      <c r="I1144" s="31" t="s">
        <v>4828</v>
      </c>
      <c r="J1144" s="42">
        <v>44819</v>
      </c>
      <c r="K1144" s="42"/>
      <c r="L1144" s="31">
        <f t="shared" si="140"/>
        <v>0</v>
      </c>
      <c r="M1144" s="31">
        <f t="shared" si="141"/>
        <v>1</v>
      </c>
      <c r="N1144" s="33" t="s">
        <v>93</v>
      </c>
      <c r="O1144" s="34" t="s">
        <v>94</v>
      </c>
      <c r="P1144" s="34" t="str">
        <f>VLOOKUP(Email_TaskV2[[#This Row],[PIC Dev]],[1]Organization!C:D,2,FALSE)</f>
        <v>Digital and VAS</v>
      </c>
      <c r="Q1144" s="34"/>
      <c r="R1144" s="31">
        <v>24</v>
      </c>
      <c r="S1144" s="31" t="s">
        <v>106</v>
      </c>
      <c r="T1144" s="31" t="s">
        <v>4829</v>
      </c>
      <c r="U1144" s="31"/>
      <c r="V1144" s="31"/>
      <c r="W1144" s="31"/>
      <c r="X1144" s="31"/>
      <c r="Y1144" s="31"/>
      <c r="Z1144" s="31" t="s">
        <v>63</v>
      </c>
      <c r="AA1144" s="31" t="s">
        <v>64</v>
      </c>
      <c r="AB1144" s="31" t="s">
        <v>201</v>
      </c>
      <c r="AC1144" s="31" t="s">
        <v>98</v>
      </c>
      <c r="AD1144" s="23" t="s">
        <v>186</v>
      </c>
      <c r="AE1144" s="33"/>
      <c r="AF1144" s="33"/>
      <c r="AG1144" s="31"/>
      <c r="AH1144" s="31"/>
      <c r="AI1144" s="31" t="s">
        <v>75</v>
      </c>
      <c r="AJ1144" s="43" t="str">
        <f t="shared" si="135"/>
        <v/>
      </c>
      <c r="AK1144" s="25"/>
      <c r="AL1144" s="25"/>
      <c r="AM1144" s="25"/>
      <c r="AN1144" s="25"/>
      <c r="AO1144" s="25"/>
      <c r="AP1144" s="26">
        <f ca="1">IF(AND(Email_TaskV2[[#This Row],[Status]]="ON PROGRESS"),TODAY()-Email_TaskV2[[#This Row],[Tanggal nodin RFS/RFI]],0)</f>
        <v>0</v>
      </c>
      <c r="AQ1144" s="26">
        <f ca="1">IF(AND(Email_TaskV2[[#This Row],[Status]]="ON PROGRESS",Email_TaskV2[[#This Row],[Type]]="RFI"),TODAY()-Email_TaskV2[[#This Row],[Tanggal nodin RFS/RFI]],0)</f>
        <v>0</v>
      </c>
      <c r="AR1144" s="26" t="str">
        <f ca="1">IF(Email_TaskV2[[#This Row],[Aging]]&gt;7,"Warning","")</f>
        <v/>
      </c>
      <c r="AV1144" s="16" t="str">
        <f>IF(AND(Email_TaskV2[[#This Row],[Status]]="ON PROGRESS",Email_TaskV2[[#This Row],[Type]]="RFS"),"YES","")</f>
        <v/>
      </c>
      <c r="AW1144" s="16" t="str">
        <f>IF(AND(Email_TaskV2[[#This Row],[Status]]="ON PROGRESS",Email_TaskV2[[#This Row],[Type]]="RFI"),"YES","")</f>
        <v/>
      </c>
      <c r="AX1144" s="16">
        <f>IF(Email_TaskV2[[#This Row],[Nomor Nodin RFS/RFI]]="","",DAY(Email_TaskV2[[#This Row],[Tanggal nodin RFS/RFI]]))</f>
        <v>14</v>
      </c>
      <c r="AY1144" s="28" t="str">
        <f>IF(Email_TaskV2[[#This Row],[Nomor Nodin RFS/RFI]]="","",TEXT(Email_TaskV2[[#This Row],[Tanggal nodin RFS/RFI]],"mmm"))</f>
        <v>Sep</v>
      </c>
      <c r="AZ1144" s="28" t="str">
        <f>IF(Email_TaskV2[[#This Row],[Nodin BO]]="","No","Yes")</f>
        <v>Yes</v>
      </c>
      <c r="BA1144" s="36">
        <f>IF(Email_TaskV2[[#This Row],[Month]]="",13,MONTH(Email_TaskV2[[#This Row],[Tanggal nodin RFS/RFI]]))</f>
        <v>9</v>
      </c>
    </row>
    <row r="1145" spans="1:53" ht="15" hidden="1" customHeight="1" x14ac:dyDescent="0.3">
      <c r="A1145" s="17">
        <v>1144</v>
      </c>
      <c r="B1145" s="31" t="s">
        <v>4830</v>
      </c>
      <c r="C1145" s="40">
        <v>44818</v>
      </c>
      <c r="D1145" s="132" t="s">
        <v>4831</v>
      </c>
      <c r="E1145" s="31" t="s">
        <v>55</v>
      </c>
      <c r="F1145" s="138" t="s">
        <v>136</v>
      </c>
      <c r="G1145" s="42">
        <v>44818</v>
      </c>
      <c r="H1145" s="42">
        <v>44819</v>
      </c>
      <c r="I1145" s="31" t="s">
        <v>4832</v>
      </c>
      <c r="J1145" s="42">
        <v>44819</v>
      </c>
      <c r="K1145" s="42"/>
      <c r="L1145" s="31">
        <f t="shared" si="140"/>
        <v>1</v>
      </c>
      <c r="M1145" s="31">
        <f t="shared" si="141"/>
        <v>1</v>
      </c>
      <c r="N1145" s="20" t="s">
        <v>341</v>
      </c>
      <c r="O1145" s="20" t="s">
        <v>342</v>
      </c>
      <c r="P1145" s="34" t="str">
        <f>VLOOKUP(Email_TaskV2[[#This Row],[PIC Dev]],[1]Organization!C:D,2,FALSE)</f>
        <v>Digital and VAS</v>
      </c>
      <c r="Q1145" s="74" t="s">
        <v>4833</v>
      </c>
      <c r="R1145" s="31">
        <v>20</v>
      </c>
      <c r="S1145" s="31" t="s">
        <v>61</v>
      </c>
      <c r="T1145" s="31" t="s">
        <v>4085</v>
      </c>
      <c r="U1145" s="31"/>
      <c r="V1145" s="31"/>
      <c r="W1145" s="31"/>
      <c r="X1145" s="31"/>
      <c r="Y1145" s="31"/>
      <c r="Z1145" s="31" t="s">
        <v>63</v>
      </c>
      <c r="AA1145" s="31" t="s">
        <v>64</v>
      </c>
      <c r="AB1145" s="31" t="s">
        <v>344</v>
      </c>
      <c r="AC1145" s="31" t="s">
        <v>98</v>
      </c>
      <c r="AD1145" s="23" t="s">
        <v>2421</v>
      </c>
      <c r="AE1145" s="33"/>
      <c r="AF1145" s="33"/>
      <c r="AG1145" s="31"/>
      <c r="AH1145" s="31"/>
      <c r="AI1145" s="31" t="s">
        <v>75</v>
      </c>
      <c r="AJ1145" s="43" t="str">
        <f t="shared" si="135"/>
        <v/>
      </c>
      <c r="AK1145" s="25"/>
      <c r="AL1145" s="25"/>
      <c r="AM1145" s="25"/>
      <c r="AN1145" s="25"/>
      <c r="AO1145" s="25"/>
      <c r="AP1145" s="26">
        <f ca="1">IF(AND(Email_TaskV2[[#This Row],[Status]]="ON PROGRESS"),TODAY()-Email_TaskV2[[#This Row],[Tanggal nodin RFS/RFI]],0)</f>
        <v>0</v>
      </c>
      <c r="AQ1145" s="26">
        <f ca="1">IF(AND(Email_TaskV2[[#This Row],[Status]]="ON PROGRESS",Email_TaskV2[[#This Row],[Type]]="RFI"),TODAY()-Email_TaskV2[[#This Row],[Tanggal nodin RFS/RFI]],0)</f>
        <v>0</v>
      </c>
      <c r="AR1145" s="26" t="str">
        <f ca="1">IF(Email_TaskV2[[#This Row],[Aging]]&gt;7,"Warning","")</f>
        <v/>
      </c>
      <c r="AV1145" s="16" t="str">
        <f>IF(AND(Email_TaskV2[[#This Row],[Status]]="ON PROGRESS",Email_TaskV2[[#This Row],[Type]]="RFS"),"YES","")</f>
        <v/>
      </c>
      <c r="AW1145" s="16" t="str">
        <f>IF(AND(Email_TaskV2[[#This Row],[Status]]="ON PROGRESS",Email_TaskV2[[#This Row],[Type]]="RFI"),"YES","")</f>
        <v/>
      </c>
      <c r="AX1145" s="16">
        <f>IF(Email_TaskV2[[#This Row],[Nomor Nodin RFS/RFI]]="","",DAY(Email_TaskV2[[#This Row],[Tanggal nodin RFS/RFI]]))</f>
        <v>14</v>
      </c>
      <c r="AY1145" s="28" t="str">
        <f>IF(Email_TaskV2[[#This Row],[Nomor Nodin RFS/RFI]]="","",TEXT(Email_TaskV2[[#This Row],[Tanggal nodin RFS/RFI]],"mmm"))</f>
        <v>Sep</v>
      </c>
      <c r="AZ1145" s="28" t="str">
        <f>IF(Email_TaskV2[[#This Row],[Nodin BO]]="","No","Yes")</f>
        <v>Yes</v>
      </c>
      <c r="BA1145" s="36">
        <f>IF(Email_TaskV2[[#This Row],[Month]]="",13,MONTH(Email_TaskV2[[#This Row],[Tanggal nodin RFS/RFI]]))</f>
        <v>9</v>
      </c>
    </row>
    <row r="1146" spans="1:53" ht="15" hidden="1" customHeight="1" x14ac:dyDescent="0.3">
      <c r="A1146" s="17">
        <v>1145</v>
      </c>
      <c r="B1146" s="31" t="s">
        <v>4834</v>
      </c>
      <c r="C1146" s="40">
        <v>44818</v>
      </c>
      <c r="D1146" s="34" t="s">
        <v>4835</v>
      </c>
      <c r="E1146" s="31" t="s">
        <v>55</v>
      </c>
      <c r="F1146" s="138" t="s">
        <v>136</v>
      </c>
      <c r="G1146" s="42">
        <v>44819</v>
      </c>
      <c r="H1146" s="42">
        <v>44820</v>
      </c>
      <c r="I1146" s="31" t="s">
        <v>4836</v>
      </c>
      <c r="J1146" s="42">
        <v>44820</v>
      </c>
      <c r="K1146" s="42"/>
      <c r="L1146" s="31">
        <f t="shared" si="140"/>
        <v>2</v>
      </c>
      <c r="M1146" s="31">
        <f t="shared" si="141"/>
        <v>1</v>
      </c>
      <c r="N1146" s="34" t="s">
        <v>171</v>
      </c>
      <c r="O1146" s="34" t="s">
        <v>172</v>
      </c>
      <c r="P1146" s="34" t="str">
        <f>VLOOKUP(Email_TaskV2[[#This Row],[PIC Dev]],[1]Organization!C:D,2,FALSE)</f>
        <v>Postpaid, Roaming, and Interconnect</v>
      </c>
      <c r="Q1146" s="74" t="s">
        <v>4824</v>
      </c>
      <c r="R1146" s="31">
        <v>36</v>
      </c>
      <c r="S1146" s="31" t="s">
        <v>61</v>
      </c>
      <c r="T1146" s="31" t="s">
        <v>4793</v>
      </c>
      <c r="U1146" s="31"/>
      <c r="V1146" s="31"/>
      <c r="W1146" s="31"/>
      <c r="X1146" s="31"/>
      <c r="Y1146" s="31"/>
      <c r="Z1146" s="31" t="s">
        <v>63</v>
      </c>
      <c r="AA1146" s="31" t="s">
        <v>64</v>
      </c>
      <c r="AB1146" s="31" t="s">
        <v>65</v>
      </c>
      <c r="AC1146" s="31" t="s">
        <v>124</v>
      </c>
      <c r="AD1146" s="23" t="s">
        <v>125</v>
      </c>
      <c r="AE1146" s="33"/>
      <c r="AF1146" s="33"/>
      <c r="AG1146" s="31"/>
      <c r="AH1146" s="31"/>
      <c r="AI1146" s="31" t="s">
        <v>75</v>
      </c>
      <c r="AJ1146" s="43" t="str">
        <f t="shared" si="135"/>
        <v/>
      </c>
      <c r="AK1146" s="25"/>
      <c r="AL1146" s="25"/>
      <c r="AM1146" s="25"/>
      <c r="AN1146" s="25"/>
      <c r="AO1146" s="25"/>
      <c r="AP1146" s="26">
        <f ca="1">IF(AND(Email_TaskV2[[#This Row],[Status]]="ON PROGRESS"),TODAY()-Email_TaskV2[[#This Row],[Tanggal nodin RFS/RFI]],0)</f>
        <v>0</v>
      </c>
      <c r="AQ1146" s="26">
        <f ca="1">IF(AND(Email_TaskV2[[#This Row],[Status]]="ON PROGRESS",Email_TaskV2[[#This Row],[Type]]="RFI"),TODAY()-Email_TaskV2[[#This Row],[Tanggal nodin RFS/RFI]],0)</f>
        <v>0</v>
      </c>
      <c r="AR1146" s="26" t="str">
        <f ca="1">IF(Email_TaskV2[[#This Row],[Aging]]&gt;7,"Warning","")</f>
        <v/>
      </c>
      <c r="AV1146" s="16" t="str">
        <f>IF(AND(Email_TaskV2[[#This Row],[Status]]="ON PROGRESS",Email_TaskV2[[#This Row],[Type]]="RFS"),"YES","")</f>
        <v/>
      </c>
      <c r="AW1146" s="16" t="str">
        <f>IF(AND(Email_TaskV2[[#This Row],[Status]]="ON PROGRESS",Email_TaskV2[[#This Row],[Type]]="RFI"),"YES","")</f>
        <v/>
      </c>
      <c r="AX1146" s="16">
        <f>IF(Email_TaskV2[[#This Row],[Nomor Nodin RFS/RFI]]="","",DAY(Email_TaskV2[[#This Row],[Tanggal nodin RFS/RFI]]))</f>
        <v>14</v>
      </c>
      <c r="AY1146" s="28" t="str">
        <f>IF(Email_TaskV2[[#This Row],[Nomor Nodin RFS/RFI]]="","",TEXT(Email_TaskV2[[#This Row],[Tanggal nodin RFS/RFI]],"mmm"))</f>
        <v>Sep</v>
      </c>
      <c r="AZ1146" s="28" t="str">
        <f>IF(Email_TaskV2[[#This Row],[Nodin BO]]="","No","Yes")</f>
        <v>Yes</v>
      </c>
      <c r="BA1146" s="36">
        <f>IF(Email_TaskV2[[#This Row],[Month]]="",13,MONTH(Email_TaskV2[[#This Row],[Tanggal nodin RFS/RFI]]))</f>
        <v>9</v>
      </c>
    </row>
    <row r="1147" spans="1:53" ht="15" hidden="1" customHeight="1" x14ac:dyDescent="0.3">
      <c r="A1147" s="17">
        <v>1146</v>
      </c>
      <c r="B1147" s="31" t="s">
        <v>4837</v>
      </c>
      <c r="C1147" s="40">
        <v>44819</v>
      </c>
      <c r="D1147" s="132" t="s">
        <v>4838</v>
      </c>
      <c r="E1147" s="134" t="s">
        <v>55</v>
      </c>
      <c r="F1147" s="138" t="s">
        <v>136</v>
      </c>
      <c r="G1147" s="42">
        <v>44819</v>
      </c>
      <c r="H1147" s="42">
        <v>44819</v>
      </c>
      <c r="I1147" s="31" t="s">
        <v>4839</v>
      </c>
      <c r="J1147" s="42">
        <v>44819</v>
      </c>
      <c r="K1147" s="42"/>
      <c r="L1147" s="31">
        <f t="shared" si="140"/>
        <v>0</v>
      </c>
      <c r="M1147" s="31">
        <f t="shared" si="141"/>
        <v>0</v>
      </c>
      <c r="N1147" s="33" t="s">
        <v>93</v>
      </c>
      <c r="O1147" s="34" t="s">
        <v>94</v>
      </c>
      <c r="P1147" s="34" t="str">
        <f>VLOOKUP(Email_TaskV2[[#This Row],[PIC Dev]],[1]Organization!C:D,2,FALSE)</f>
        <v>Digital and VAS</v>
      </c>
      <c r="Q1147" s="74" t="s">
        <v>4840</v>
      </c>
      <c r="R1147" s="31">
        <v>176</v>
      </c>
      <c r="S1147" s="31" t="s">
        <v>61</v>
      </c>
      <c r="T1147" s="31" t="s">
        <v>3682</v>
      </c>
      <c r="U1147" s="31"/>
      <c r="V1147" s="31"/>
      <c r="W1147" s="31"/>
      <c r="X1147" s="31"/>
      <c r="Y1147" s="31"/>
      <c r="Z1147" s="31" t="s">
        <v>63</v>
      </c>
      <c r="AA1147" s="31" t="s">
        <v>64</v>
      </c>
      <c r="AB1147" s="31" t="s">
        <v>201</v>
      </c>
      <c r="AC1147" s="31" t="s">
        <v>98</v>
      </c>
      <c r="AD1147" s="23" t="s">
        <v>255</v>
      </c>
      <c r="AE1147" s="33"/>
      <c r="AF1147" s="33"/>
      <c r="AG1147" s="31"/>
      <c r="AH1147" s="31"/>
      <c r="AI1147" s="31" t="s">
        <v>75</v>
      </c>
      <c r="AJ1147" s="43" t="str">
        <f t="shared" si="135"/>
        <v/>
      </c>
      <c r="AK1147" s="25"/>
      <c r="AL1147" s="25"/>
      <c r="AM1147" s="25"/>
      <c r="AN1147" s="25"/>
      <c r="AO1147" s="25"/>
      <c r="AP1147" s="26">
        <f ca="1">IF(AND(Email_TaskV2[[#This Row],[Status]]="ON PROGRESS"),TODAY()-Email_TaskV2[[#This Row],[Tanggal nodin RFS/RFI]],0)</f>
        <v>0</v>
      </c>
      <c r="AQ1147" s="26">
        <f ca="1">IF(AND(Email_TaskV2[[#This Row],[Status]]="ON PROGRESS",Email_TaskV2[[#This Row],[Type]]="RFI"),TODAY()-Email_TaskV2[[#This Row],[Tanggal nodin RFS/RFI]],0)</f>
        <v>0</v>
      </c>
      <c r="AR1147" s="26" t="str">
        <f ca="1">IF(Email_TaskV2[[#This Row],[Aging]]&gt;7,"Warning","")</f>
        <v/>
      </c>
      <c r="AV1147" s="16" t="str">
        <f>IF(AND(Email_TaskV2[[#This Row],[Status]]="ON PROGRESS",Email_TaskV2[[#This Row],[Type]]="RFS"),"YES","")</f>
        <v/>
      </c>
      <c r="AW1147" s="16" t="str">
        <f>IF(AND(Email_TaskV2[[#This Row],[Status]]="ON PROGRESS",Email_TaskV2[[#This Row],[Type]]="RFI"),"YES","")</f>
        <v/>
      </c>
      <c r="AX1147" s="16">
        <f>IF(Email_TaskV2[[#This Row],[Nomor Nodin RFS/RFI]]="","",DAY(Email_TaskV2[[#This Row],[Tanggal nodin RFS/RFI]]))</f>
        <v>15</v>
      </c>
      <c r="AY1147" s="28" t="str">
        <f>IF(Email_TaskV2[[#This Row],[Nomor Nodin RFS/RFI]]="","",TEXT(Email_TaskV2[[#This Row],[Tanggal nodin RFS/RFI]],"mmm"))</f>
        <v>Sep</v>
      </c>
      <c r="AZ1147" s="28" t="str">
        <f>IF(Email_TaskV2[[#This Row],[Nodin BO]]="","No","Yes")</f>
        <v>Yes</v>
      </c>
      <c r="BA1147" s="36">
        <f>IF(Email_TaskV2[[#This Row],[Month]]="",13,MONTH(Email_TaskV2[[#This Row],[Tanggal nodin RFS/RFI]]))</f>
        <v>9</v>
      </c>
    </row>
    <row r="1148" spans="1:53" ht="15" hidden="1" customHeight="1" x14ac:dyDescent="0.3">
      <c r="A1148" s="17">
        <v>1147</v>
      </c>
      <c r="B1148" s="31" t="s">
        <v>4841</v>
      </c>
      <c r="C1148" s="40">
        <v>44819</v>
      </c>
      <c r="D1148" s="34" t="s">
        <v>4842</v>
      </c>
      <c r="E1148" s="48" t="s">
        <v>118</v>
      </c>
      <c r="F1148" s="48" t="s">
        <v>691</v>
      </c>
      <c r="G1148" s="31"/>
      <c r="H1148" s="42">
        <v>44824</v>
      </c>
      <c r="I1148" s="31"/>
      <c r="J1148" s="31"/>
      <c r="K1148" s="31"/>
      <c r="L1148" s="33"/>
      <c r="M1148" s="34"/>
      <c r="N1148" s="34" t="s">
        <v>130</v>
      </c>
      <c r="O1148" s="34" t="s">
        <v>131</v>
      </c>
      <c r="P1148" s="34" t="str">
        <f>VLOOKUP(Email_TaskV2[[#This Row],[PIC Dev]],[1]Organization!C:D,2,FALSE)</f>
        <v>BSM Prepaid</v>
      </c>
      <c r="Q1148" s="74" t="s">
        <v>4843</v>
      </c>
      <c r="R1148" s="31"/>
      <c r="S1148" s="31" t="s">
        <v>61</v>
      </c>
      <c r="T1148" s="31" t="s">
        <v>4844</v>
      </c>
      <c r="U1148" s="31"/>
      <c r="V1148" s="31"/>
      <c r="W1148" s="31"/>
      <c r="X1148" s="31"/>
      <c r="Y1148" s="31"/>
      <c r="Z1148" s="31" t="s">
        <v>63</v>
      </c>
      <c r="AA1148" s="31" t="s">
        <v>64</v>
      </c>
      <c r="AB1148" s="31" t="s">
        <v>3017</v>
      </c>
      <c r="AC1148" s="31" t="s">
        <v>66</v>
      </c>
      <c r="AD1148" s="23" t="s">
        <v>4310</v>
      </c>
      <c r="AE1148" s="33"/>
      <c r="AF1148" s="33"/>
      <c r="AG1148" s="31"/>
      <c r="AH1148" s="31"/>
      <c r="AI1148" s="48" t="s">
        <v>75</v>
      </c>
      <c r="AJ1148" s="135" t="str">
        <f t="shared" si="135"/>
        <v/>
      </c>
      <c r="AK1148" s="25"/>
      <c r="AL1148" s="25"/>
      <c r="AM1148" s="25"/>
      <c r="AN1148" s="25"/>
      <c r="AO1148" s="25"/>
      <c r="AP1148" s="26">
        <f ca="1">IF(AND(Email_TaskV2[[#This Row],[Status]]="ON PROGRESS"),TODAY()-Email_TaskV2[[#This Row],[Tanggal nodin RFS/RFI]],0)</f>
        <v>0</v>
      </c>
      <c r="AQ1148" s="26">
        <f ca="1">IF(AND(Email_TaskV2[[#This Row],[Status]]="ON PROGRESS",Email_TaskV2[[#This Row],[Type]]="RFI"),TODAY()-Email_TaskV2[[#This Row],[Tanggal nodin RFS/RFI]],0)</f>
        <v>0</v>
      </c>
      <c r="AR1148" s="26" t="str">
        <f ca="1">IF(Email_TaskV2[[#This Row],[Aging]]&gt;7,"Warning","")</f>
        <v/>
      </c>
      <c r="AV1148" s="16" t="str">
        <f>IF(AND(Email_TaskV2[[#This Row],[Status]]="ON PROGRESS",Email_TaskV2[[#This Row],[Type]]="RFS"),"YES","")</f>
        <v/>
      </c>
      <c r="AW1148" s="16" t="str">
        <f>IF(AND(Email_TaskV2[[#This Row],[Status]]="ON PROGRESS",Email_TaskV2[[#This Row],[Type]]="RFI"),"YES","")</f>
        <v/>
      </c>
      <c r="AX1148" s="16">
        <f>IF(Email_TaskV2[[#This Row],[Nomor Nodin RFS/RFI]]="","",DAY(Email_TaskV2[[#This Row],[Tanggal nodin RFS/RFI]]))</f>
        <v>15</v>
      </c>
      <c r="AY1148" s="28" t="str">
        <f>IF(Email_TaskV2[[#This Row],[Nomor Nodin RFS/RFI]]="","",TEXT(Email_TaskV2[[#This Row],[Tanggal nodin RFS/RFI]],"mmm"))</f>
        <v>Sep</v>
      </c>
      <c r="AZ1148" s="28" t="str">
        <f>IF(Email_TaskV2[[#This Row],[Nodin BO]]="","No","Yes")</f>
        <v>Yes</v>
      </c>
      <c r="BA1148" s="36">
        <f>IF(Email_TaskV2[[#This Row],[Month]]="",13,MONTH(Email_TaskV2[[#This Row],[Tanggal nodin RFS/RFI]]))</f>
        <v>9</v>
      </c>
    </row>
    <row r="1149" spans="1:53" ht="15" hidden="1" customHeight="1" x14ac:dyDescent="0.3">
      <c r="A1149" s="17">
        <v>1148</v>
      </c>
      <c r="B1149" s="31" t="s">
        <v>4845</v>
      </c>
      <c r="C1149" s="40">
        <v>44819</v>
      </c>
      <c r="D1149" s="34" t="s">
        <v>4846</v>
      </c>
      <c r="E1149" s="31" t="s">
        <v>55</v>
      </c>
      <c r="F1149" s="138" t="s">
        <v>136</v>
      </c>
      <c r="G1149" s="42">
        <v>44820</v>
      </c>
      <c r="H1149" s="42">
        <v>44823</v>
      </c>
      <c r="I1149" s="31" t="s">
        <v>4847</v>
      </c>
      <c r="J1149" s="42">
        <v>44823</v>
      </c>
      <c r="K1149" s="42"/>
      <c r="L1149" s="31">
        <f>H1149-C1149</f>
        <v>4</v>
      </c>
      <c r="M1149" s="31">
        <f>J1149-G1149</f>
        <v>3</v>
      </c>
      <c r="N1149" s="34" t="s">
        <v>3607</v>
      </c>
      <c r="O1149" s="20" t="s">
        <v>3608</v>
      </c>
      <c r="P1149" s="34" t="str">
        <f>VLOOKUP(Email_TaskV2[[#This Row],[PIC Dev]],[1]Organization!C:D,2,FALSE)</f>
        <v>Business Architecture</v>
      </c>
      <c r="Q1149" s="74" t="s">
        <v>4848</v>
      </c>
      <c r="R1149" s="31">
        <v>57</v>
      </c>
      <c r="S1149" s="31" t="s">
        <v>61</v>
      </c>
      <c r="T1149" s="83" t="s">
        <v>4849</v>
      </c>
      <c r="U1149" s="83"/>
      <c r="V1149" s="83"/>
      <c r="W1149" s="83"/>
      <c r="X1149" s="83"/>
      <c r="Y1149" s="83"/>
      <c r="Z1149" s="31" t="s">
        <v>63</v>
      </c>
      <c r="AA1149" s="31" t="s">
        <v>64</v>
      </c>
      <c r="AB1149" s="31" t="s">
        <v>534</v>
      </c>
      <c r="AC1149" s="31" t="s">
        <v>124</v>
      </c>
      <c r="AD1149" s="23" t="s">
        <v>4850</v>
      </c>
      <c r="AE1149" s="33"/>
      <c r="AF1149" s="33"/>
      <c r="AG1149" s="31"/>
      <c r="AH1149" s="31"/>
      <c r="AI1149" s="31" t="s">
        <v>75</v>
      </c>
      <c r="AJ1149" s="43" t="str">
        <f t="shared" si="135"/>
        <v/>
      </c>
      <c r="AK1149" s="25"/>
      <c r="AL1149" s="25"/>
      <c r="AM1149" s="25"/>
      <c r="AN1149" s="25"/>
      <c r="AO1149" s="25"/>
      <c r="AP1149" s="26">
        <f ca="1">IF(AND(Email_TaskV2[[#This Row],[Status]]="ON PROGRESS"),TODAY()-Email_TaskV2[[#This Row],[Tanggal nodin RFS/RFI]],0)</f>
        <v>0</v>
      </c>
      <c r="AQ1149" s="26">
        <f ca="1">IF(AND(Email_TaskV2[[#This Row],[Status]]="ON PROGRESS",Email_TaskV2[[#This Row],[Type]]="RFI"),TODAY()-Email_TaskV2[[#This Row],[Tanggal nodin RFS/RFI]],0)</f>
        <v>0</v>
      </c>
      <c r="AR1149" s="26" t="str">
        <f ca="1">IF(Email_TaskV2[[#This Row],[Aging]]&gt;7,"Warning","")</f>
        <v/>
      </c>
      <c r="AV1149" s="16" t="str">
        <f>IF(AND(Email_TaskV2[[#This Row],[Status]]="ON PROGRESS",Email_TaskV2[[#This Row],[Type]]="RFS"),"YES","")</f>
        <v/>
      </c>
      <c r="AW1149" s="16" t="str">
        <f>IF(AND(Email_TaskV2[[#This Row],[Status]]="ON PROGRESS",Email_TaskV2[[#This Row],[Type]]="RFI"),"YES","")</f>
        <v/>
      </c>
      <c r="AX1149" s="16">
        <f>IF(Email_TaskV2[[#This Row],[Nomor Nodin RFS/RFI]]="","",DAY(Email_TaskV2[[#This Row],[Tanggal nodin RFS/RFI]]))</f>
        <v>15</v>
      </c>
      <c r="AY1149" s="28" t="str">
        <f>IF(Email_TaskV2[[#This Row],[Nomor Nodin RFS/RFI]]="","",TEXT(Email_TaskV2[[#This Row],[Tanggal nodin RFS/RFI]],"mmm"))</f>
        <v>Sep</v>
      </c>
      <c r="AZ1149" s="28" t="str">
        <f>IF(Email_TaskV2[[#This Row],[Nodin BO]]="","No","Yes")</f>
        <v>Yes</v>
      </c>
      <c r="BA1149" s="36">
        <f>IF(Email_TaskV2[[#This Row],[Month]]="",13,MONTH(Email_TaskV2[[#This Row],[Tanggal nodin RFS/RFI]]))</f>
        <v>9</v>
      </c>
    </row>
    <row r="1150" spans="1:53" ht="15" hidden="1" customHeight="1" x14ac:dyDescent="0.3">
      <c r="A1150" s="17">
        <v>1149</v>
      </c>
      <c r="B1150" s="31" t="s">
        <v>4851</v>
      </c>
      <c r="C1150" s="40">
        <v>44819</v>
      </c>
      <c r="D1150" s="34" t="s">
        <v>4852</v>
      </c>
      <c r="E1150" s="31" t="s">
        <v>55</v>
      </c>
      <c r="F1150" s="41" t="s">
        <v>136</v>
      </c>
      <c r="G1150" s="42">
        <v>44819</v>
      </c>
      <c r="H1150" s="42">
        <v>44826</v>
      </c>
      <c r="I1150" s="31" t="s">
        <v>4853</v>
      </c>
      <c r="J1150" s="42">
        <v>44826</v>
      </c>
      <c r="K1150" s="42"/>
      <c r="L1150" s="31">
        <f>H1150-C1150</f>
        <v>7</v>
      </c>
      <c r="M1150" s="31">
        <f>J1150-G1150</f>
        <v>7</v>
      </c>
      <c r="N1150" s="20" t="s">
        <v>104</v>
      </c>
      <c r="O1150" s="20" t="s">
        <v>105</v>
      </c>
      <c r="P1150" s="34" t="str">
        <f>VLOOKUP(Email_TaskV2[[#This Row],[PIC Dev]],[1]Organization!C:D,2,FALSE)</f>
        <v>Digital and VAS</v>
      </c>
      <c r="Q1150" s="74" t="s">
        <v>4854</v>
      </c>
      <c r="R1150" s="31">
        <v>25</v>
      </c>
      <c r="S1150" s="31" t="s">
        <v>61</v>
      </c>
      <c r="T1150" s="31" t="s">
        <v>1852</v>
      </c>
      <c r="U1150" s="31"/>
      <c r="V1150" s="31"/>
      <c r="W1150" s="31"/>
      <c r="X1150" s="31"/>
      <c r="Y1150" s="31"/>
      <c r="Z1150" s="31" t="s">
        <v>63</v>
      </c>
      <c r="AA1150" s="31" t="s">
        <v>64</v>
      </c>
      <c r="AB1150" s="31" t="s">
        <v>108</v>
      </c>
      <c r="AC1150" s="31" t="s">
        <v>98</v>
      </c>
      <c r="AD1150" s="23" t="s">
        <v>160</v>
      </c>
      <c r="AE1150" s="33"/>
      <c r="AF1150" s="33"/>
      <c r="AG1150" s="31"/>
      <c r="AH1150" s="31"/>
      <c r="AI1150" s="31" t="s">
        <v>75</v>
      </c>
      <c r="AJ1150" s="43" t="str">
        <f t="shared" si="135"/>
        <v/>
      </c>
      <c r="AK1150" s="25"/>
      <c r="AL1150" s="25"/>
      <c r="AM1150" s="25"/>
      <c r="AN1150" s="25"/>
      <c r="AO1150" s="25"/>
      <c r="AP1150" s="26">
        <f ca="1">IF(AND(Email_TaskV2[[#This Row],[Status]]="ON PROGRESS"),TODAY()-Email_TaskV2[[#This Row],[Tanggal nodin RFS/RFI]],0)</f>
        <v>0</v>
      </c>
      <c r="AQ1150" s="26">
        <f ca="1">IF(AND(Email_TaskV2[[#This Row],[Status]]="ON PROGRESS",Email_TaskV2[[#This Row],[Type]]="RFI"),TODAY()-Email_TaskV2[[#This Row],[Tanggal nodin RFS/RFI]],0)</f>
        <v>0</v>
      </c>
      <c r="AR1150" s="26" t="str">
        <f ca="1">IF(Email_TaskV2[[#This Row],[Aging]]&gt;7,"Warning","")</f>
        <v/>
      </c>
      <c r="AV1150" s="16" t="str">
        <f>IF(AND(Email_TaskV2[[#This Row],[Status]]="ON PROGRESS",Email_TaskV2[[#This Row],[Type]]="RFS"),"YES","")</f>
        <v/>
      </c>
      <c r="AW1150" s="16" t="str">
        <f>IF(AND(Email_TaskV2[[#This Row],[Status]]="ON PROGRESS",Email_TaskV2[[#This Row],[Type]]="RFI"),"YES","")</f>
        <v/>
      </c>
      <c r="AX1150" s="16">
        <f>IF(Email_TaskV2[[#This Row],[Nomor Nodin RFS/RFI]]="","",DAY(Email_TaskV2[[#This Row],[Tanggal nodin RFS/RFI]]))</f>
        <v>15</v>
      </c>
      <c r="AY1150" s="28" t="str">
        <f>IF(Email_TaskV2[[#This Row],[Nomor Nodin RFS/RFI]]="","",TEXT(Email_TaskV2[[#This Row],[Tanggal nodin RFS/RFI]],"mmm"))</f>
        <v>Sep</v>
      </c>
      <c r="AZ1150" s="28" t="str">
        <f>IF(Email_TaskV2[[#This Row],[Nodin BO]]="","No","Yes")</f>
        <v>Yes</v>
      </c>
      <c r="BA1150" s="36">
        <f>IF(Email_TaskV2[[#This Row],[Month]]="",13,MONTH(Email_TaskV2[[#This Row],[Tanggal nodin RFS/RFI]]))</f>
        <v>9</v>
      </c>
    </row>
    <row r="1151" spans="1:53" ht="15" hidden="1" customHeight="1" x14ac:dyDescent="0.3">
      <c r="A1151" s="17">
        <v>1150</v>
      </c>
      <c r="B1151" s="31" t="s">
        <v>4855</v>
      </c>
      <c r="C1151" s="40">
        <v>44819</v>
      </c>
      <c r="D1151" s="34" t="s">
        <v>4424</v>
      </c>
      <c r="E1151" s="32" t="s">
        <v>118</v>
      </c>
      <c r="F1151" s="48" t="s">
        <v>119</v>
      </c>
      <c r="G1151" s="31"/>
      <c r="H1151" s="42">
        <v>44838</v>
      </c>
      <c r="I1151" s="31"/>
      <c r="J1151" s="31"/>
      <c r="K1151" s="31"/>
      <c r="L1151" s="33"/>
      <c r="M1151" s="34"/>
      <c r="N1151" s="20" t="s">
        <v>104</v>
      </c>
      <c r="O1151" s="20" t="s">
        <v>105</v>
      </c>
      <c r="P1151" s="34" t="str">
        <f>VLOOKUP(Email_TaskV2[[#This Row],[PIC Dev]],[1]Organization!C:D,2,FALSE)</f>
        <v>Digital and VAS</v>
      </c>
      <c r="Q1151" s="74" t="s">
        <v>4856</v>
      </c>
      <c r="R1151" s="31"/>
      <c r="S1151" s="31" t="s">
        <v>61</v>
      </c>
      <c r="T1151" s="31" t="s">
        <v>3816</v>
      </c>
      <c r="U1151" s="31"/>
      <c r="V1151" s="31"/>
      <c r="W1151" s="31"/>
      <c r="X1151" s="31"/>
      <c r="Y1151" s="31"/>
      <c r="Z1151" s="31" t="s">
        <v>63</v>
      </c>
      <c r="AA1151" s="31" t="s">
        <v>64</v>
      </c>
      <c r="AB1151" s="31" t="s">
        <v>108</v>
      </c>
      <c r="AC1151" s="31" t="s">
        <v>98</v>
      </c>
      <c r="AD1151" s="23" t="s">
        <v>160</v>
      </c>
      <c r="AE1151" s="33"/>
      <c r="AF1151" s="33"/>
      <c r="AG1151" s="31"/>
      <c r="AH1151" s="31"/>
      <c r="AI1151" s="48" t="s">
        <v>75</v>
      </c>
      <c r="AJ1151" s="135" t="str">
        <f t="shared" si="135"/>
        <v/>
      </c>
      <c r="AK1151" s="25"/>
      <c r="AL1151" s="25"/>
      <c r="AM1151" s="25"/>
      <c r="AN1151" s="25"/>
      <c r="AO1151" s="25"/>
      <c r="AP1151" s="26">
        <f ca="1">IF(AND(Email_TaskV2[[#This Row],[Status]]="ON PROGRESS"),TODAY()-Email_TaskV2[[#This Row],[Tanggal nodin RFS/RFI]],0)</f>
        <v>0</v>
      </c>
      <c r="AQ1151" s="26">
        <f ca="1">IF(AND(Email_TaskV2[[#This Row],[Status]]="ON PROGRESS",Email_TaskV2[[#This Row],[Type]]="RFI"),TODAY()-Email_TaskV2[[#This Row],[Tanggal nodin RFS/RFI]],0)</f>
        <v>0</v>
      </c>
      <c r="AR1151" s="26" t="str">
        <f ca="1">IF(Email_TaskV2[[#This Row],[Aging]]&gt;7,"Warning","")</f>
        <v/>
      </c>
      <c r="AV1151" s="16" t="str">
        <f>IF(AND(Email_TaskV2[[#This Row],[Status]]="ON PROGRESS",Email_TaskV2[[#This Row],[Type]]="RFS"),"YES","")</f>
        <v/>
      </c>
      <c r="AW1151" s="16" t="str">
        <f>IF(AND(Email_TaskV2[[#This Row],[Status]]="ON PROGRESS",Email_TaskV2[[#This Row],[Type]]="RFI"),"YES","")</f>
        <v/>
      </c>
      <c r="AX1151" s="16">
        <f>IF(Email_TaskV2[[#This Row],[Nomor Nodin RFS/RFI]]="","",DAY(Email_TaskV2[[#This Row],[Tanggal nodin RFS/RFI]]))</f>
        <v>15</v>
      </c>
      <c r="AY1151" s="28" t="str">
        <f>IF(Email_TaskV2[[#This Row],[Nomor Nodin RFS/RFI]]="","",TEXT(Email_TaskV2[[#This Row],[Tanggal nodin RFS/RFI]],"mmm"))</f>
        <v>Sep</v>
      </c>
      <c r="AZ1151" s="28" t="str">
        <f>IF(Email_TaskV2[[#This Row],[Nodin BO]]="","No","Yes")</f>
        <v>Yes</v>
      </c>
      <c r="BA1151" s="36">
        <f>IF(Email_TaskV2[[#This Row],[Month]]="",13,MONTH(Email_TaskV2[[#This Row],[Tanggal nodin RFS/RFI]]))</f>
        <v>9</v>
      </c>
    </row>
    <row r="1152" spans="1:53" ht="15" hidden="1" customHeight="1" x14ac:dyDescent="0.3">
      <c r="A1152" s="17">
        <v>1151</v>
      </c>
      <c r="B1152" s="31" t="s">
        <v>4857</v>
      </c>
      <c r="C1152" s="40">
        <v>44819</v>
      </c>
      <c r="D1152" s="34" t="s">
        <v>3636</v>
      </c>
      <c r="E1152" s="48" t="s">
        <v>118</v>
      </c>
      <c r="F1152" s="48" t="s">
        <v>119</v>
      </c>
      <c r="G1152" s="31"/>
      <c r="H1152" s="42">
        <v>44847</v>
      </c>
      <c r="I1152" s="31"/>
      <c r="J1152" s="31"/>
      <c r="K1152" s="31"/>
      <c r="L1152" s="33"/>
      <c r="M1152" s="34"/>
      <c r="N1152" s="34" t="s">
        <v>104</v>
      </c>
      <c r="O1152" s="34" t="s">
        <v>105</v>
      </c>
      <c r="P1152" s="34" t="str">
        <f>VLOOKUP(Email_TaskV2[[#This Row],[PIC Dev]],[1]Organization!C:D,2,FALSE)</f>
        <v>Digital and VAS</v>
      </c>
      <c r="Q1152" s="34" t="s">
        <v>4858</v>
      </c>
      <c r="R1152" s="31"/>
      <c r="S1152" s="31" t="s">
        <v>61</v>
      </c>
      <c r="T1152" s="31" t="s">
        <v>3638</v>
      </c>
      <c r="U1152" s="31"/>
      <c r="V1152" s="31"/>
      <c r="W1152" s="31"/>
      <c r="X1152" s="31"/>
      <c r="Y1152" s="31"/>
      <c r="Z1152" s="31" t="s">
        <v>63</v>
      </c>
      <c r="AA1152" s="31" t="s">
        <v>64</v>
      </c>
      <c r="AB1152" s="31" t="s">
        <v>108</v>
      </c>
      <c r="AC1152" s="31" t="s">
        <v>124</v>
      </c>
      <c r="AD1152" s="23" t="s">
        <v>255</v>
      </c>
      <c r="AE1152" s="33"/>
      <c r="AF1152" s="33"/>
      <c r="AG1152" s="31"/>
      <c r="AH1152" s="31"/>
      <c r="AI1152" s="48" t="s">
        <v>75</v>
      </c>
      <c r="AJ1152" s="135" t="str">
        <f t="shared" si="135"/>
        <v/>
      </c>
      <c r="AK1152" s="25"/>
      <c r="AL1152" s="25"/>
      <c r="AM1152" s="25"/>
      <c r="AN1152" s="25"/>
      <c r="AO1152" s="25"/>
      <c r="AP1152" s="26">
        <f ca="1">IF(AND(Email_TaskV2[[#This Row],[Status]]="ON PROGRESS"),TODAY()-Email_TaskV2[[#This Row],[Tanggal nodin RFS/RFI]],0)</f>
        <v>0</v>
      </c>
      <c r="AQ1152" s="26">
        <f ca="1">IF(AND(Email_TaskV2[[#This Row],[Status]]="ON PROGRESS",Email_TaskV2[[#This Row],[Type]]="RFI"),TODAY()-Email_TaskV2[[#This Row],[Tanggal nodin RFS/RFI]],0)</f>
        <v>0</v>
      </c>
      <c r="AR1152" s="26" t="str">
        <f ca="1">IF(Email_TaskV2[[#This Row],[Aging]]&gt;7,"Warning","")</f>
        <v/>
      </c>
      <c r="AV1152" s="16" t="str">
        <f>IF(AND(Email_TaskV2[[#This Row],[Status]]="ON PROGRESS",Email_TaskV2[[#This Row],[Type]]="RFS"),"YES","")</f>
        <v/>
      </c>
      <c r="AW1152" s="16" t="str">
        <f>IF(AND(Email_TaskV2[[#This Row],[Status]]="ON PROGRESS",Email_TaskV2[[#This Row],[Type]]="RFI"),"YES","")</f>
        <v/>
      </c>
      <c r="AX1152" s="16">
        <f>IF(Email_TaskV2[[#This Row],[Nomor Nodin RFS/RFI]]="","",DAY(Email_TaskV2[[#This Row],[Tanggal nodin RFS/RFI]]))</f>
        <v>15</v>
      </c>
      <c r="AY1152" s="28" t="str">
        <f>IF(Email_TaskV2[[#This Row],[Nomor Nodin RFS/RFI]]="","",TEXT(Email_TaskV2[[#This Row],[Tanggal nodin RFS/RFI]],"mmm"))</f>
        <v>Sep</v>
      </c>
      <c r="AZ1152" s="28" t="str">
        <f>IF(Email_TaskV2[[#This Row],[Nodin BO]]="","No","Yes")</f>
        <v>Yes</v>
      </c>
      <c r="BA1152" s="36">
        <f>IF(Email_TaskV2[[#This Row],[Month]]="",13,MONTH(Email_TaskV2[[#This Row],[Tanggal nodin RFS/RFI]]))</f>
        <v>9</v>
      </c>
    </row>
    <row r="1153" spans="1:53" ht="15" hidden="1" customHeight="1" x14ac:dyDescent="0.3">
      <c r="A1153" s="17">
        <v>1152</v>
      </c>
      <c r="B1153" s="31" t="s">
        <v>4859</v>
      </c>
      <c r="C1153" s="40">
        <v>44820</v>
      </c>
      <c r="D1153" s="34" t="s">
        <v>4860</v>
      </c>
      <c r="E1153" s="31" t="s">
        <v>55</v>
      </c>
      <c r="F1153" s="41" t="s">
        <v>136</v>
      </c>
      <c r="G1153" s="42">
        <v>44823</v>
      </c>
      <c r="H1153" s="42">
        <v>44833</v>
      </c>
      <c r="I1153" s="31" t="s">
        <v>4861</v>
      </c>
      <c r="J1153" s="42">
        <v>44833</v>
      </c>
      <c r="K1153" s="42"/>
      <c r="L1153" s="31">
        <f>H1153-C1153</f>
        <v>13</v>
      </c>
      <c r="M1153" s="31">
        <f>J1153-G1153</f>
        <v>10</v>
      </c>
      <c r="N1153" s="74" t="s">
        <v>3068</v>
      </c>
      <c r="O1153" s="34" t="s">
        <v>3069</v>
      </c>
      <c r="P1153" s="34" t="str">
        <f>VLOOKUP(Email_TaskV2[[#This Row],[PIC Dev]],[1]Organization!C:D,2,FALSE)</f>
        <v>BSM Prepaid</v>
      </c>
      <c r="Q1153" s="74" t="s">
        <v>4862</v>
      </c>
      <c r="R1153" s="31">
        <v>303</v>
      </c>
      <c r="S1153" s="31" t="s">
        <v>61</v>
      </c>
      <c r="T1153" s="31" t="s">
        <v>4863</v>
      </c>
      <c r="U1153" s="31"/>
      <c r="V1153" s="31"/>
      <c r="W1153" s="31"/>
      <c r="X1153" s="31"/>
      <c r="Y1153" s="31"/>
      <c r="Z1153" s="31" t="s">
        <v>63</v>
      </c>
      <c r="AA1153" s="31" t="s">
        <v>64</v>
      </c>
      <c r="AB1153" s="31" t="s">
        <v>588</v>
      </c>
      <c r="AC1153" s="31" t="s">
        <v>98</v>
      </c>
      <c r="AD1153" s="23" t="s">
        <v>125</v>
      </c>
      <c r="AE1153" s="33" t="s">
        <v>99</v>
      </c>
      <c r="AF1153" s="33"/>
      <c r="AG1153" s="31"/>
      <c r="AH1153" s="31"/>
      <c r="AI1153" s="31" t="s">
        <v>68</v>
      </c>
      <c r="AJ1153" s="43" t="str">
        <f t="shared" si="135"/>
        <v>(FUT Simulator)</v>
      </c>
      <c r="AK1153" s="25"/>
      <c r="AL1153" s="25"/>
      <c r="AM1153" s="25">
        <v>3</v>
      </c>
      <c r="AN1153" s="25"/>
      <c r="AO1153" s="25"/>
      <c r="AP1153" s="26">
        <f ca="1">IF(AND(Email_TaskV2[[#This Row],[Status]]="ON PROGRESS"),TODAY()-Email_TaskV2[[#This Row],[Tanggal nodin RFS/RFI]],0)</f>
        <v>0</v>
      </c>
      <c r="AQ1153" s="26">
        <f ca="1">IF(AND(Email_TaskV2[[#This Row],[Status]]="ON PROGRESS",Email_TaskV2[[#This Row],[Type]]="RFI"),TODAY()-Email_TaskV2[[#This Row],[Tanggal nodin RFS/RFI]],0)</f>
        <v>0</v>
      </c>
      <c r="AR1153" s="26" t="str">
        <f ca="1">IF(Email_TaskV2[[#This Row],[Aging]]&gt;7,"Warning","")</f>
        <v/>
      </c>
      <c r="AV1153" s="16" t="str">
        <f>IF(AND(Email_TaskV2[[#This Row],[Status]]="ON PROGRESS",Email_TaskV2[[#This Row],[Type]]="RFS"),"YES","")</f>
        <v/>
      </c>
      <c r="AW1153" s="16" t="str">
        <f>IF(AND(Email_TaskV2[[#This Row],[Status]]="ON PROGRESS",Email_TaskV2[[#This Row],[Type]]="RFI"),"YES","")</f>
        <v/>
      </c>
      <c r="AX1153" s="16">
        <f>IF(Email_TaskV2[[#This Row],[Nomor Nodin RFS/RFI]]="","",DAY(Email_TaskV2[[#This Row],[Tanggal nodin RFS/RFI]]))</f>
        <v>16</v>
      </c>
      <c r="AY1153" s="28" t="str">
        <f>IF(Email_TaskV2[[#This Row],[Nomor Nodin RFS/RFI]]="","",TEXT(Email_TaskV2[[#This Row],[Tanggal nodin RFS/RFI]],"mmm"))</f>
        <v>Sep</v>
      </c>
      <c r="AZ1153" s="28" t="str">
        <f>IF(Email_TaskV2[[#This Row],[Nodin BO]]="","No","Yes")</f>
        <v>Yes</v>
      </c>
      <c r="BA1153" s="36">
        <f>IF(Email_TaskV2[[#This Row],[Month]]="",13,MONTH(Email_TaskV2[[#This Row],[Tanggal nodin RFS/RFI]]))</f>
        <v>9</v>
      </c>
    </row>
    <row r="1154" spans="1:53" ht="15" hidden="1" customHeight="1" x14ac:dyDescent="0.3">
      <c r="A1154" s="17">
        <v>1153</v>
      </c>
      <c r="B1154" s="31" t="s">
        <v>4864</v>
      </c>
      <c r="C1154" s="40">
        <v>44820</v>
      </c>
      <c r="D1154" s="34" t="s">
        <v>4865</v>
      </c>
      <c r="E1154" s="48" t="s">
        <v>118</v>
      </c>
      <c r="F1154" s="48" t="s">
        <v>119</v>
      </c>
      <c r="G1154" s="31"/>
      <c r="H1154" s="42">
        <v>44845</v>
      </c>
      <c r="I1154" s="31"/>
      <c r="J1154" s="31"/>
      <c r="K1154" s="31"/>
      <c r="L1154" s="33"/>
      <c r="M1154" s="34"/>
      <c r="N1154" s="33" t="s">
        <v>93</v>
      </c>
      <c r="O1154" s="34" t="s">
        <v>94</v>
      </c>
      <c r="P1154" s="34" t="str">
        <f>VLOOKUP(Email_TaskV2[[#This Row],[PIC Dev]],[1]Organization!C:D,2,FALSE)</f>
        <v>Digital and VAS</v>
      </c>
      <c r="Q1154" s="74" t="s">
        <v>4866</v>
      </c>
      <c r="R1154" s="31"/>
      <c r="S1154" s="31" t="s">
        <v>61</v>
      </c>
      <c r="T1154" s="31" t="s">
        <v>4788</v>
      </c>
      <c r="U1154" s="31"/>
      <c r="V1154" s="31"/>
      <c r="W1154" s="31"/>
      <c r="X1154" s="31"/>
      <c r="Y1154" s="31"/>
      <c r="Z1154" s="31" t="s">
        <v>63</v>
      </c>
      <c r="AA1154" s="31" t="s">
        <v>64</v>
      </c>
      <c r="AB1154" s="31" t="s">
        <v>201</v>
      </c>
      <c r="AC1154" s="31" t="s">
        <v>98</v>
      </c>
      <c r="AD1154" s="23" t="s">
        <v>2421</v>
      </c>
      <c r="AE1154" s="23"/>
      <c r="AF1154" s="33"/>
      <c r="AG1154" s="31"/>
      <c r="AH1154" s="31"/>
      <c r="AI1154" s="48" t="s">
        <v>75</v>
      </c>
      <c r="AJ1154" s="135" t="str">
        <f t="shared" si="135"/>
        <v/>
      </c>
      <c r="AK1154" s="25"/>
      <c r="AL1154" s="25"/>
      <c r="AM1154" s="25"/>
      <c r="AN1154" s="25"/>
      <c r="AO1154" s="25"/>
      <c r="AP1154" s="26">
        <f ca="1">IF(AND(Email_TaskV2[[#This Row],[Status]]="ON PROGRESS"),TODAY()-Email_TaskV2[[#This Row],[Tanggal nodin RFS/RFI]],0)</f>
        <v>0</v>
      </c>
      <c r="AQ1154" s="26">
        <f ca="1">IF(AND(Email_TaskV2[[#This Row],[Status]]="ON PROGRESS",Email_TaskV2[[#This Row],[Type]]="RFI"),TODAY()-Email_TaskV2[[#This Row],[Tanggal nodin RFS/RFI]],0)</f>
        <v>0</v>
      </c>
      <c r="AR1154" s="26" t="str">
        <f ca="1">IF(Email_TaskV2[[#This Row],[Aging]]&gt;7,"Warning","")</f>
        <v/>
      </c>
      <c r="AV1154" s="16" t="str">
        <f>IF(AND(Email_TaskV2[[#This Row],[Status]]="ON PROGRESS",Email_TaskV2[[#This Row],[Type]]="RFS"),"YES","")</f>
        <v/>
      </c>
      <c r="AW1154" s="16" t="str">
        <f>IF(AND(Email_TaskV2[[#This Row],[Status]]="ON PROGRESS",Email_TaskV2[[#This Row],[Type]]="RFI"),"YES","")</f>
        <v/>
      </c>
      <c r="AX1154" s="16">
        <f>IF(Email_TaskV2[[#This Row],[Nomor Nodin RFS/RFI]]="","",DAY(Email_TaskV2[[#This Row],[Tanggal nodin RFS/RFI]]))</f>
        <v>16</v>
      </c>
      <c r="AY1154" s="28" t="str">
        <f>IF(Email_TaskV2[[#This Row],[Nomor Nodin RFS/RFI]]="","",TEXT(Email_TaskV2[[#This Row],[Tanggal nodin RFS/RFI]],"mmm"))</f>
        <v>Sep</v>
      </c>
      <c r="AZ1154" s="28" t="str">
        <f>IF(Email_TaskV2[[#This Row],[Nodin BO]]="","No","Yes")</f>
        <v>Yes</v>
      </c>
      <c r="BA1154" s="36">
        <f>IF(Email_TaskV2[[#This Row],[Month]]="",13,MONTH(Email_TaskV2[[#This Row],[Tanggal nodin RFS/RFI]]))</f>
        <v>9</v>
      </c>
    </row>
    <row r="1155" spans="1:53" ht="15" hidden="1" customHeight="1" x14ac:dyDescent="0.3">
      <c r="A1155" s="17">
        <v>1154</v>
      </c>
      <c r="B1155" s="31" t="s">
        <v>4867</v>
      </c>
      <c r="C1155" s="40">
        <v>44820</v>
      </c>
      <c r="D1155" s="34" t="s">
        <v>4868</v>
      </c>
      <c r="E1155" s="31" t="s">
        <v>55</v>
      </c>
      <c r="F1155" s="41" t="s">
        <v>112</v>
      </c>
      <c r="G1155" s="42">
        <v>44823</v>
      </c>
      <c r="H1155" s="42">
        <v>44825</v>
      </c>
      <c r="I1155" s="31" t="s">
        <v>4869</v>
      </c>
      <c r="J1155" s="42">
        <v>44826</v>
      </c>
      <c r="K1155" s="42"/>
      <c r="L1155" s="31">
        <f>H1155-C1155</f>
        <v>5</v>
      </c>
      <c r="M1155" s="31">
        <f>J1155-G1155</f>
        <v>3</v>
      </c>
      <c r="N1155" s="33" t="s">
        <v>93</v>
      </c>
      <c r="O1155" s="34" t="s">
        <v>94</v>
      </c>
      <c r="P1155" s="34" t="str">
        <f>VLOOKUP(Email_TaskV2[[#This Row],[PIC Dev]],[1]Organization!C:D,2,FALSE)</f>
        <v>Digital and VAS</v>
      </c>
      <c r="Q1155" s="34"/>
      <c r="R1155" s="31">
        <v>47</v>
      </c>
      <c r="S1155" s="31" t="s">
        <v>106</v>
      </c>
      <c r="T1155" s="31" t="s">
        <v>4689</v>
      </c>
      <c r="U1155" s="31"/>
      <c r="V1155" s="31"/>
      <c r="W1155" s="31"/>
      <c r="X1155" s="31"/>
      <c r="Y1155" s="31"/>
      <c r="Z1155" s="31" t="s">
        <v>63</v>
      </c>
      <c r="AA1155" s="31" t="s">
        <v>64</v>
      </c>
      <c r="AB1155" s="31" t="s">
        <v>201</v>
      </c>
      <c r="AC1155" s="31" t="s">
        <v>98</v>
      </c>
      <c r="AD1155" s="23" t="s">
        <v>211</v>
      </c>
      <c r="AE1155" s="33"/>
      <c r="AF1155" s="33"/>
      <c r="AG1155" s="31"/>
      <c r="AH1155" s="31"/>
      <c r="AI1155" s="31" t="s">
        <v>75</v>
      </c>
      <c r="AJ1155" s="43" t="str">
        <f t="shared" si="135"/>
        <v/>
      </c>
      <c r="AK1155" s="25"/>
      <c r="AL1155" s="25"/>
      <c r="AM1155" s="25"/>
      <c r="AN1155" s="25"/>
      <c r="AO1155" s="25"/>
      <c r="AP1155" s="26">
        <f ca="1">IF(AND(Email_TaskV2[[#This Row],[Status]]="ON PROGRESS"),TODAY()-Email_TaskV2[[#This Row],[Tanggal nodin RFS/RFI]],0)</f>
        <v>0</v>
      </c>
      <c r="AQ1155" s="26">
        <f ca="1">IF(AND(Email_TaskV2[[#This Row],[Status]]="ON PROGRESS",Email_TaskV2[[#This Row],[Type]]="RFI"),TODAY()-Email_TaskV2[[#This Row],[Tanggal nodin RFS/RFI]],0)</f>
        <v>0</v>
      </c>
      <c r="AR1155" s="26" t="str">
        <f ca="1">IF(Email_TaskV2[[#This Row],[Aging]]&gt;7,"Warning","")</f>
        <v/>
      </c>
      <c r="AV1155" s="16" t="str">
        <f>IF(AND(Email_TaskV2[[#This Row],[Status]]="ON PROGRESS",Email_TaskV2[[#This Row],[Type]]="RFS"),"YES","")</f>
        <v/>
      </c>
      <c r="AW1155" s="16" t="str">
        <f>IF(AND(Email_TaskV2[[#This Row],[Status]]="ON PROGRESS",Email_TaskV2[[#This Row],[Type]]="RFI"),"YES","")</f>
        <v/>
      </c>
      <c r="AX1155" s="16">
        <f>IF(Email_TaskV2[[#This Row],[Nomor Nodin RFS/RFI]]="","",DAY(Email_TaskV2[[#This Row],[Tanggal nodin RFS/RFI]]))</f>
        <v>16</v>
      </c>
      <c r="AY1155" s="28" t="str">
        <f>IF(Email_TaskV2[[#This Row],[Nomor Nodin RFS/RFI]]="","",TEXT(Email_TaskV2[[#This Row],[Tanggal nodin RFS/RFI]],"mmm"))</f>
        <v>Sep</v>
      </c>
      <c r="AZ1155" s="28" t="str">
        <f>IF(Email_TaskV2[[#This Row],[Nodin BO]]="","No","Yes")</f>
        <v>Yes</v>
      </c>
      <c r="BA1155" s="36">
        <f>IF(Email_TaskV2[[#This Row],[Month]]="",13,MONTH(Email_TaskV2[[#This Row],[Tanggal nodin RFS/RFI]]))</f>
        <v>9</v>
      </c>
    </row>
    <row r="1156" spans="1:53" ht="15" hidden="1" customHeight="1" x14ac:dyDescent="0.3">
      <c r="A1156" s="17">
        <v>1155</v>
      </c>
      <c r="B1156" s="31" t="s">
        <v>4870</v>
      </c>
      <c r="C1156" s="40">
        <v>44820</v>
      </c>
      <c r="D1156" s="34" t="s">
        <v>4871</v>
      </c>
      <c r="E1156" s="31" t="s">
        <v>55</v>
      </c>
      <c r="F1156" s="41" t="s">
        <v>136</v>
      </c>
      <c r="G1156" s="42">
        <v>44823</v>
      </c>
      <c r="H1156" s="42">
        <v>44825</v>
      </c>
      <c r="I1156" s="31" t="s">
        <v>4872</v>
      </c>
      <c r="J1156" s="42">
        <v>44825</v>
      </c>
      <c r="K1156" s="42"/>
      <c r="L1156" s="31">
        <f>H1156-C1156</f>
        <v>5</v>
      </c>
      <c r="M1156" s="31">
        <f>J1156-G1156</f>
        <v>2</v>
      </c>
      <c r="N1156" s="33" t="s">
        <v>93</v>
      </c>
      <c r="O1156" s="34" t="s">
        <v>94</v>
      </c>
      <c r="P1156" s="34" t="str">
        <f>VLOOKUP(Email_TaskV2[[#This Row],[PIC Dev]],[1]Organization!C:D,2,FALSE)</f>
        <v>Digital and VAS</v>
      </c>
      <c r="Q1156" s="74" t="s">
        <v>4873</v>
      </c>
      <c r="R1156" s="31">
        <v>53</v>
      </c>
      <c r="S1156" s="31" t="s">
        <v>106</v>
      </c>
      <c r="T1156" s="31" t="s">
        <v>4246</v>
      </c>
      <c r="U1156" s="31"/>
      <c r="V1156" s="31"/>
      <c r="W1156" s="31"/>
      <c r="X1156" s="31"/>
      <c r="Y1156" s="31"/>
      <c r="Z1156" s="31" t="s">
        <v>63</v>
      </c>
      <c r="AA1156" s="31" t="s">
        <v>64</v>
      </c>
      <c r="AB1156" s="31" t="s">
        <v>201</v>
      </c>
      <c r="AC1156" s="31" t="s">
        <v>98</v>
      </c>
      <c r="AD1156" s="33" t="s">
        <v>186</v>
      </c>
      <c r="AE1156" s="33"/>
      <c r="AF1156" s="33"/>
      <c r="AG1156" s="31"/>
      <c r="AH1156" s="31"/>
      <c r="AI1156" s="31" t="s">
        <v>75</v>
      </c>
      <c r="AJ1156" s="43" t="str">
        <f t="shared" si="135"/>
        <v/>
      </c>
      <c r="AK1156" s="25"/>
      <c r="AL1156" s="25"/>
      <c r="AM1156" s="25"/>
      <c r="AN1156" s="25"/>
      <c r="AO1156" s="25"/>
      <c r="AP1156" s="26">
        <f ca="1">IF(AND(Email_TaskV2[[#This Row],[Status]]="ON PROGRESS"),TODAY()-Email_TaskV2[[#This Row],[Tanggal nodin RFS/RFI]],0)</f>
        <v>0</v>
      </c>
      <c r="AQ1156" s="26">
        <f ca="1">IF(AND(Email_TaskV2[[#This Row],[Status]]="ON PROGRESS",Email_TaskV2[[#This Row],[Type]]="RFI"),TODAY()-Email_TaskV2[[#This Row],[Tanggal nodin RFS/RFI]],0)</f>
        <v>0</v>
      </c>
      <c r="AR1156" s="26" t="str">
        <f ca="1">IF(Email_TaskV2[[#This Row],[Aging]]&gt;7,"Warning","")</f>
        <v/>
      </c>
      <c r="AV1156" s="16" t="str">
        <f>IF(AND(Email_TaskV2[[#This Row],[Status]]="ON PROGRESS",Email_TaskV2[[#This Row],[Type]]="RFS"),"YES","")</f>
        <v/>
      </c>
      <c r="AW1156" s="16" t="str">
        <f>IF(AND(Email_TaskV2[[#This Row],[Status]]="ON PROGRESS",Email_TaskV2[[#This Row],[Type]]="RFI"),"YES","")</f>
        <v/>
      </c>
      <c r="AX1156" s="16">
        <f>IF(Email_TaskV2[[#This Row],[Nomor Nodin RFS/RFI]]="","",DAY(Email_TaskV2[[#This Row],[Tanggal nodin RFS/RFI]]))</f>
        <v>16</v>
      </c>
      <c r="AY1156" s="28" t="str">
        <f>IF(Email_TaskV2[[#This Row],[Nomor Nodin RFS/RFI]]="","",TEXT(Email_TaskV2[[#This Row],[Tanggal nodin RFS/RFI]],"mmm"))</f>
        <v>Sep</v>
      </c>
      <c r="AZ1156" s="28" t="str">
        <f>IF(Email_TaskV2[[#This Row],[Nodin BO]]="","No","Yes")</f>
        <v>Yes</v>
      </c>
      <c r="BA1156" s="36">
        <f>IF(Email_TaskV2[[#This Row],[Month]]="",13,MONTH(Email_TaskV2[[#This Row],[Tanggal nodin RFS/RFI]]))</f>
        <v>9</v>
      </c>
    </row>
    <row r="1157" spans="1:53" ht="15" hidden="1" customHeight="1" x14ac:dyDescent="0.3">
      <c r="A1157" s="17">
        <v>1156</v>
      </c>
      <c r="B1157" s="31" t="s">
        <v>4874</v>
      </c>
      <c r="C1157" s="40">
        <v>44820</v>
      </c>
      <c r="D1157" s="34" t="s">
        <v>4875</v>
      </c>
      <c r="E1157" s="31" t="s">
        <v>55</v>
      </c>
      <c r="F1157" s="138" t="s">
        <v>136</v>
      </c>
      <c r="G1157" s="42">
        <v>44825</v>
      </c>
      <c r="H1157" s="42">
        <v>44831</v>
      </c>
      <c r="I1157" s="31" t="s">
        <v>4876</v>
      </c>
      <c r="J1157" s="42">
        <v>44831</v>
      </c>
      <c r="K1157" s="42"/>
      <c r="L1157" s="31">
        <f>H1157-C1157</f>
        <v>11</v>
      </c>
      <c r="M1157" s="31">
        <f>J1157-G1157</f>
        <v>6</v>
      </c>
      <c r="N1157" s="74" t="s">
        <v>3068</v>
      </c>
      <c r="O1157" s="20" t="s">
        <v>3069</v>
      </c>
      <c r="P1157" s="34" t="str">
        <f>VLOOKUP(Email_TaskV2[[#This Row],[PIC Dev]],[1]Organization!C:D,2,FALSE)</f>
        <v>BSM Prepaid</v>
      </c>
      <c r="Q1157" s="74" t="s">
        <v>4877</v>
      </c>
      <c r="R1157" s="31">
        <v>169</v>
      </c>
      <c r="S1157" s="31" t="s">
        <v>106</v>
      </c>
      <c r="T1157" s="31" t="s">
        <v>4704</v>
      </c>
      <c r="U1157" s="31"/>
      <c r="V1157" s="31"/>
      <c r="W1157" s="31"/>
      <c r="X1157" s="31"/>
      <c r="Y1157" s="31"/>
      <c r="Z1157" s="31" t="s">
        <v>63</v>
      </c>
      <c r="AA1157" s="31" t="s">
        <v>64</v>
      </c>
      <c r="AB1157" s="31" t="s">
        <v>588</v>
      </c>
      <c r="AC1157" s="31" t="s">
        <v>98</v>
      </c>
      <c r="AD1157" s="23" t="s">
        <v>816</v>
      </c>
      <c r="AE1157" s="33"/>
      <c r="AF1157" s="33"/>
      <c r="AG1157" s="31"/>
      <c r="AH1157" s="31"/>
      <c r="AI1157" s="31" t="s">
        <v>75</v>
      </c>
      <c r="AJ1157" s="43" t="str">
        <f t="shared" si="135"/>
        <v/>
      </c>
      <c r="AK1157" s="25"/>
      <c r="AL1157" s="25"/>
      <c r="AM1157" s="25"/>
      <c r="AN1157" s="25"/>
      <c r="AO1157" s="25"/>
      <c r="AP1157" s="26">
        <f ca="1">IF(AND(Email_TaskV2[[#This Row],[Status]]="ON PROGRESS"),TODAY()-Email_TaskV2[[#This Row],[Tanggal nodin RFS/RFI]],0)</f>
        <v>0</v>
      </c>
      <c r="AQ1157" s="26">
        <f ca="1">IF(AND(Email_TaskV2[[#This Row],[Status]]="ON PROGRESS",Email_TaskV2[[#This Row],[Type]]="RFI"),TODAY()-Email_TaskV2[[#This Row],[Tanggal nodin RFS/RFI]],0)</f>
        <v>0</v>
      </c>
      <c r="AR1157" s="26" t="str">
        <f ca="1">IF(Email_TaskV2[[#This Row],[Aging]]&gt;7,"Warning","")</f>
        <v/>
      </c>
      <c r="AV1157" s="16" t="str">
        <f>IF(AND(Email_TaskV2[[#This Row],[Status]]="ON PROGRESS",Email_TaskV2[[#This Row],[Type]]="RFS"),"YES","")</f>
        <v/>
      </c>
      <c r="AW1157" s="16" t="str">
        <f>IF(AND(Email_TaskV2[[#This Row],[Status]]="ON PROGRESS",Email_TaskV2[[#This Row],[Type]]="RFI"),"YES","")</f>
        <v/>
      </c>
      <c r="AX1157" s="16">
        <f>IF(Email_TaskV2[[#This Row],[Nomor Nodin RFS/RFI]]="","",DAY(Email_TaskV2[[#This Row],[Tanggal nodin RFS/RFI]]))</f>
        <v>16</v>
      </c>
      <c r="AY1157" s="28" t="str">
        <f>IF(Email_TaskV2[[#This Row],[Nomor Nodin RFS/RFI]]="","",TEXT(Email_TaskV2[[#This Row],[Tanggal nodin RFS/RFI]],"mmm"))</f>
        <v>Sep</v>
      </c>
      <c r="AZ1157" s="28" t="str">
        <f>IF(Email_TaskV2[[#This Row],[Nodin BO]]="","No","Yes")</f>
        <v>Yes</v>
      </c>
      <c r="BA1157" s="36">
        <f>IF(Email_TaskV2[[#This Row],[Month]]="",13,MONTH(Email_TaskV2[[#This Row],[Tanggal nodin RFS/RFI]]))</f>
        <v>9</v>
      </c>
    </row>
    <row r="1158" spans="1:53" ht="15" hidden="1" customHeight="1" x14ac:dyDescent="0.3">
      <c r="A1158" s="17">
        <v>1157</v>
      </c>
      <c r="B1158" s="31" t="s">
        <v>4878</v>
      </c>
      <c r="C1158" s="40">
        <v>44820</v>
      </c>
      <c r="D1158" s="34" t="s">
        <v>4879</v>
      </c>
      <c r="E1158" s="31" t="s">
        <v>55</v>
      </c>
      <c r="F1158" s="138" t="s">
        <v>136</v>
      </c>
      <c r="G1158" s="42">
        <v>44824</v>
      </c>
      <c r="H1158" s="42">
        <v>44827</v>
      </c>
      <c r="I1158" s="31" t="s">
        <v>4880</v>
      </c>
      <c r="J1158" s="42">
        <v>44827</v>
      </c>
      <c r="K1158" s="42"/>
      <c r="L1158" s="31">
        <f>H1156-C1156</f>
        <v>5</v>
      </c>
      <c r="M1158" s="31">
        <f>J1156-G1156</f>
        <v>2</v>
      </c>
      <c r="N1158" s="132" t="s">
        <v>58</v>
      </c>
      <c r="O1158" s="132" t="s">
        <v>59</v>
      </c>
      <c r="P1158" s="132" t="str">
        <f>VLOOKUP(Email_TaskV2[[#This Row],[PIC Dev]],[1]Organization!C:D,2,FALSE)</f>
        <v>BSM Prepaid</v>
      </c>
      <c r="Q1158" s="74" t="s">
        <v>4881</v>
      </c>
      <c r="R1158" s="31">
        <v>260</v>
      </c>
      <c r="S1158" s="31" t="s">
        <v>61</v>
      </c>
      <c r="T1158" s="31" t="s">
        <v>4882</v>
      </c>
      <c r="U1158" s="31"/>
      <c r="V1158" s="31"/>
      <c r="W1158" s="31"/>
      <c r="X1158" s="31"/>
      <c r="Y1158" s="31"/>
      <c r="Z1158" s="31" t="s">
        <v>63</v>
      </c>
      <c r="AA1158" s="31" t="s">
        <v>64</v>
      </c>
      <c r="AB1158" s="31" t="s">
        <v>65</v>
      </c>
      <c r="AC1158" s="31" t="s">
        <v>66</v>
      </c>
      <c r="AD1158" s="23" t="s">
        <v>4310</v>
      </c>
      <c r="AE1158" s="33" t="s">
        <v>74</v>
      </c>
      <c r="AF1158" s="33" t="s">
        <v>4221</v>
      </c>
      <c r="AG1158" s="31"/>
      <c r="AH1158" s="31"/>
      <c r="AI1158" s="31" t="s">
        <v>68</v>
      </c>
      <c r="AJ1158" s="43" t="str">
        <f t="shared" si="135"/>
        <v>(FUT Simulator)(Postman Simulator)</v>
      </c>
      <c r="AK1158" s="25"/>
      <c r="AL1158" s="25"/>
      <c r="AM1158" s="25">
        <v>3</v>
      </c>
      <c r="AN1158" s="25">
        <v>4</v>
      </c>
      <c r="AO1158" s="25"/>
      <c r="AP1158" s="26">
        <f ca="1">IF(AND(Email_TaskV2[[#This Row],[Status]]="ON PROGRESS"),TODAY()-Email_TaskV2[[#This Row],[Tanggal nodin RFS/RFI]],0)</f>
        <v>0</v>
      </c>
      <c r="AQ1158" s="26">
        <f ca="1">IF(AND(Email_TaskV2[[#This Row],[Status]]="ON PROGRESS",Email_TaskV2[[#This Row],[Type]]="RFI"),TODAY()-Email_TaskV2[[#This Row],[Tanggal nodin RFS/RFI]],0)</f>
        <v>0</v>
      </c>
      <c r="AR1158" s="26" t="str">
        <f ca="1">IF(Email_TaskV2[[#This Row],[Aging]]&gt;7,"Warning","")</f>
        <v/>
      </c>
      <c r="AV1158" s="16" t="str">
        <f>IF(AND(Email_TaskV2[[#This Row],[Status]]="ON PROGRESS",Email_TaskV2[[#This Row],[Type]]="RFS"),"YES","")</f>
        <v/>
      </c>
      <c r="AW1158" s="16" t="str">
        <f>IF(AND(Email_TaskV2[[#This Row],[Status]]="ON PROGRESS",Email_TaskV2[[#This Row],[Type]]="RFI"),"YES","")</f>
        <v/>
      </c>
      <c r="AX1158" s="16">
        <f>IF(Email_TaskV2[[#This Row],[Nomor Nodin RFS/RFI]]="","",DAY(Email_TaskV2[[#This Row],[Tanggal nodin RFS/RFI]]))</f>
        <v>16</v>
      </c>
      <c r="AY1158" s="28" t="str">
        <f>IF(Email_TaskV2[[#This Row],[Nomor Nodin RFS/RFI]]="","",TEXT(Email_TaskV2[[#This Row],[Tanggal nodin RFS/RFI]],"mmm"))</f>
        <v>Sep</v>
      </c>
      <c r="AZ1158" s="28" t="str">
        <f>IF(Email_TaskV2[[#This Row],[Nodin BO]]="","No","Yes")</f>
        <v>Yes</v>
      </c>
      <c r="BA1158" s="36">
        <f>IF(Email_TaskV2[[#This Row],[Month]]="",13,MONTH(Email_TaskV2[[#This Row],[Tanggal nodin RFS/RFI]]))</f>
        <v>9</v>
      </c>
    </row>
    <row r="1159" spans="1:53" ht="15" hidden="1" customHeight="1" x14ac:dyDescent="0.3">
      <c r="A1159" s="17">
        <v>1158</v>
      </c>
      <c r="B1159" s="31" t="s">
        <v>4883</v>
      </c>
      <c r="C1159" s="40">
        <v>44820</v>
      </c>
      <c r="D1159" s="34" t="s">
        <v>4884</v>
      </c>
      <c r="E1159" s="134" t="s">
        <v>55</v>
      </c>
      <c r="F1159" s="138" t="s">
        <v>136</v>
      </c>
      <c r="G1159" s="42">
        <v>44820</v>
      </c>
      <c r="H1159" s="42">
        <v>44820</v>
      </c>
      <c r="I1159" s="31" t="s">
        <v>4885</v>
      </c>
      <c r="J1159" s="42">
        <v>44820</v>
      </c>
      <c r="K1159" s="42"/>
      <c r="L1159" s="31">
        <f>H1159-C1159</f>
        <v>0</v>
      </c>
      <c r="M1159" s="31">
        <f>J1159-G1159</f>
        <v>0</v>
      </c>
      <c r="N1159" s="34" t="s">
        <v>130</v>
      </c>
      <c r="O1159" s="34" t="s">
        <v>131</v>
      </c>
      <c r="P1159" s="34" t="str">
        <f>VLOOKUP(Email_TaskV2[[#This Row],[PIC Dev]],[1]Organization!C:D,2,FALSE)</f>
        <v>BSM Prepaid</v>
      </c>
      <c r="Q1159" s="74" t="s">
        <v>4886</v>
      </c>
      <c r="R1159" s="31">
        <v>60</v>
      </c>
      <c r="S1159" s="31" t="s">
        <v>61</v>
      </c>
      <c r="T1159" s="31" t="s">
        <v>4887</v>
      </c>
      <c r="U1159" s="31"/>
      <c r="V1159" s="31"/>
      <c r="W1159" s="31"/>
      <c r="X1159" s="31"/>
      <c r="Y1159" s="31"/>
      <c r="Z1159" s="31" t="s">
        <v>63</v>
      </c>
      <c r="AA1159" s="31" t="s">
        <v>64</v>
      </c>
      <c r="AB1159" s="31" t="s">
        <v>65</v>
      </c>
      <c r="AC1159" s="31" t="s">
        <v>66</v>
      </c>
      <c r="AD1159" s="23" t="s">
        <v>139</v>
      </c>
      <c r="AE1159" s="33" t="s">
        <v>126</v>
      </c>
      <c r="AF1159" s="33"/>
      <c r="AG1159" s="31"/>
      <c r="AH1159" s="31"/>
      <c r="AI1159" s="31" t="s">
        <v>68</v>
      </c>
      <c r="AJ1159" s="43" t="str">
        <f t="shared" si="135"/>
        <v>(FUT Simulator)</v>
      </c>
      <c r="AK1159" s="25"/>
      <c r="AL1159" s="25"/>
      <c r="AM1159" s="25">
        <v>3</v>
      </c>
      <c r="AN1159" s="25"/>
      <c r="AO1159" s="25"/>
      <c r="AP1159" s="26">
        <f ca="1">IF(AND(Email_TaskV2[[#This Row],[Status]]="ON PROGRESS"),TODAY()-Email_TaskV2[[#This Row],[Tanggal nodin RFS/RFI]],0)</f>
        <v>0</v>
      </c>
      <c r="AQ1159" s="26">
        <f ca="1">IF(AND(Email_TaskV2[[#This Row],[Status]]="ON PROGRESS",Email_TaskV2[[#This Row],[Type]]="RFI"),TODAY()-Email_TaskV2[[#This Row],[Tanggal nodin RFS/RFI]],0)</f>
        <v>0</v>
      </c>
      <c r="AR1159" s="26" t="str">
        <f ca="1">IF(Email_TaskV2[[#This Row],[Aging]]&gt;7,"Warning","")</f>
        <v/>
      </c>
      <c r="AV1159" s="16" t="str">
        <f>IF(AND(Email_TaskV2[[#This Row],[Status]]="ON PROGRESS",Email_TaskV2[[#This Row],[Type]]="RFS"),"YES","")</f>
        <v/>
      </c>
      <c r="AW1159" s="16" t="str">
        <f>IF(AND(Email_TaskV2[[#This Row],[Status]]="ON PROGRESS",Email_TaskV2[[#This Row],[Type]]="RFI"),"YES","")</f>
        <v/>
      </c>
      <c r="AX1159" s="16">
        <f>IF(Email_TaskV2[[#This Row],[Nomor Nodin RFS/RFI]]="","",DAY(Email_TaskV2[[#This Row],[Tanggal nodin RFS/RFI]]))</f>
        <v>16</v>
      </c>
      <c r="AY1159" s="28" t="str">
        <f>IF(Email_TaskV2[[#This Row],[Nomor Nodin RFS/RFI]]="","",TEXT(Email_TaskV2[[#This Row],[Tanggal nodin RFS/RFI]],"mmm"))</f>
        <v>Sep</v>
      </c>
      <c r="AZ1159" s="28" t="str">
        <f>IF(Email_TaskV2[[#This Row],[Nodin BO]]="","No","Yes")</f>
        <v>Yes</v>
      </c>
      <c r="BA1159" s="36">
        <f>IF(Email_TaskV2[[#This Row],[Month]]="",13,MONTH(Email_TaskV2[[#This Row],[Tanggal nodin RFS/RFI]]))</f>
        <v>9</v>
      </c>
    </row>
    <row r="1160" spans="1:53" ht="15" hidden="1" customHeight="1" x14ac:dyDescent="0.3">
      <c r="A1160" s="17">
        <v>1159</v>
      </c>
      <c r="B1160" s="31" t="s">
        <v>4888</v>
      </c>
      <c r="C1160" s="40">
        <v>44820</v>
      </c>
      <c r="D1160" s="34" t="s">
        <v>4214</v>
      </c>
      <c r="E1160" s="31" t="s">
        <v>55</v>
      </c>
      <c r="F1160" s="41" t="s">
        <v>112</v>
      </c>
      <c r="G1160" s="42">
        <v>44821</v>
      </c>
      <c r="H1160" s="42">
        <v>44827</v>
      </c>
      <c r="I1160" s="31" t="s">
        <v>4889</v>
      </c>
      <c r="J1160" s="42">
        <v>44827</v>
      </c>
      <c r="K1160" s="42"/>
      <c r="L1160" s="31">
        <f>H1160-C1160</f>
        <v>7</v>
      </c>
      <c r="M1160" s="31">
        <f>J1160-G1160</f>
        <v>6</v>
      </c>
      <c r="N1160" s="33" t="s">
        <v>93</v>
      </c>
      <c r="O1160" s="34" t="s">
        <v>94</v>
      </c>
      <c r="P1160" s="34" t="str">
        <f>VLOOKUP(Email_TaskV2[[#This Row],[PIC Dev]],[1]Organization!C:D,2,FALSE)</f>
        <v>Digital and VAS</v>
      </c>
      <c r="Q1160" s="34"/>
      <c r="R1160" s="31">
        <v>85</v>
      </c>
      <c r="S1160" s="31" t="s">
        <v>106</v>
      </c>
      <c r="T1160" s="31" t="s">
        <v>4890</v>
      </c>
      <c r="U1160" s="31"/>
      <c r="V1160" s="31"/>
      <c r="W1160" s="31"/>
      <c r="X1160" s="31"/>
      <c r="Y1160" s="31"/>
      <c r="Z1160" s="31" t="s">
        <v>63</v>
      </c>
      <c r="AA1160" s="31" t="s">
        <v>64</v>
      </c>
      <c r="AB1160" s="31" t="s">
        <v>4891</v>
      </c>
      <c r="AC1160" s="31" t="s">
        <v>98</v>
      </c>
      <c r="AD1160" s="23" t="s">
        <v>2792</v>
      </c>
      <c r="AE1160" s="33"/>
      <c r="AF1160" s="33"/>
      <c r="AG1160" s="31"/>
      <c r="AH1160" s="31"/>
      <c r="AI1160" s="31" t="s">
        <v>75</v>
      </c>
      <c r="AJ1160" s="43" t="str">
        <f t="shared" si="135"/>
        <v/>
      </c>
      <c r="AK1160" s="25"/>
      <c r="AL1160" s="25"/>
      <c r="AM1160" s="25"/>
      <c r="AN1160" s="25"/>
      <c r="AO1160" s="25"/>
      <c r="AP1160" s="26">
        <f ca="1">IF(AND(Email_TaskV2[[#This Row],[Status]]="ON PROGRESS"),TODAY()-Email_TaskV2[[#This Row],[Tanggal nodin RFS/RFI]],0)</f>
        <v>0</v>
      </c>
      <c r="AQ1160" s="26">
        <f ca="1">IF(AND(Email_TaskV2[[#This Row],[Status]]="ON PROGRESS",Email_TaskV2[[#This Row],[Type]]="RFI"),TODAY()-Email_TaskV2[[#This Row],[Tanggal nodin RFS/RFI]],0)</f>
        <v>0</v>
      </c>
      <c r="AR1160" s="26" t="str">
        <f ca="1">IF(Email_TaskV2[[#This Row],[Aging]]&gt;7,"Warning","")</f>
        <v/>
      </c>
      <c r="AV1160" s="16" t="str">
        <f>IF(AND(Email_TaskV2[[#This Row],[Status]]="ON PROGRESS",Email_TaskV2[[#This Row],[Type]]="RFS"),"YES","")</f>
        <v/>
      </c>
      <c r="AW1160" s="16" t="str">
        <f>IF(AND(Email_TaskV2[[#This Row],[Status]]="ON PROGRESS",Email_TaskV2[[#This Row],[Type]]="RFI"),"YES","")</f>
        <v/>
      </c>
      <c r="AX1160" s="16">
        <f>IF(Email_TaskV2[[#This Row],[Nomor Nodin RFS/RFI]]="","",DAY(Email_TaskV2[[#This Row],[Tanggal nodin RFS/RFI]]))</f>
        <v>16</v>
      </c>
      <c r="AY1160" s="28" t="str">
        <f>IF(Email_TaskV2[[#This Row],[Nomor Nodin RFS/RFI]]="","",TEXT(Email_TaskV2[[#This Row],[Tanggal nodin RFS/RFI]],"mmm"))</f>
        <v>Sep</v>
      </c>
      <c r="AZ1160" s="28" t="str">
        <f>IF(Email_TaskV2[[#This Row],[Nodin BO]]="","No","Yes")</f>
        <v>Yes</v>
      </c>
      <c r="BA1160" s="36">
        <f>IF(Email_TaskV2[[#This Row],[Month]]="",13,MONTH(Email_TaskV2[[#This Row],[Tanggal nodin RFS/RFI]]))</f>
        <v>9</v>
      </c>
    </row>
    <row r="1161" spans="1:53" ht="15" hidden="1" customHeight="1" x14ac:dyDescent="0.3">
      <c r="A1161" s="17">
        <v>1160</v>
      </c>
      <c r="B1161" s="31" t="s">
        <v>4892</v>
      </c>
      <c r="C1161" s="40">
        <v>44820</v>
      </c>
      <c r="D1161" s="34" t="s">
        <v>4893</v>
      </c>
      <c r="E1161" s="31" t="s">
        <v>55</v>
      </c>
      <c r="F1161" s="41" t="s">
        <v>136</v>
      </c>
      <c r="G1161" s="42">
        <v>44821</v>
      </c>
      <c r="H1161" s="42">
        <v>44826</v>
      </c>
      <c r="I1161" s="31" t="s">
        <v>4894</v>
      </c>
      <c r="J1161" s="42">
        <v>44823</v>
      </c>
      <c r="K1161" s="42"/>
      <c r="L1161" s="31">
        <f>H1161-C1161</f>
        <v>6</v>
      </c>
      <c r="M1161" s="31">
        <f>J1161-G1161</f>
        <v>2</v>
      </c>
      <c r="N1161" s="34" t="s">
        <v>220</v>
      </c>
      <c r="O1161" s="34" t="s">
        <v>221</v>
      </c>
      <c r="P1161" s="34" t="str">
        <f>VLOOKUP(Email_TaskV2[[#This Row],[PIC Dev]],[1]Organization!C:D,2,FALSE)</f>
        <v>Digital and VAS</v>
      </c>
      <c r="Q1161" s="74" t="s">
        <v>4895</v>
      </c>
      <c r="R1161" s="31">
        <v>85</v>
      </c>
      <c r="S1161" s="31" t="s">
        <v>106</v>
      </c>
      <c r="T1161" s="31" t="s">
        <v>4890</v>
      </c>
      <c r="U1161" s="31"/>
      <c r="V1161" s="31"/>
      <c r="W1161" s="31"/>
      <c r="X1161" s="31"/>
      <c r="Y1161" s="31"/>
      <c r="Z1161" s="31" t="s">
        <v>63</v>
      </c>
      <c r="AA1161" s="31" t="s">
        <v>64</v>
      </c>
      <c r="AB1161" s="31" t="s">
        <v>4891</v>
      </c>
      <c r="AC1161" s="31" t="s">
        <v>98</v>
      </c>
      <c r="AD1161" s="23" t="s">
        <v>2792</v>
      </c>
      <c r="AE1161" s="33"/>
      <c r="AF1161" s="33"/>
      <c r="AG1161" s="31"/>
      <c r="AH1161" s="31"/>
      <c r="AI1161" s="31" t="s">
        <v>75</v>
      </c>
      <c r="AJ1161" s="43" t="str">
        <f t="shared" si="135"/>
        <v/>
      </c>
      <c r="AK1161" s="25"/>
      <c r="AL1161" s="25"/>
      <c r="AM1161" s="25"/>
      <c r="AN1161" s="25"/>
      <c r="AO1161" s="25"/>
      <c r="AP1161" s="26">
        <f ca="1">IF(AND(Email_TaskV2[[#This Row],[Status]]="ON PROGRESS"),TODAY()-Email_TaskV2[[#This Row],[Tanggal nodin RFS/RFI]],0)</f>
        <v>0</v>
      </c>
      <c r="AQ1161" s="26">
        <f ca="1">IF(AND(Email_TaskV2[[#This Row],[Status]]="ON PROGRESS",Email_TaskV2[[#This Row],[Type]]="RFI"),TODAY()-Email_TaskV2[[#This Row],[Tanggal nodin RFS/RFI]],0)</f>
        <v>0</v>
      </c>
      <c r="AR1161" s="26" t="str">
        <f ca="1">IF(Email_TaskV2[[#This Row],[Aging]]&gt;7,"Warning","")</f>
        <v/>
      </c>
      <c r="AV1161" s="16" t="str">
        <f>IF(AND(Email_TaskV2[[#This Row],[Status]]="ON PROGRESS",Email_TaskV2[[#This Row],[Type]]="RFS"),"YES","")</f>
        <v/>
      </c>
      <c r="AW1161" s="16" t="str">
        <f>IF(AND(Email_TaskV2[[#This Row],[Status]]="ON PROGRESS",Email_TaskV2[[#This Row],[Type]]="RFI"),"YES","")</f>
        <v/>
      </c>
      <c r="AX1161" s="16">
        <f>IF(Email_TaskV2[[#This Row],[Nomor Nodin RFS/RFI]]="","",DAY(Email_TaskV2[[#This Row],[Tanggal nodin RFS/RFI]]))</f>
        <v>16</v>
      </c>
      <c r="AY1161" s="28" t="str">
        <f>IF(Email_TaskV2[[#This Row],[Nomor Nodin RFS/RFI]]="","",TEXT(Email_TaskV2[[#This Row],[Tanggal nodin RFS/RFI]],"mmm"))</f>
        <v>Sep</v>
      </c>
      <c r="AZ1161" s="28" t="str">
        <f>IF(Email_TaskV2[[#This Row],[Nodin BO]]="","No","Yes")</f>
        <v>Yes</v>
      </c>
      <c r="BA1161" s="36">
        <f>IF(Email_TaskV2[[#This Row],[Month]]="",13,MONTH(Email_TaskV2[[#This Row],[Tanggal nodin RFS/RFI]]))</f>
        <v>9</v>
      </c>
    </row>
    <row r="1162" spans="1:53" ht="15" hidden="1" customHeight="1" x14ac:dyDescent="0.3">
      <c r="A1162" s="17">
        <v>1161</v>
      </c>
      <c r="B1162" s="31" t="s">
        <v>4896</v>
      </c>
      <c r="C1162" s="40">
        <v>44821</v>
      </c>
      <c r="D1162" s="34" t="s">
        <v>4897</v>
      </c>
      <c r="E1162" s="31" t="s">
        <v>55</v>
      </c>
      <c r="F1162" s="138" t="s">
        <v>136</v>
      </c>
      <c r="G1162" s="42">
        <v>44823</v>
      </c>
      <c r="H1162" s="42">
        <v>44823</v>
      </c>
      <c r="I1162" s="31" t="s">
        <v>4898</v>
      </c>
      <c r="J1162" s="42">
        <v>44823</v>
      </c>
      <c r="K1162" s="42"/>
      <c r="L1162" s="31">
        <f>H1162-C1162</f>
        <v>2</v>
      </c>
      <c r="M1162" s="31">
        <f>J1162-G1162</f>
        <v>0</v>
      </c>
      <c r="N1162" s="34" t="s">
        <v>130</v>
      </c>
      <c r="O1162" s="34" t="s">
        <v>131</v>
      </c>
      <c r="P1162" s="34" t="str">
        <f>VLOOKUP(Email_TaskV2[[#This Row],[PIC Dev]],[1]Organization!C:D,2,FALSE)</f>
        <v>BSM Prepaid</v>
      </c>
      <c r="Q1162" s="74" t="s">
        <v>4899</v>
      </c>
      <c r="R1162" s="31">
        <v>22</v>
      </c>
      <c r="S1162" s="31" t="s">
        <v>61</v>
      </c>
      <c r="T1162" s="31" t="s">
        <v>4900</v>
      </c>
      <c r="U1162" s="31"/>
      <c r="V1162" s="31"/>
      <c r="W1162" s="31"/>
      <c r="X1162" s="31"/>
      <c r="Y1162" s="31"/>
      <c r="Z1162" s="31" t="s">
        <v>63</v>
      </c>
      <c r="AA1162" s="31" t="s">
        <v>64</v>
      </c>
      <c r="AB1162" s="31" t="s">
        <v>65</v>
      </c>
      <c r="AC1162" s="31" t="s">
        <v>66</v>
      </c>
      <c r="AD1162" s="23" t="s">
        <v>139</v>
      </c>
      <c r="AE1162" s="33"/>
      <c r="AF1162" s="33"/>
      <c r="AG1162" s="31"/>
      <c r="AH1162" s="31"/>
      <c r="AI1162" s="31" t="s">
        <v>276</v>
      </c>
      <c r="AJ1162" s="43" t="str">
        <f t="shared" si="135"/>
        <v>(FUT Simulator)(Cetho Automation)</v>
      </c>
      <c r="AK1162" s="25"/>
      <c r="AL1162" s="25"/>
      <c r="AM1162" s="25">
        <v>3</v>
      </c>
      <c r="AN1162" s="25"/>
      <c r="AO1162" s="25">
        <v>5</v>
      </c>
      <c r="AP1162" s="26">
        <f ca="1">IF(AND(Email_TaskV2[[#This Row],[Status]]="ON PROGRESS"),TODAY()-Email_TaskV2[[#This Row],[Tanggal nodin RFS/RFI]],0)</f>
        <v>0</v>
      </c>
      <c r="AQ1162" s="26">
        <f ca="1">IF(AND(Email_TaskV2[[#This Row],[Status]]="ON PROGRESS",Email_TaskV2[[#This Row],[Type]]="RFI"),TODAY()-Email_TaskV2[[#This Row],[Tanggal nodin RFS/RFI]],0)</f>
        <v>0</v>
      </c>
      <c r="AR1162" s="26" t="str">
        <f ca="1">IF(Email_TaskV2[[#This Row],[Aging]]&gt;7,"Warning","")</f>
        <v/>
      </c>
      <c r="AV1162" s="16" t="str">
        <f>IF(AND(Email_TaskV2[[#This Row],[Status]]="ON PROGRESS",Email_TaskV2[[#This Row],[Type]]="RFS"),"YES","")</f>
        <v/>
      </c>
      <c r="AW1162" s="16" t="str">
        <f>IF(AND(Email_TaskV2[[#This Row],[Status]]="ON PROGRESS",Email_TaskV2[[#This Row],[Type]]="RFI"),"YES","")</f>
        <v/>
      </c>
      <c r="AX1162" s="16">
        <f>IF(Email_TaskV2[[#This Row],[Nomor Nodin RFS/RFI]]="","",DAY(Email_TaskV2[[#This Row],[Tanggal nodin RFS/RFI]]))</f>
        <v>17</v>
      </c>
      <c r="AY1162" s="28" t="str">
        <f>IF(Email_TaskV2[[#This Row],[Nomor Nodin RFS/RFI]]="","",TEXT(Email_TaskV2[[#This Row],[Tanggal nodin RFS/RFI]],"mmm"))</f>
        <v>Sep</v>
      </c>
      <c r="AZ1162" s="28" t="str">
        <f>IF(Email_TaskV2[[#This Row],[Nodin BO]]="","No","Yes")</f>
        <v>Yes</v>
      </c>
      <c r="BA1162" s="36">
        <f>IF(Email_TaskV2[[#This Row],[Month]]="",13,MONTH(Email_TaskV2[[#This Row],[Tanggal nodin RFS/RFI]]))</f>
        <v>9</v>
      </c>
    </row>
    <row r="1163" spans="1:53" ht="15" hidden="1" customHeight="1" x14ac:dyDescent="0.3">
      <c r="A1163" s="17">
        <v>1162</v>
      </c>
      <c r="B1163" s="31" t="s">
        <v>4901</v>
      </c>
      <c r="C1163" s="40">
        <v>44823</v>
      </c>
      <c r="D1163" s="34" t="s">
        <v>4902</v>
      </c>
      <c r="E1163" s="48" t="s">
        <v>118</v>
      </c>
      <c r="F1163" s="48" t="s">
        <v>691</v>
      </c>
      <c r="G1163" s="31"/>
      <c r="H1163" s="42">
        <v>44826</v>
      </c>
      <c r="I1163" s="31"/>
      <c r="J1163" s="31"/>
      <c r="K1163" s="31"/>
      <c r="L1163" s="33"/>
      <c r="M1163" s="34"/>
      <c r="N1163" s="34" t="s">
        <v>104</v>
      </c>
      <c r="O1163" s="34" t="s">
        <v>105</v>
      </c>
      <c r="P1163" s="34" t="str">
        <f>VLOOKUP(Email_TaskV2[[#This Row],[PIC Dev]],[1]Organization!C:D,2,FALSE)</f>
        <v>Digital and VAS</v>
      </c>
      <c r="Q1163" s="74" t="s">
        <v>4903</v>
      </c>
      <c r="R1163" s="31"/>
      <c r="S1163" s="31" t="s">
        <v>106</v>
      </c>
      <c r="T1163" s="31" t="s">
        <v>4904</v>
      </c>
      <c r="U1163" s="31"/>
      <c r="V1163" s="31"/>
      <c r="W1163" s="31"/>
      <c r="X1163" s="31"/>
      <c r="Y1163" s="31"/>
      <c r="Z1163" s="31" t="s">
        <v>63</v>
      </c>
      <c r="AA1163" s="31" t="s">
        <v>64</v>
      </c>
      <c r="AB1163" s="31" t="s">
        <v>108</v>
      </c>
      <c r="AC1163" s="31" t="s">
        <v>98</v>
      </c>
      <c r="AD1163" s="23" t="s">
        <v>490</v>
      </c>
      <c r="AE1163" s="33"/>
      <c r="AF1163" s="33"/>
      <c r="AG1163" s="31"/>
      <c r="AH1163" s="31"/>
      <c r="AI1163" s="48" t="s">
        <v>75</v>
      </c>
      <c r="AJ1163" s="135" t="str">
        <f t="shared" si="135"/>
        <v/>
      </c>
      <c r="AK1163" s="25"/>
      <c r="AL1163" s="25"/>
      <c r="AM1163" s="25"/>
      <c r="AN1163" s="25"/>
      <c r="AO1163" s="25"/>
      <c r="AP1163" s="26">
        <f ca="1">IF(AND(Email_TaskV2[[#This Row],[Status]]="ON PROGRESS"),TODAY()-Email_TaskV2[[#This Row],[Tanggal nodin RFS/RFI]],0)</f>
        <v>0</v>
      </c>
      <c r="AQ1163" s="26">
        <f ca="1">IF(AND(Email_TaskV2[[#This Row],[Status]]="ON PROGRESS",Email_TaskV2[[#This Row],[Type]]="RFI"),TODAY()-Email_TaskV2[[#This Row],[Tanggal nodin RFS/RFI]],0)</f>
        <v>0</v>
      </c>
      <c r="AR1163" s="26" t="str">
        <f ca="1">IF(Email_TaskV2[[#This Row],[Aging]]&gt;7,"Warning","")</f>
        <v/>
      </c>
      <c r="AV1163" s="16" t="str">
        <f>IF(AND(Email_TaskV2[[#This Row],[Status]]="ON PROGRESS",Email_TaskV2[[#This Row],[Type]]="RFS"),"YES","")</f>
        <v/>
      </c>
      <c r="AW1163" s="16" t="str">
        <f>IF(AND(Email_TaskV2[[#This Row],[Status]]="ON PROGRESS",Email_TaskV2[[#This Row],[Type]]="RFI"),"YES","")</f>
        <v/>
      </c>
      <c r="AX1163" s="16">
        <f>IF(Email_TaskV2[[#This Row],[Nomor Nodin RFS/RFI]]="","",DAY(Email_TaskV2[[#This Row],[Tanggal nodin RFS/RFI]]))</f>
        <v>19</v>
      </c>
      <c r="AY1163" s="28" t="str">
        <f>IF(Email_TaskV2[[#This Row],[Nomor Nodin RFS/RFI]]="","",TEXT(Email_TaskV2[[#This Row],[Tanggal nodin RFS/RFI]],"mmm"))</f>
        <v>Sep</v>
      </c>
      <c r="AZ1163" s="28" t="str">
        <f>IF(Email_TaskV2[[#This Row],[Nodin BO]]="","No","Yes")</f>
        <v>Yes</v>
      </c>
      <c r="BA1163" s="36">
        <f>IF(Email_TaskV2[[#This Row],[Month]]="",13,MONTH(Email_TaskV2[[#This Row],[Tanggal nodin RFS/RFI]]))</f>
        <v>9</v>
      </c>
    </row>
    <row r="1164" spans="1:53" ht="15" hidden="1" customHeight="1" x14ac:dyDescent="0.3">
      <c r="A1164" s="17">
        <v>1163</v>
      </c>
      <c r="B1164" s="31" t="s">
        <v>4905</v>
      </c>
      <c r="C1164" s="40">
        <v>44823</v>
      </c>
      <c r="D1164" s="34" t="s">
        <v>4906</v>
      </c>
      <c r="E1164" s="18" t="s">
        <v>55</v>
      </c>
      <c r="F1164" s="138" t="s">
        <v>136</v>
      </c>
      <c r="G1164" s="42">
        <v>44823</v>
      </c>
      <c r="H1164" s="42">
        <v>44823</v>
      </c>
      <c r="I1164" s="31" t="s">
        <v>4907</v>
      </c>
      <c r="J1164" s="42">
        <v>44823</v>
      </c>
      <c r="K1164" s="42"/>
      <c r="L1164" s="31">
        <f t="shared" ref="L1164:L1177" si="142">H1164-C1164</f>
        <v>0</v>
      </c>
      <c r="M1164" s="31">
        <f t="shared" ref="M1164:M1177" si="143">J1164-G1164</f>
        <v>0</v>
      </c>
      <c r="N1164" s="34" t="s">
        <v>130</v>
      </c>
      <c r="O1164" s="34" t="s">
        <v>131</v>
      </c>
      <c r="P1164" s="34" t="str">
        <f>VLOOKUP(Email_TaskV2[[#This Row],[PIC Dev]],[1]Organization!C:D,2,FALSE)</f>
        <v>BSM Prepaid</v>
      </c>
      <c r="Q1164" s="74" t="s">
        <v>4908</v>
      </c>
      <c r="R1164" s="31">
        <v>22</v>
      </c>
      <c r="S1164" s="31" t="s">
        <v>61</v>
      </c>
      <c r="T1164" s="31" t="s">
        <v>4909</v>
      </c>
      <c r="U1164" s="31"/>
      <c r="V1164" s="31"/>
      <c r="W1164" s="31"/>
      <c r="X1164" s="31"/>
      <c r="Y1164" s="31"/>
      <c r="Z1164" s="31" t="s">
        <v>63</v>
      </c>
      <c r="AA1164" s="31" t="s">
        <v>64</v>
      </c>
      <c r="AB1164" s="31" t="s">
        <v>65</v>
      </c>
      <c r="AC1164" s="31" t="s">
        <v>66</v>
      </c>
      <c r="AD1164" s="23" t="s">
        <v>89</v>
      </c>
      <c r="AE1164" s="33"/>
      <c r="AF1164" s="33"/>
      <c r="AG1164" s="31"/>
      <c r="AH1164" s="31"/>
      <c r="AI1164" s="31" t="s">
        <v>68</v>
      </c>
      <c r="AJ1164" s="43" t="str">
        <f t="shared" si="135"/>
        <v>(FUT Simulator)</v>
      </c>
      <c r="AK1164" s="25"/>
      <c r="AL1164" s="25"/>
      <c r="AM1164" s="25">
        <v>3</v>
      </c>
      <c r="AN1164" s="25"/>
      <c r="AO1164" s="25"/>
      <c r="AP1164" s="26">
        <f ca="1">IF(AND(Email_TaskV2[[#This Row],[Status]]="ON PROGRESS"),TODAY()-Email_TaskV2[[#This Row],[Tanggal nodin RFS/RFI]],0)</f>
        <v>0</v>
      </c>
      <c r="AQ1164" s="26">
        <f ca="1">IF(AND(Email_TaskV2[[#This Row],[Status]]="ON PROGRESS",Email_TaskV2[[#This Row],[Type]]="RFI"),TODAY()-Email_TaskV2[[#This Row],[Tanggal nodin RFS/RFI]],0)</f>
        <v>0</v>
      </c>
      <c r="AR1164" s="26" t="str">
        <f ca="1">IF(Email_TaskV2[[#This Row],[Aging]]&gt;7,"Warning","")</f>
        <v/>
      </c>
      <c r="AV1164" s="16" t="str">
        <f>IF(AND(Email_TaskV2[[#This Row],[Status]]="ON PROGRESS",Email_TaskV2[[#This Row],[Type]]="RFS"),"YES","")</f>
        <v/>
      </c>
      <c r="AW1164" s="16" t="str">
        <f>IF(AND(Email_TaskV2[[#This Row],[Status]]="ON PROGRESS",Email_TaskV2[[#This Row],[Type]]="RFI"),"YES","")</f>
        <v/>
      </c>
      <c r="AX1164" s="16">
        <f>IF(Email_TaskV2[[#This Row],[Nomor Nodin RFS/RFI]]="","",DAY(Email_TaskV2[[#This Row],[Tanggal nodin RFS/RFI]]))</f>
        <v>19</v>
      </c>
      <c r="AY1164" s="28" t="str">
        <f>IF(Email_TaskV2[[#This Row],[Nomor Nodin RFS/RFI]]="","",TEXT(Email_TaskV2[[#This Row],[Tanggal nodin RFS/RFI]],"mmm"))</f>
        <v>Sep</v>
      </c>
      <c r="AZ1164" s="28" t="str">
        <f>IF(Email_TaskV2[[#This Row],[Nodin BO]]="","No","Yes")</f>
        <v>Yes</v>
      </c>
      <c r="BA1164" s="36">
        <f>IF(Email_TaskV2[[#This Row],[Month]]="",13,MONTH(Email_TaskV2[[#This Row],[Tanggal nodin RFS/RFI]]))</f>
        <v>9</v>
      </c>
    </row>
    <row r="1165" spans="1:53" ht="15" hidden="1" customHeight="1" x14ac:dyDescent="0.3">
      <c r="A1165" s="17">
        <v>1164</v>
      </c>
      <c r="B1165" s="31" t="s">
        <v>4910</v>
      </c>
      <c r="C1165" s="40">
        <v>44823</v>
      </c>
      <c r="D1165" s="34" t="s">
        <v>4911</v>
      </c>
      <c r="E1165" s="18" t="s">
        <v>55</v>
      </c>
      <c r="F1165" s="41" t="s">
        <v>112</v>
      </c>
      <c r="G1165" s="42">
        <v>44824</v>
      </c>
      <c r="H1165" s="42">
        <v>44824</v>
      </c>
      <c r="I1165" s="31" t="s">
        <v>4912</v>
      </c>
      <c r="J1165" s="42">
        <v>44825</v>
      </c>
      <c r="K1165" s="42"/>
      <c r="L1165" s="31">
        <f t="shared" si="142"/>
        <v>1</v>
      </c>
      <c r="M1165" s="31">
        <f t="shared" si="143"/>
        <v>1</v>
      </c>
      <c r="N1165" s="34" t="s">
        <v>130</v>
      </c>
      <c r="O1165" s="34" t="s">
        <v>131</v>
      </c>
      <c r="P1165" s="34" t="str">
        <f>VLOOKUP(Email_TaskV2[[#This Row],[PIC Dev]],[1]Organization!C:D,2,FALSE)</f>
        <v>BSM Prepaid</v>
      </c>
      <c r="Q1165" s="34"/>
      <c r="R1165" s="31">
        <v>63</v>
      </c>
      <c r="S1165" s="31" t="s">
        <v>106</v>
      </c>
      <c r="T1165" s="31" t="s">
        <v>4913</v>
      </c>
      <c r="U1165" s="31"/>
      <c r="V1165" s="31"/>
      <c r="W1165" s="31"/>
      <c r="X1165" s="31"/>
      <c r="Y1165" s="31"/>
      <c r="Z1165" s="31" t="s">
        <v>63</v>
      </c>
      <c r="AA1165" s="31" t="s">
        <v>64</v>
      </c>
      <c r="AB1165" s="31" t="s">
        <v>65</v>
      </c>
      <c r="AC1165" s="31" t="s">
        <v>66</v>
      </c>
      <c r="AD1165" s="23" t="s">
        <v>211</v>
      </c>
      <c r="AE1165" s="23"/>
      <c r="AF1165" s="33"/>
      <c r="AG1165" s="31"/>
      <c r="AH1165" s="31"/>
      <c r="AI1165" s="31" t="s">
        <v>75</v>
      </c>
      <c r="AJ1165" s="43" t="str">
        <f t="shared" si="135"/>
        <v/>
      </c>
      <c r="AK1165" s="25"/>
      <c r="AL1165" s="25"/>
      <c r="AM1165" s="25"/>
      <c r="AN1165" s="25"/>
      <c r="AO1165" s="25"/>
      <c r="AP1165" s="26">
        <f ca="1">IF(AND(Email_TaskV2[[#This Row],[Status]]="ON PROGRESS"),TODAY()-Email_TaskV2[[#This Row],[Tanggal nodin RFS/RFI]],0)</f>
        <v>0</v>
      </c>
      <c r="AQ1165" s="26">
        <f ca="1">IF(AND(Email_TaskV2[[#This Row],[Status]]="ON PROGRESS",Email_TaskV2[[#This Row],[Type]]="RFI"),TODAY()-Email_TaskV2[[#This Row],[Tanggal nodin RFS/RFI]],0)</f>
        <v>0</v>
      </c>
      <c r="AR1165" s="26" t="str">
        <f ca="1">IF(Email_TaskV2[[#This Row],[Aging]]&gt;7,"Warning","")</f>
        <v/>
      </c>
      <c r="AV1165" s="16" t="str">
        <f>IF(AND(Email_TaskV2[[#This Row],[Status]]="ON PROGRESS",Email_TaskV2[[#This Row],[Type]]="RFS"),"YES","")</f>
        <v/>
      </c>
      <c r="AW1165" s="16" t="str">
        <f>IF(AND(Email_TaskV2[[#This Row],[Status]]="ON PROGRESS",Email_TaskV2[[#This Row],[Type]]="RFI"),"YES","")</f>
        <v/>
      </c>
      <c r="AX1165" s="16">
        <f>IF(Email_TaskV2[[#This Row],[Nomor Nodin RFS/RFI]]="","",DAY(Email_TaskV2[[#This Row],[Tanggal nodin RFS/RFI]]))</f>
        <v>19</v>
      </c>
      <c r="AY1165" s="28" t="str">
        <f>IF(Email_TaskV2[[#This Row],[Nomor Nodin RFS/RFI]]="","",TEXT(Email_TaskV2[[#This Row],[Tanggal nodin RFS/RFI]],"mmm"))</f>
        <v>Sep</v>
      </c>
      <c r="AZ1165" s="28" t="str">
        <f>IF(Email_TaskV2[[#This Row],[Nodin BO]]="","No","Yes")</f>
        <v>Yes</v>
      </c>
      <c r="BA1165" s="36">
        <f>IF(Email_TaskV2[[#This Row],[Month]]="",13,MONTH(Email_TaskV2[[#This Row],[Tanggal nodin RFS/RFI]]))</f>
        <v>9</v>
      </c>
    </row>
    <row r="1166" spans="1:53" ht="15" hidden="1" customHeight="1" x14ac:dyDescent="0.3">
      <c r="A1166" s="17">
        <v>1165</v>
      </c>
      <c r="B1166" s="31" t="s">
        <v>4914</v>
      </c>
      <c r="C1166" s="40">
        <v>44824</v>
      </c>
      <c r="D1166" s="34" t="s">
        <v>4915</v>
      </c>
      <c r="E1166" s="31" t="s">
        <v>55</v>
      </c>
      <c r="F1166" s="112" t="s">
        <v>136</v>
      </c>
      <c r="G1166" s="42">
        <v>44830</v>
      </c>
      <c r="H1166" s="42">
        <v>44841</v>
      </c>
      <c r="I1166" s="31" t="s">
        <v>4916</v>
      </c>
      <c r="J1166" s="42">
        <v>44841</v>
      </c>
      <c r="K1166" s="42"/>
      <c r="L1166" s="31">
        <f t="shared" si="142"/>
        <v>17</v>
      </c>
      <c r="M1166" s="31">
        <f t="shared" si="143"/>
        <v>11</v>
      </c>
      <c r="N1166" s="34" t="s">
        <v>171</v>
      </c>
      <c r="O1166" s="34" t="s">
        <v>172</v>
      </c>
      <c r="P1166" s="34" t="str">
        <f>VLOOKUP(Email_TaskV2[[#This Row],[PIC Dev]],[1]Organization!C:D,2,FALSE)</f>
        <v>Postpaid, Roaming, and Interconnect</v>
      </c>
      <c r="Q1166" s="74" t="s">
        <v>4917</v>
      </c>
      <c r="R1166" s="31">
        <v>96</v>
      </c>
      <c r="S1166" s="31" t="s">
        <v>61</v>
      </c>
      <c r="T1166" s="31" t="s">
        <v>4918</v>
      </c>
      <c r="U1166" s="31"/>
      <c r="V1166" s="31"/>
      <c r="W1166" s="31"/>
      <c r="X1166" s="31"/>
      <c r="Y1166" s="31"/>
      <c r="Z1166" s="31" t="s">
        <v>63</v>
      </c>
      <c r="AA1166" s="31" t="s">
        <v>64</v>
      </c>
      <c r="AB1166" s="31" t="s">
        <v>65</v>
      </c>
      <c r="AC1166" s="31" t="s">
        <v>124</v>
      </c>
      <c r="AD1166" s="23" t="s">
        <v>99</v>
      </c>
      <c r="AE1166" s="23" t="s">
        <v>125</v>
      </c>
      <c r="AF1166" s="33"/>
      <c r="AG1166" s="31"/>
      <c r="AH1166" s="31"/>
      <c r="AI1166" s="31" t="s">
        <v>68</v>
      </c>
      <c r="AJ1166" s="43" t="str">
        <f t="shared" si="135"/>
        <v>(FUT Simulator)</v>
      </c>
      <c r="AK1166" s="25"/>
      <c r="AL1166" s="25"/>
      <c r="AM1166" s="25">
        <v>3</v>
      </c>
      <c r="AN1166" s="25"/>
      <c r="AO1166" s="25"/>
      <c r="AP1166" s="26">
        <f ca="1">IF(AND(Email_TaskV2[[#This Row],[Status]]="ON PROGRESS"),TODAY()-Email_TaskV2[[#This Row],[Tanggal nodin RFS/RFI]],0)</f>
        <v>0</v>
      </c>
      <c r="AQ1166" s="26">
        <f ca="1">IF(AND(Email_TaskV2[[#This Row],[Status]]="ON PROGRESS",Email_TaskV2[[#This Row],[Type]]="RFI"),TODAY()-Email_TaskV2[[#This Row],[Tanggal nodin RFS/RFI]],0)</f>
        <v>0</v>
      </c>
      <c r="AR1166" s="26" t="str">
        <f ca="1">IF(Email_TaskV2[[#This Row],[Aging]]&gt;7,"Warning","")</f>
        <v/>
      </c>
      <c r="AV1166" s="16" t="str">
        <f>IF(AND(Email_TaskV2[[#This Row],[Status]]="ON PROGRESS",Email_TaskV2[[#This Row],[Type]]="RFS"),"YES","")</f>
        <v/>
      </c>
      <c r="AW1166" s="16" t="str">
        <f>IF(AND(Email_TaskV2[[#This Row],[Status]]="ON PROGRESS",Email_TaskV2[[#This Row],[Type]]="RFI"),"YES","")</f>
        <v/>
      </c>
      <c r="AX1166" s="16">
        <f>IF(Email_TaskV2[[#This Row],[Nomor Nodin RFS/RFI]]="","",DAY(Email_TaskV2[[#This Row],[Tanggal nodin RFS/RFI]]))</f>
        <v>20</v>
      </c>
      <c r="AY1166" s="28" t="str">
        <f>IF(Email_TaskV2[[#This Row],[Nomor Nodin RFS/RFI]]="","",TEXT(Email_TaskV2[[#This Row],[Tanggal nodin RFS/RFI]],"mmm"))</f>
        <v>Sep</v>
      </c>
      <c r="AZ1166" s="28" t="str">
        <f>IF(Email_TaskV2[[#This Row],[Nodin BO]]="","No","Yes")</f>
        <v>Yes</v>
      </c>
      <c r="BA1166" s="36">
        <f>IF(Email_TaskV2[[#This Row],[Month]]="",13,MONTH(Email_TaskV2[[#This Row],[Tanggal nodin RFS/RFI]]))</f>
        <v>9</v>
      </c>
    </row>
    <row r="1167" spans="1:53" ht="15" hidden="1" customHeight="1" x14ac:dyDescent="0.3">
      <c r="A1167" s="17">
        <v>1166</v>
      </c>
      <c r="B1167" s="31" t="s">
        <v>4919</v>
      </c>
      <c r="C1167" s="40">
        <v>44824</v>
      </c>
      <c r="D1167" s="34" t="s">
        <v>4920</v>
      </c>
      <c r="E1167" s="31" t="s">
        <v>55</v>
      </c>
      <c r="F1167" s="112" t="s">
        <v>136</v>
      </c>
      <c r="G1167" s="42">
        <v>44830</v>
      </c>
      <c r="H1167" s="42">
        <v>44841</v>
      </c>
      <c r="I1167" s="31" t="s">
        <v>4921</v>
      </c>
      <c r="J1167" s="42">
        <v>44841</v>
      </c>
      <c r="K1167" s="42"/>
      <c r="L1167" s="31">
        <f t="shared" si="142"/>
        <v>17</v>
      </c>
      <c r="M1167" s="31">
        <f t="shared" si="143"/>
        <v>11</v>
      </c>
      <c r="N1167" s="34" t="s">
        <v>171</v>
      </c>
      <c r="O1167" s="34" t="s">
        <v>172</v>
      </c>
      <c r="P1167" s="34" t="str">
        <f>VLOOKUP(Email_TaskV2[[#This Row],[PIC Dev]],[1]Organization!C:D,2,FALSE)</f>
        <v>Postpaid, Roaming, and Interconnect</v>
      </c>
      <c r="Q1167" s="74" t="s">
        <v>4922</v>
      </c>
      <c r="R1167" s="31">
        <v>87</v>
      </c>
      <c r="S1167" s="31" t="s">
        <v>61</v>
      </c>
      <c r="T1167" s="31" t="s">
        <v>4918</v>
      </c>
      <c r="U1167" s="31"/>
      <c r="V1167" s="31"/>
      <c r="W1167" s="31"/>
      <c r="X1167" s="31"/>
      <c r="Y1167" s="31"/>
      <c r="Z1167" s="31" t="s">
        <v>63</v>
      </c>
      <c r="AA1167" s="31" t="s">
        <v>64</v>
      </c>
      <c r="AB1167" s="31" t="s">
        <v>65</v>
      </c>
      <c r="AC1167" s="31" t="s">
        <v>124</v>
      </c>
      <c r="AD1167" s="23" t="s">
        <v>99</v>
      </c>
      <c r="AE1167" s="23" t="s">
        <v>125</v>
      </c>
      <c r="AF1167" s="33"/>
      <c r="AG1167" s="31"/>
      <c r="AH1167" s="31"/>
      <c r="AI1167" s="31" t="s">
        <v>68</v>
      </c>
      <c r="AJ1167" s="43" t="str">
        <f t="shared" si="135"/>
        <v>(FUT Simulator)</v>
      </c>
      <c r="AK1167" s="25"/>
      <c r="AL1167" s="25"/>
      <c r="AM1167" s="25">
        <v>3</v>
      </c>
      <c r="AN1167" s="25"/>
      <c r="AO1167" s="25"/>
      <c r="AP1167" s="26">
        <f ca="1">IF(AND(Email_TaskV2[[#This Row],[Status]]="ON PROGRESS"),TODAY()-Email_TaskV2[[#This Row],[Tanggal nodin RFS/RFI]],0)</f>
        <v>0</v>
      </c>
      <c r="AQ1167" s="26">
        <f ca="1">IF(AND(Email_TaskV2[[#This Row],[Status]]="ON PROGRESS",Email_TaskV2[[#This Row],[Type]]="RFI"),TODAY()-Email_TaskV2[[#This Row],[Tanggal nodin RFS/RFI]],0)</f>
        <v>0</v>
      </c>
      <c r="AR1167" s="26" t="str">
        <f ca="1">IF(Email_TaskV2[[#This Row],[Aging]]&gt;7,"Warning","")</f>
        <v/>
      </c>
      <c r="AV1167" s="16" t="str">
        <f>IF(AND(Email_TaskV2[[#This Row],[Status]]="ON PROGRESS",Email_TaskV2[[#This Row],[Type]]="RFS"),"YES","")</f>
        <v/>
      </c>
      <c r="AW1167" s="16" t="str">
        <f>IF(AND(Email_TaskV2[[#This Row],[Status]]="ON PROGRESS",Email_TaskV2[[#This Row],[Type]]="RFI"),"YES","")</f>
        <v/>
      </c>
      <c r="AX1167" s="16">
        <f>IF(Email_TaskV2[[#This Row],[Nomor Nodin RFS/RFI]]="","",DAY(Email_TaskV2[[#This Row],[Tanggal nodin RFS/RFI]]))</f>
        <v>20</v>
      </c>
      <c r="AY1167" s="28" t="str">
        <f>IF(Email_TaskV2[[#This Row],[Nomor Nodin RFS/RFI]]="","",TEXT(Email_TaskV2[[#This Row],[Tanggal nodin RFS/RFI]],"mmm"))</f>
        <v>Sep</v>
      </c>
      <c r="AZ1167" s="28" t="str">
        <f>IF(Email_TaskV2[[#This Row],[Nodin BO]]="","No","Yes")</f>
        <v>Yes</v>
      </c>
      <c r="BA1167" s="36">
        <f>IF(Email_TaskV2[[#This Row],[Month]]="",13,MONTH(Email_TaskV2[[#This Row],[Tanggal nodin RFS/RFI]]))</f>
        <v>9</v>
      </c>
    </row>
    <row r="1168" spans="1:53" ht="15" hidden="1" customHeight="1" x14ac:dyDescent="0.3">
      <c r="A1168" s="17">
        <v>1167</v>
      </c>
      <c r="B1168" s="31" t="s">
        <v>4923</v>
      </c>
      <c r="C1168" s="40">
        <v>44824</v>
      </c>
      <c r="D1168" s="34" t="s">
        <v>4924</v>
      </c>
      <c r="E1168" s="31" t="s">
        <v>55</v>
      </c>
      <c r="F1168" s="112" t="s">
        <v>136</v>
      </c>
      <c r="G1168" s="42">
        <v>44830</v>
      </c>
      <c r="H1168" s="42">
        <v>44841</v>
      </c>
      <c r="I1168" s="31" t="s">
        <v>4925</v>
      </c>
      <c r="J1168" s="42">
        <v>44841</v>
      </c>
      <c r="K1168" s="42"/>
      <c r="L1168" s="31">
        <f t="shared" si="142"/>
        <v>17</v>
      </c>
      <c r="M1168" s="31">
        <f t="shared" si="143"/>
        <v>11</v>
      </c>
      <c r="N1168" s="34" t="s">
        <v>171</v>
      </c>
      <c r="O1168" s="34" t="s">
        <v>172</v>
      </c>
      <c r="P1168" s="34" t="str">
        <f>VLOOKUP(Email_TaskV2[[#This Row],[PIC Dev]],[1]Organization!C:D,2,FALSE)</f>
        <v>Postpaid, Roaming, and Interconnect</v>
      </c>
      <c r="Q1168" s="74" t="s">
        <v>4922</v>
      </c>
      <c r="R1168" s="31">
        <v>63</v>
      </c>
      <c r="S1168" s="31" t="s">
        <v>61</v>
      </c>
      <c r="T1168" s="31" t="s">
        <v>4918</v>
      </c>
      <c r="U1168" s="31"/>
      <c r="V1168" s="31"/>
      <c r="W1168" s="31"/>
      <c r="X1168" s="31"/>
      <c r="Y1168" s="31"/>
      <c r="Z1168" s="31" t="s">
        <v>63</v>
      </c>
      <c r="AA1168" s="31" t="s">
        <v>64</v>
      </c>
      <c r="AB1168" s="31" t="s">
        <v>65</v>
      </c>
      <c r="AC1168" s="31" t="s">
        <v>124</v>
      </c>
      <c r="AD1168" s="23" t="s">
        <v>99</v>
      </c>
      <c r="AE1168" s="33" t="s">
        <v>125</v>
      </c>
      <c r="AF1168" s="33"/>
      <c r="AG1168" s="31"/>
      <c r="AH1168" s="31"/>
      <c r="AI1168" s="31" t="s">
        <v>68</v>
      </c>
      <c r="AJ1168" s="43" t="str">
        <f t="shared" si="135"/>
        <v>(FUT Simulator)</v>
      </c>
      <c r="AK1168" s="25"/>
      <c r="AL1168" s="25"/>
      <c r="AM1168" s="25">
        <v>3</v>
      </c>
      <c r="AN1168" s="25"/>
      <c r="AO1168" s="25"/>
      <c r="AP1168" s="26">
        <f ca="1">IF(AND(Email_TaskV2[[#This Row],[Status]]="ON PROGRESS"),TODAY()-Email_TaskV2[[#This Row],[Tanggal nodin RFS/RFI]],0)</f>
        <v>0</v>
      </c>
      <c r="AQ1168" s="26">
        <f ca="1">IF(AND(Email_TaskV2[[#This Row],[Status]]="ON PROGRESS",Email_TaskV2[[#This Row],[Type]]="RFI"),TODAY()-Email_TaskV2[[#This Row],[Tanggal nodin RFS/RFI]],0)</f>
        <v>0</v>
      </c>
      <c r="AR1168" s="26" t="str">
        <f ca="1">IF(Email_TaskV2[[#This Row],[Aging]]&gt;7,"Warning","")</f>
        <v/>
      </c>
      <c r="AV1168" s="16" t="str">
        <f>IF(AND(Email_TaskV2[[#This Row],[Status]]="ON PROGRESS",Email_TaskV2[[#This Row],[Type]]="RFS"),"YES","")</f>
        <v/>
      </c>
      <c r="AW1168" s="16" t="str">
        <f>IF(AND(Email_TaskV2[[#This Row],[Status]]="ON PROGRESS",Email_TaskV2[[#This Row],[Type]]="RFI"),"YES","")</f>
        <v/>
      </c>
      <c r="AX1168" s="16">
        <f>IF(Email_TaskV2[[#This Row],[Nomor Nodin RFS/RFI]]="","",DAY(Email_TaskV2[[#This Row],[Tanggal nodin RFS/RFI]]))</f>
        <v>20</v>
      </c>
      <c r="AY1168" s="28" t="str">
        <f>IF(Email_TaskV2[[#This Row],[Nomor Nodin RFS/RFI]]="","",TEXT(Email_TaskV2[[#This Row],[Tanggal nodin RFS/RFI]],"mmm"))</f>
        <v>Sep</v>
      </c>
      <c r="AZ1168" s="28" t="str">
        <f>IF(Email_TaskV2[[#This Row],[Nodin BO]]="","No","Yes")</f>
        <v>Yes</v>
      </c>
      <c r="BA1168" s="36">
        <f>IF(Email_TaskV2[[#This Row],[Month]]="",13,MONTH(Email_TaskV2[[#This Row],[Tanggal nodin RFS/RFI]]))</f>
        <v>9</v>
      </c>
    </row>
    <row r="1169" spans="1:53" ht="15" hidden="1" customHeight="1" x14ac:dyDescent="0.3">
      <c r="A1169" s="17">
        <v>1168</v>
      </c>
      <c r="B1169" s="31" t="s">
        <v>4926</v>
      </c>
      <c r="C1169" s="40">
        <v>44824</v>
      </c>
      <c r="D1169" s="34" t="s">
        <v>4927</v>
      </c>
      <c r="E1169" s="31" t="s">
        <v>55</v>
      </c>
      <c r="F1169" s="41" t="s">
        <v>112</v>
      </c>
      <c r="G1169" s="42">
        <v>44824</v>
      </c>
      <c r="H1169" s="42">
        <v>44824</v>
      </c>
      <c r="I1169" s="31" t="s">
        <v>4928</v>
      </c>
      <c r="J1169" s="42">
        <v>44825</v>
      </c>
      <c r="K1169" s="42"/>
      <c r="L1169" s="31">
        <f t="shared" si="142"/>
        <v>0</v>
      </c>
      <c r="M1169" s="31">
        <f t="shared" si="143"/>
        <v>1</v>
      </c>
      <c r="N1169" s="34" t="s">
        <v>130</v>
      </c>
      <c r="O1169" s="34" t="s">
        <v>131</v>
      </c>
      <c r="P1169" s="34" t="str">
        <f>VLOOKUP(Email_TaskV2[[#This Row],[PIC Dev]],[1]Organization!C:D,2,FALSE)</f>
        <v>BSM Prepaid</v>
      </c>
      <c r="Q1169" s="34"/>
      <c r="R1169" s="31">
        <v>98</v>
      </c>
      <c r="S1169" s="31" t="s">
        <v>106</v>
      </c>
      <c r="T1169" s="31" t="s">
        <v>4909</v>
      </c>
      <c r="U1169" s="31"/>
      <c r="V1169" s="31"/>
      <c r="W1169" s="31"/>
      <c r="X1169" s="31"/>
      <c r="Y1169" s="31"/>
      <c r="Z1169" s="31" t="s">
        <v>63</v>
      </c>
      <c r="AA1169" s="31" t="s">
        <v>64</v>
      </c>
      <c r="AB1169" s="31" t="s">
        <v>65</v>
      </c>
      <c r="AC1169" s="31" t="s">
        <v>66</v>
      </c>
      <c r="AD1169" s="23" t="s">
        <v>186</v>
      </c>
      <c r="AE1169" s="33"/>
      <c r="AF1169" s="33"/>
      <c r="AG1169" s="31"/>
      <c r="AH1169" s="31"/>
      <c r="AI1169" s="31" t="s">
        <v>75</v>
      </c>
      <c r="AJ1169" s="43" t="str">
        <f t="shared" si="135"/>
        <v/>
      </c>
      <c r="AK1169" s="25"/>
      <c r="AL1169" s="25"/>
      <c r="AM1169" s="25"/>
      <c r="AN1169" s="25"/>
      <c r="AO1169" s="25"/>
      <c r="AP1169" s="26">
        <f ca="1">IF(AND(Email_TaskV2[[#This Row],[Status]]="ON PROGRESS"),TODAY()-Email_TaskV2[[#This Row],[Tanggal nodin RFS/RFI]],0)</f>
        <v>0</v>
      </c>
      <c r="AQ1169" s="26">
        <f ca="1">IF(AND(Email_TaskV2[[#This Row],[Status]]="ON PROGRESS",Email_TaskV2[[#This Row],[Type]]="RFI"),TODAY()-Email_TaskV2[[#This Row],[Tanggal nodin RFS/RFI]],0)</f>
        <v>0</v>
      </c>
      <c r="AR1169" s="26" t="str">
        <f ca="1">IF(Email_TaskV2[[#This Row],[Aging]]&gt;7,"Warning","")</f>
        <v/>
      </c>
      <c r="AV1169" s="16" t="str">
        <f>IF(AND(Email_TaskV2[[#This Row],[Status]]="ON PROGRESS",Email_TaskV2[[#This Row],[Type]]="RFS"),"YES","")</f>
        <v/>
      </c>
      <c r="AW1169" s="16" t="str">
        <f>IF(AND(Email_TaskV2[[#This Row],[Status]]="ON PROGRESS",Email_TaskV2[[#This Row],[Type]]="RFI"),"YES","")</f>
        <v/>
      </c>
      <c r="AX1169" s="16">
        <f>IF(Email_TaskV2[[#This Row],[Nomor Nodin RFS/RFI]]="","",DAY(Email_TaskV2[[#This Row],[Tanggal nodin RFS/RFI]]))</f>
        <v>20</v>
      </c>
      <c r="AY1169" s="28" t="str">
        <f>IF(Email_TaskV2[[#This Row],[Nomor Nodin RFS/RFI]]="","",TEXT(Email_TaskV2[[#This Row],[Tanggal nodin RFS/RFI]],"mmm"))</f>
        <v>Sep</v>
      </c>
      <c r="AZ1169" s="28" t="str">
        <f>IF(Email_TaskV2[[#This Row],[Nodin BO]]="","No","Yes")</f>
        <v>Yes</v>
      </c>
      <c r="BA1169" s="36">
        <f>IF(Email_TaskV2[[#This Row],[Month]]="",13,MONTH(Email_TaskV2[[#This Row],[Tanggal nodin RFS/RFI]]))</f>
        <v>9</v>
      </c>
    </row>
    <row r="1170" spans="1:53" ht="15" hidden="1" customHeight="1" x14ac:dyDescent="0.3">
      <c r="A1170" s="17">
        <v>1169</v>
      </c>
      <c r="B1170" s="31" t="s">
        <v>4929</v>
      </c>
      <c r="C1170" s="40">
        <v>44824</v>
      </c>
      <c r="D1170" s="34" t="s">
        <v>4930</v>
      </c>
      <c r="E1170" s="31" t="s">
        <v>55</v>
      </c>
      <c r="F1170" s="112" t="s">
        <v>136</v>
      </c>
      <c r="G1170" s="42">
        <v>44824</v>
      </c>
      <c r="H1170" s="42">
        <v>44827</v>
      </c>
      <c r="I1170" s="31" t="s">
        <v>4931</v>
      </c>
      <c r="J1170" s="42">
        <v>44827</v>
      </c>
      <c r="K1170" s="42"/>
      <c r="L1170" s="31">
        <f t="shared" si="142"/>
        <v>3</v>
      </c>
      <c r="M1170" s="31">
        <f t="shared" si="143"/>
        <v>3</v>
      </c>
      <c r="N1170" s="34" t="s">
        <v>341</v>
      </c>
      <c r="O1170" s="34" t="s">
        <v>342</v>
      </c>
      <c r="P1170" s="34" t="str">
        <f>VLOOKUP(Email_TaskV2[[#This Row],[PIC Dev]],[1]Organization!C:D,2,FALSE)</f>
        <v>Digital and VAS</v>
      </c>
      <c r="Q1170" s="74" t="s">
        <v>4932</v>
      </c>
      <c r="R1170" s="31">
        <v>27</v>
      </c>
      <c r="S1170" s="31" t="s">
        <v>61</v>
      </c>
      <c r="T1170" s="31" t="s">
        <v>4933</v>
      </c>
      <c r="U1170" s="31"/>
      <c r="V1170" s="31"/>
      <c r="W1170" s="31"/>
      <c r="X1170" s="31"/>
      <c r="Y1170" s="31"/>
      <c r="Z1170" s="31" t="s">
        <v>63</v>
      </c>
      <c r="AA1170" s="31" t="s">
        <v>64</v>
      </c>
      <c r="AB1170" s="31" t="s">
        <v>344</v>
      </c>
      <c r="AC1170" s="31" t="s">
        <v>98</v>
      </c>
      <c r="AD1170" s="23" t="s">
        <v>160</v>
      </c>
      <c r="AE1170" s="33"/>
      <c r="AF1170" s="33"/>
      <c r="AG1170" s="31"/>
      <c r="AH1170" s="31"/>
      <c r="AI1170" s="31" t="s">
        <v>75</v>
      </c>
      <c r="AJ1170" s="43" t="str">
        <f t="shared" si="135"/>
        <v/>
      </c>
      <c r="AK1170" s="25"/>
      <c r="AL1170" s="25"/>
      <c r="AM1170" s="25"/>
      <c r="AN1170" s="25"/>
      <c r="AO1170" s="25"/>
      <c r="AP1170" s="26">
        <f ca="1">IF(AND(Email_TaskV2[[#This Row],[Status]]="ON PROGRESS"),TODAY()-Email_TaskV2[[#This Row],[Tanggal nodin RFS/RFI]],0)</f>
        <v>0</v>
      </c>
      <c r="AQ1170" s="26">
        <f ca="1">IF(AND(Email_TaskV2[[#This Row],[Status]]="ON PROGRESS",Email_TaskV2[[#This Row],[Type]]="RFI"),TODAY()-Email_TaskV2[[#This Row],[Tanggal nodin RFS/RFI]],0)</f>
        <v>0</v>
      </c>
      <c r="AR1170" s="26" t="str">
        <f ca="1">IF(Email_TaskV2[[#This Row],[Aging]]&gt;7,"Warning","")</f>
        <v/>
      </c>
      <c r="AV1170" s="16" t="str">
        <f>IF(AND(Email_TaskV2[[#This Row],[Status]]="ON PROGRESS",Email_TaskV2[[#This Row],[Type]]="RFS"),"YES","")</f>
        <v/>
      </c>
      <c r="AW1170" s="16" t="str">
        <f>IF(AND(Email_TaskV2[[#This Row],[Status]]="ON PROGRESS",Email_TaskV2[[#This Row],[Type]]="RFI"),"YES","")</f>
        <v/>
      </c>
      <c r="AX1170" s="16">
        <f>IF(Email_TaskV2[[#This Row],[Nomor Nodin RFS/RFI]]="","",DAY(Email_TaskV2[[#This Row],[Tanggal nodin RFS/RFI]]))</f>
        <v>20</v>
      </c>
      <c r="AY1170" s="28" t="str">
        <f>IF(Email_TaskV2[[#This Row],[Nomor Nodin RFS/RFI]]="","",TEXT(Email_TaskV2[[#This Row],[Tanggal nodin RFS/RFI]],"mmm"))</f>
        <v>Sep</v>
      </c>
      <c r="AZ1170" s="28" t="str">
        <f>IF(Email_TaskV2[[#This Row],[Nodin BO]]="","No","Yes")</f>
        <v>Yes</v>
      </c>
      <c r="BA1170" s="36">
        <f>IF(Email_TaskV2[[#This Row],[Month]]="",13,MONTH(Email_TaskV2[[#This Row],[Tanggal nodin RFS/RFI]]))</f>
        <v>9</v>
      </c>
    </row>
    <row r="1171" spans="1:53" ht="15" hidden="1" customHeight="1" x14ac:dyDescent="0.3">
      <c r="A1171" s="17">
        <v>1170</v>
      </c>
      <c r="B1171" s="31" t="s">
        <v>4934</v>
      </c>
      <c r="C1171" s="40">
        <v>44824</v>
      </c>
      <c r="D1171" s="34" t="s">
        <v>4935</v>
      </c>
      <c r="E1171" s="31" t="s">
        <v>55</v>
      </c>
      <c r="F1171" s="112" t="s">
        <v>136</v>
      </c>
      <c r="G1171" s="42">
        <v>44825</v>
      </c>
      <c r="H1171" s="42">
        <v>44833</v>
      </c>
      <c r="I1171" s="31" t="s">
        <v>4936</v>
      </c>
      <c r="J1171" s="42">
        <v>44833</v>
      </c>
      <c r="K1171" s="42"/>
      <c r="L1171" s="31">
        <f t="shared" si="142"/>
        <v>9</v>
      </c>
      <c r="M1171" s="31">
        <f t="shared" si="143"/>
        <v>8</v>
      </c>
      <c r="N1171" s="34" t="s">
        <v>220</v>
      </c>
      <c r="O1171" s="34" t="s">
        <v>221</v>
      </c>
      <c r="P1171" s="34" t="str">
        <f>VLOOKUP(Email_TaskV2[[#This Row],[PIC Dev]],[1]Organization!C:D,2,FALSE)</f>
        <v>Digital and VAS</v>
      </c>
      <c r="Q1171" s="74" t="s">
        <v>4937</v>
      </c>
      <c r="R1171" s="31">
        <v>224</v>
      </c>
      <c r="S1171" s="31" t="s">
        <v>61</v>
      </c>
      <c r="T1171" s="31" t="s">
        <v>4938</v>
      </c>
      <c r="U1171" s="31"/>
      <c r="V1171" s="31"/>
      <c r="W1171" s="31"/>
      <c r="X1171" s="31"/>
      <c r="Y1171" s="31"/>
      <c r="Z1171" s="31" t="s">
        <v>63</v>
      </c>
      <c r="AA1171" s="31" t="s">
        <v>64</v>
      </c>
      <c r="AB1171" s="31" t="s">
        <v>97</v>
      </c>
      <c r="AC1171" s="31" t="s">
        <v>66</v>
      </c>
      <c r="AD1171" s="23" t="s">
        <v>255</v>
      </c>
      <c r="AE1171" s="33"/>
      <c r="AF1171" s="33"/>
      <c r="AG1171" s="31"/>
      <c r="AH1171" s="31"/>
      <c r="AI1171" s="31" t="s">
        <v>68</v>
      </c>
      <c r="AJ1171" s="43" t="str">
        <f t="shared" si="135"/>
        <v>(Prima Automation)</v>
      </c>
      <c r="AK1171" s="25"/>
      <c r="AL1171" s="25">
        <v>2</v>
      </c>
      <c r="AM1171" s="25"/>
      <c r="AN1171" s="25"/>
      <c r="AO1171" s="25"/>
      <c r="AP1171" s="26">
        <f ca="1">IF(AND(Email_TaskV2[[#This Row],[Status]]="ON PROGRESS"),TODAY()-Email_TaskV2[[#This Row],[Tanggal nodin RFS/RFI]],0)</f>
        <v>0</v>
      </c>
      <c r="AQ1171" s="26">
        <f ca="1">IF(AND(Email_TaskV2[[#This Row],[Status]]="ON PROGRESS",Email_TaskV2[[#This Row],[Type]]="RFI"),TODAY()-Email_TaskV2[[#This Row],[Tanggal nodin RFS/RFI]],0)</f>
        <v>0</v>
      </c>
      <c r="AR1171" s="26" t="str">
        <f ca="1">IF(Email_TaskV2[[#This Row],[Aging]]&gt;7,"Warning","")</f>
        <v/>
      </c>
      <c r="AV1171" s="16" t="str">
        <f>IF(AND(Email_TaskV2[[#This Row],[Status]]="ON PROGRESS",Email_TaskV2[[#This Row],[Type]]="RFS"),"YES","")</f>
        <v/>
      </c>
      <c r="AW1171" s="16" t="str">
        <f>IF(AND(Email_TaskV2[[#This Row],[Status]]="ON PROGRESS",Email_TaskV2[[#This Row],[Type]]="RFI"),"YES","")</f>
        <v/>
      </c>
      <c r="AX1171" s="16">
        <f>IF(Email_TaskV2[[#This Row],[Nomor Nodin RFS/RFI]]="","",DAY(Email_TaskV2[[#This Row],[Tanggal nodin RFS/RFI]]))</f>
        <v>20</v>
      </c>
      <c r="AY1171" s="28" t="str">
        <f>IF(Email_TaskV2[[#This Row],[Nomor Nodin RFS/RFI]]="","",TEXT(Email_TaskV2[[#This Row],[Tanggal nodin RFS/RFI]],"mmm"))</f>
        <v>Sep</v>
      </c>
      <c r="AZ1171" s="28" t="str">
        <f>IF(Email_TaskV2[[#This Row],[Nodin BO]]="","No","Yes")</f>
        <v>Yes</v>
      </c>
      <c r="BA1171" s="36">
        <f>IF(Email_TaskV2[[#This Row],[Month]]="",13,MONTH(Email_TaskV2[[#This Row],[Tanggal nodin RFS/RFI]]))</f>
        <v>9</v>
      </c>
    </row>
    <row r="1172" spans="1:53" ht="15" hidden="1" customHeight="1" x14ac:dyDescent="0.3">
      <c r="A1172" s="17">
        <v>1171</v>
      </c>
      <c r="B1172" s="31" t="s">
        <v>4939</v>
      </c>
      <c r="C1172" s="40">
        <v>44824</v>
      </c>
      <c r="D1172" s="34" t="s">
        <v>4940</v>
      </c>
      <c r="E1172" s="31" t="s">
        <v>55</v>
      </c>
      <c r="F1172" s="112" t="s">
        <v>136</v>
      </c>
      <c r="G1172" s="42">
        <v>44826</v>
      </c>
      <c r="H1172" s="42">
        <v>44833</v>
      </c>
      <c r="I1172" s="31" t="s">
        <v>4941</v>
      </c>
      <c r="J1172" s="42">
        <v>44833</v>
      </c>
      <c r="K1172" s="42"/>
      <c r="L1172" s="31">
        <f t="shared" si="142"/>
        <v>9</v>
      </c>
      <c r="M1172" s="31">
        <f t="shared" si="143"/>
        <v>7</v>
      </c>
      <c r="N1172" s="34" t="s">
        <v>220</v>
      </c>
      <c r="O1172" s="34" t="s">
        <v>221</v>
      </c>
      <c r="P1172" s="34" t="str">
        <f>VLOOKUP(Email_TaskV2[[#This Row],[PIC Dev]],[1]Organization!C:D,2,FALSE)</f>
        <v>Digital and VAS</v>
      </c>
      <c r="Q1172" s="74" t="s">
        <v>4942</v>
      </c>
      <c r="R1172" s="31">
        <v>231</v>
      </c>
      <c r="S1172" s="31" t="s">
        <v>61</v>
      </c>
      <c r="T1172" s="31" t="s">
        <v>4938</v>
      </c>
      <c r="U1172" s="31"/>
      <c r="V1172" s="31"/>
      <c r="W1172" s="31"/>
      <c r="X1172" s="31"/>
      <c r="Y1172" s="31"/>
      <c r="Z1172" s="31" t="s">
        <v>63</v>
      </c>
      <c r="AA1172" s="31" t="s">
        <v>64</v>
      </c>
      <c r="AB1172" s="31" t="s">
        <v>97</v>
      </c>
      <c r="AC1172" s="31" t="s">
        <v>124</v>
      </c>
      <c r="AD1172" s="23" t="s">
        <v>3897</v>
      </c>
      <c r="AE1172" s="33"/>
      <c r="AF1172" s="33"/>
      <c r="AG1172" s="31"/>
      <c r="AH1172" s="31"/>
      <c r="AI1172" s="31" t="s">
        <v>68</v>
      </c>
      <c r="AJ1172" s="43" t="str">
        <f t="shared" si="135"/>
        <v>(Prima Automation)</v>
      </c>
      <c r="AK1172" s="25"/>
      <c r="AL1172" s="25">
        <v>2</v>
      </c>
      <c r="AM1172" s="25"/>
      <c r="AN1172" s="25"/>
      <c r="AO1172" s="25"/>
      <c r="AP1172" s="26">
        <f ca="1">IF(AND(Email_TaskV2[[#This Row],[Status]]="ON PROGRESS"),TODAY()-Email_TaskV2[[#This Row],[Tanggal nodin RFS/RFI]],0)</f>
        <v>0</v>
      </c>
      <c r="AQ1172" s="26">
        <f ca="1">IF(AND(Email_TaskV2[[#This Row],[Status]]="ON PROGRESS",Email_TaskV2[[#This Row],[Type]]="RFI"),TODAY()-Email_TaskV2[[#This Row],[Tanggal nodin RFS/RFI]],0)</f>
        <v>0</v>
      </c>
      <c r="AR1172" s="26" t="str">
        <f ca="1">IF(Email_TaskV2[[#This Row],[Aging]]&gt;7,"Warning","")</f>
        <v/>
      </c>
      <c r="AV1172" s="16" t="str">
        <f>IF(AND(Email_TaskV2[[#This Row],[Status]]="ON PROGRESS",Email_TaskV2[[#This Row],[Type]]="RFS"),"YES","")</f>
        <v/>
      </c>
      <c r="AW1172" s="16" t="str">
        <f>IF(AND(Email_TaskV2[[#This Row],[Status]]="ON PROGRESS",Email_TaskV2[[#This Row],[Type]]="RFI"),"YES","")</f>
        <v/>
      </c>
      <c r="AX1172" s="16">
        <f>IF(Email_TaskV2[[#This Row],[Nomor Nodin RFS/RFI]]="","",DAY(Email_TaskV2[[#This Row],[Tanggal nodin RFS/RFI]]))</f>
        <v>20</v>
      </c>
      <c r="AY1172" s="28" t="str">
        <f>IF(Email_TaskV2[[#This Row],[Nomor Nodin RFS/RFI]]="","",TEXT(Email_TaskV2[[#This Row],[Tanggal nodin RFS/RFI]],"mmm"))</f>
        <v>Sep</v>
      </c>
      <c r="AZ1172" s="28" t="str">
        <f>IF(Email_TaskV2[[#This Row],[Nodin BO]]="","No","Yes")</f>
        <v>Yes</v>
      </c>
      <c r="BA1172" s="36">
        <f>IF(Email_TaskV2[[#This Row],[Month]]="",13,MONTH(Email_TaskV2[[#This Row],[Tanggal nodin RFS/RFI]]))</f>
        <v>9</v>
      </c>
    </row>
    <row r="1173" spans="1:53" ht="15" hidden="1" customHeight="1" x14ac:dyDescent="0.3">
      <c r="A1173" s="17">
        <v>1172</v>
      </c>
      <c r="B1173" s="31" t="s">
        <v>4943</v>
      </c>
      <c r="C1173" s="40">
        <v>44824</v>
      </c>
      <c r="D1173" s="34" t="s">
        <v>4944</v>
      </c>
      <c r="E1173" s="31" t="s">
        <v>55</v>
      </c>
      <c r="F1173" s="41" t="s">
        <v>136</v>
      </c>
      <c r="G1173" s="42">
        <v>44824</v>
      </c>
      <c r="H1173" s="42">
        <v>44834</v>
      </c>
      <c r="I1173" s="31" t="s">
        <v>4945</v>
      </c>
      <c r="J1173" s="42">
        <v>44834</v>
      </c>
      <c r="K1173" s="42"/>
      <c r="L1173" s="31">
        <f t="shared" si="142"/>
        <v>10</v>
      </c>
      <c r="M1173" s="31">
        <f t="shared" si="143"/>
        <v>10</v>
      </c>
      <c r="N1173" s="34" t="s">
        <v>3607</v>
      </c>
      <c r="O1173" s="34" t="s">
        <v>3608</v>
      </c>
      <c r="P1173" s="34" t="str">
        <f>VLOOKUP(Email_TaskV2[[#This Row],[PIC Dev]],[1]Organization!C:D,2,FALSE)</f>
        <v>Business Architecture</v>
      </c>
      <c r="Q1173" s="74" t="s">
        <v>4946</v>
      </c>
      <c r="R1173" s="31">
        <v>31</v>
      </c>
      <c r="S1173" s="31" t="s">
        <v>61</v>
      </c>
      <c r="T1173" s="31" t="s">
        <v>4947</v>
      </c>
      <c r="U1173" s="31"/>
      <c r="V1173" s="31"/>
      <c r="W1173" s="31"/>
      <c r="X1173" s="31"/>
      <c r="Y1173" s="31"/>
      <c r="Z1173" s="31" t="s">
        <v>63</v>
      </c>
      <c r="AA1173" s="31" t="s">
        <v>64</v>
      </c>
      <c r="AB1173" s="31" t="s">
        <v>534</v>
      </c>
      <c r="AC1173" s="31" t="s">
        <v>98</v>
      </c>
      <c r="AD1173" s="23" t="s">
        <v>4850</v>
      </c>
      <c r="AE1173" s="33"/>
      <c r="AF1173" s="33"/>
      <c r="AG1173" s="31"/>
      <c r="AH1173" s="31"/>
      <c r="AI1173" s="31" t="s">
        <v>75</v>
      </c>
      <c r="AJ1173" s="43" t="str">
        <f t="shared" si="135"/>
        <v/>
      </c>
      <c r="AK1173" s="25"/>
      <c r="AL1173" s="25"/>
      <c r="AM1173" s="25"/>
      <c r="AN1173" s="25"/>
      <c r="AO1173" s="25"/>
      <c r="AP1173" s="26">
        <f ca="1">IF(AND(Email_TaskV2[[#This Row],[Status]]="ON PROGRESS"),TODAY()-Email_TaskV2[[#This Row],[Tanggal nodin RFS/RFI]],0)</f>
        <v>0</v>
      </c>
      <c r="AQ1173" s="26">
        <f ca="1">IF(AND(Email_TaskV2[[#This Row],[Status]]="ON PROGRESS",Email_TaskV2[[#This Row],[Type]]="RFI"),TODAY()-Email_TaskV2[[#This Row],[Tanggal nodin RFS/RFI]],0)</f>
        <v>0</v>
      </c>
      <c r="AR1173" s="26" t="str">
        <f ca="1">IF(Email_TaskV2[[#This Row],[Aging]]&gt;7,"Warning","")</f>
        <v/>
      </c>
      <c r="AV1173" s="16" t="str">
        <f>IF(AND(Email_TaskV2[[#This Row],[Status]]="ON PROGRESS",Email_TaskV2[[#This Row],[Type]]="RFS"),"YES","")</f>
        <v/>
      </c>
      <c r="AW1173" s="16" t="str">
        <f>IF(AND(Email_TaskV2[[#This Row],[Status]]="ON PROGRESS",Email_TaskV2[[#This Row],[Type]]="RFI"),"YES","")</f>
        <v/>
      </c>
      <c r="AX1173" s="16">
        <f>IF(Email_TaskV2[[#This Row],[Nomor Nodin RFS/RFI]]="","",DAY(Email_TaskV2[[#This Row],[Tanggal nodin RFS/RFI]]))</f>
        <v>20</v>
      </c>
      <c r="AY1173" s="28" t="str">
        <f>IF(Email_TaskV2[[#This Row],[Nomor Nodin RFS/RFI]]="","",TEXT(Email_TaskV2[[#This Row],[Tanggal nodin RFS/RFI]],"mmm"))</f>
        <v>Sep</v>
      </c>
      <c r="AZ1173" s="28" t="str">
        <f>IF(Email_TaskV2[[#This Row],[Nodin BO]]="","No","Yes")</f>
        <v>Yes</v>
      </c>
      <c r="BA1173" s="36">
        <f>IF(Email_TaskV2[[#This Row],[Month]]="",13,MONTH(Email_TaskV2[[#This Row],[Tanggal nodin RFS/RFI]]))</f>
        <v>9</v>
      </c>
    </row>
    <row r="1174" spans="1:53" ht="15" hidden="1" customHeight="1" x14ac:dyDescent="0.3">
      <c r="A1174" s="17">
        <v>1173</v>
      </c>
      <c r="B1174" s="31" t="s">
        <v>4948</v>
      </c>
      <c r="C1174" s="40">
        <v>44824</v>
      </c>
      <c r="D1174" s="34" t="s">
        <v>4949</v>
      </c>
      <c r="E1174" s="31" t="s">
        <v>55</v>
      </c>
      <c r="F1174" s="41" t="s">
        <v>136</v>
      </c>
      <c r="G1174" s="42">
        <v>44826</v>
      </c>
      <c r="H1174" s="42">
        <v>44827</v>
      </c>
      <c r="I1174" s="31" t="s">
        <v>4950</v>
      </c>
      <c r="J1174" s="42">
        <v>44827</v>
      </c>
      <c r="K1174" s="42"/>
      <c r="L1174" s="31">
        <f t="shared" si="142"/>
        <v>3</v>
      </c>
      <c r="M1174" s="31">
        <f t="shared" si="143"/>
        <v>1</v>
      </c>
      <c r="N1174" s="34" t="s">
        <v>3607</v>
      </c>
      <c r="O1174" s="34" t="s">
        <v>3608</v>
      </c>
      <c r="P1174" s="34" t="str">
        <f>VLOOKUP(Email_TaskV2[[#This Row],[PIC Dev]],[1]Organization!C:D,2,FALSE)</f>
        <v>Business Architecture</v>
      </c>
      <c r="Q1174" s="74" t="s">
        <v>4951</v>
      </c>
      <c r="R1174" s="31">
        <v>192</v>
      </c>
      <c r="S1174" s="31" t="s">
        <v>106</v>
      </c>
      <c r="T1174" s="31" t="s">
        <v>3610</v>
      </c>
      <c r="U1174" s="31"/>
      <c r="V1174" s="31"/>
      <c r="W1174" s="31"/>
      <c r="X1174" s="31"/>
      <c r="Y1174" s="31"/>
      <c r="Z1174" s="31" t="s">
        <v>63</v>
      </c>
      <c r="AA1174" s="31" t="s">
        <v>64</v>
      </c>
      <c r="AB1174" s="31" t="s">
        <v>534</v>
      </c>
      <c r="AC1174" s="31" t="s">
        <v>98</v>
      </c>
      <c r="AD1174" s="23" t="s">
        <v>1719</v>
      </c>
      <c r="AE1174" s="33"/>
      <c r="AF1174" s="33"/>
      <c r="AG1174" s="31"/>
      <c r="AH1174" s="31"/>
      <c r="AI1174" s="31" t="s">
        <v>276</v>
      </c>
      <c r="AJ1174" s="43" t="str">
        <f t="shared" si="135"/>
        <v>(Prima Automation)</v>
      </c>
      <c r="AK1174" s="25"/>
      <c r="AL1174" s="25">
        <v>2</v>
      </c>
      <c r="AM1174" s="25"/>
      <c r="AN1174" s="25"/>
      <c r="AO1174" s="25"/>
      <c r="AP1174" s="26">
        <f ca="1">IF(AND(Email_TaskV2[[#This Row],[Status]]="ON PROGRESS"),TODAY()-Email_TaskV2[[#This Row],[Tanggal nodin RFS/RFI]],0)</f>
        <v>0</v>
      </c>
      <c r="AQ1174" s="26">
        <f ca="1">IF(AND(Email_TaskV2[[#This Row],[Status]]="ON PROGRESS",Email_TaskV2[[#This Row],[Type]]="RFI"),TODAY()-Email_TaskV2[[#This Row],[Tanggal nodin RFS/RFI]],0)</f>
        <v>0</v>
      </c>
      <c r="AR1174" s="26" t="str">
        <f ca="1">IF(Email_TaskV2[[#This Row],[Aging]]&gt;7,"Warning","")</f>
        <v/>
      </c>
      <c r="AV1174" s="16" t="str">
        <f>IF(AND(Email_TaskV2[[#This Row],[Status]]="ON PROGRESS",Email_TaskV2[[#This Row],[Type]]="RFS"),"YES","")</f>
        <v/>
      </c>
      <c r="AW1174" s="16" t="str">
        <f>IF(AND(Email_TaskV2[[#This Row],[Status]]="ON PROGRESS",Email_TaskV2[[#This Row],[Type]]="RFI"),"YES","")</f>
        <v/>
      </c>
      <c r="AX1174" s="16">
        <f>IF(Email_TaskV2[[#This Row],[Nomor Nodin RFS/RFI]]="","",DAY(Email_TaskV2[[#This Row],[Tanggal nodin RFS/RFI]]))</f>
        <v>20</v>
      </c>
      <c r="AY1174" s="28" t="str">
        <f>IF(Email_TaskV2[[#This Row],[Nomor Nodin RFS/RFI]]="","",TEXT(Email_TaskV2[[#This Row],[Tanggal nodin RFS/RFI]],"mmm"))</f>
        <v>Sep</v>
      </c>
      <c r="AZ1174" s="28" t="str">
        <f>IF(Email_TaskV2[[#This Row],[Nodin BO]]="","No","Yes")</f>
        <v>Yes</v>
      </c>
      <c r="BA1174" s="36">
        <f>IF(Email_TaskV2[[#This Row],[Month]]="",13,MONTH(Email_TaskV2[[#This Row],[Tanggal nodin RFS/RFI]]))</f>
        <v>9</v>
      </c>
    </row>
    <row r="1175" spans="1:53" ht="15" hidden="1" customHeight="1" x14ac:dyDescent="0.3">
      <c r="A1175" s="17">
        <v>1174</v>
      </c>
      <c r="B1175" s="31" t="s">
        <v>4952</v>
      </c>
      <c r="C1175" s="40">
        <v>44825</v>
      </c>
      <c r="D1175" s="34" t="s">
        <v>4953</v>
      </c>
      <c r="E1175" s="31" t="s">
        <v>55</v>
      </c>
      <c r="F1175" s="112" t="s">
        <v>136</v>
      </c>
      <c r="G1175" s="42">
        <v>44825</v>
      </c>
      <c r="H1175" s="42">
        <v>44825</v>
      </c>
      <c r="I1175" s="31" t="s">
        <v>4954</v>
      </c>
      <c r="J1175" s="42">
        <v>44826</v>
      </c>
      <c r="K1175" s="42"/>
      <c r="L1175" s="31">
        <f t="shared" si="142"/>
        <v>0</v>
      </c>
      <c r="M1175" s="31">
        <f t="shared" si="143"/>
        <v>1</v>
      </c>
      <c r="N1175" s="34" t="s">
        <v>130</v>
      </c>
      <c r="O1175" s="34" t="s">
        <v>131</v>
      </c>
      <c r="P1175" s="34" t="str">
        <f>VLOOKUP(Email_TaskV2[[#This Row],[PIC Dev]],[1]Organization!C:D,2,FALSE)</f>
        <v>BSM Prepaid</v>
      </c>
      <c r="Q1175" s="74" t="s">
        <v>4955</v>
      </c>
      <c r="R1175" s="31">
        <v>64</v>
      </c>
      <c r="S1175" s="31" t="s">
        <v>61</v>
      </c>
      <c r="T1175" s="31" t="s">
        <v>4956</v>
      </c>
      <c r="U1175" s="31"/>
      <c r="V1175" s="31"/>
      <c r="W1175" s="31"/>
      <c r="X1175" s="31"/>
      <c r="Y1175" s="31"/>
      <c r="Z1175" s="31" t="s">
        <v>63</v>
      </c>
      <c r="AA1175" s="31" t="s">
        <v>64</v>
      </c>
      <c r="AB1175" s="31" t="s">
        <v>3017</v>
      </c>
      <c r="AC1175" s="31" t="s">
        <v>66</v>
      </c>
      <c r="AD1175" s="23" t="s">
        <v>126</v>
      </c>
      <c r="AE1175" s="33"/>
      <c r="AF1175" s="33"/>
      <c r="AG1175" s="31"/>
      <c r="AH1175" s="31"/>
      <c r="AI1175" s="31" t="s">
        <v>276</v>
      </c>
      <c r="AJ1175" s="43" t="str">
        <f t="shared" si="135"/>
        <v>(FUT Simulator)</v>
      </c>
      <c r="AK1175" s="25"/>
      <c r="AL1175" s="25"/>
      <c r="AM1175" s="25">
        <v>3</v>
      </c>
      <c r="AN1175" s="25"/>
      <c r="AO1175" s="25"/>
      <c r="AP1175" s="26">
        <f ca="1">IF(AND(Email_TaskV2[[#This Row],[Status]]="ON PROGRESS"),TODAY()-Email_TaskV2[[#This Row],[Tanggal nodin RFS/RFI]],0)</f>
        <v>0</v>
      </c>
      <c r="AQ1175" s="26">
        <f ca="1">IF(AND(Email_TaskV2[[#This Row],[Status]]="ON PROGRESS",Email_TaskV2[[#This Row],[Type]]="RFI"),TODAY()-Email_TaskV2[[#This Row],[Tanggal nodin RFS/RFI]],0)</f>
        <v>0</v>
      </c>
      <c r="AR1175" s="26" t="str">
        <f ca="1">IF(Email_TaskV2[[#This Row],[Aging]]&gt;7,"Warning","")</f>
        <v/>
      </c>
      <c r="AV1175" s="16" t="str">
        <f>IF(AND(Email_TaskV2[[#This Row],[Status]]="ON PROGRESS",Email_TaskV2[[#This Row],[Type]]="RFS"),"YES","")</f>
        <v/>
      </c>
      <c r="AW1175" s="16" t="str">
        <f>IF(AND(Email_TaskV2[[#This Row],[Status]]="ON PROGRESS",Email_TaskV2[[#This Row],[Type]]="RFI"),"YES","")</f>
        <v/>
      </c>
      <c r="AX1175" s="16">
        <f>IF(Email_TaskV2[[#This Row],[Nomor Nodin RFS/RFI]]="","",DAY(Email_TaskV2[[#This Row],[Tanggal nodin RFS/RFI]]))</f>
        <v>21</v>
      </c>
      <c r="AY1175" s="28" t="str">
        <f>IF(Email_TaskV2[[#This Row],[Nomor Nodin RFS/RFI]]="","",TEXT(Email_TaskV2[[#This Row],[Tanggal nodin RFS/RFI]],"mmm"))</f>
        <v>Sep</v>
      </c>
      <c r="AZ1175" s="28" t="str">
        <f>IF(Email_TaskV2[[#This Row],[Nodin BO]]="","No","Yes")</f>
        <v>Yes</v>
      </c>
      <c r="BA1175" s="36">
        <f>IF(Email_TaskV2[[#This Row],[Month]]="",13,MONTH(Email_TaskV2[[#This Row],[Tanggal nodin RFS/RFI]]))</f>
        <v>9</v>
      </c>
    </row>
    <row r="1176" spans="1:53" ht="15" hidden="1" customHeight="1" x14ac:dyDescent="0.3">
      <c r="A1176" s="17">
        <v>1175</v>
      </c>
      <c r="B1176" s="31" t="s">
        <v>4957</v>
      </c>
      <c r="C1176" s="40">
        <v>44825</v>
      </c>
      <c r="D1176" s="34" t="s">
        <v>4958</v>
      </c>
      <c r="E1176" s="18" t="s">
        <v>55</v>
      </c>
      <c r="F1176" s="112" t="s">
        <v>147</v>
      </c>
      <c r="G1176" s="42">
        <v>44826</v>
      </c>
      <c r="H1176" s="42">
        <v>44826</v>
      </c>
      <c r="I1176" s="31" t="s">
        <v>4959</v>
      </c>
      <c r="J1176" s="42">
        <v>44826</v>
      </c>
      <c r="K1176" s="42"/>
      <c r="L1176" s="31">
        <f t="shared" si="142"/>
        <v>1</v>
      </c>
      <c r="M1176" s="31">
        <f t="shared" si="143"/>
        <v>0</v>
      </c>
      <c r="N1176" s="34" t="s">
        <v>220</v>
      </c>
      <c r="O1176" s="20" t="s">
        <v>221</v>
      </c>
      <c r="P1176" s="35" t="str">
        <f>VLOOKUP(Email_TaskV2[[#This Row],[PIC Dev]],[1]Organization!C:D,2,FALSE)</f>
        <v>Digital and VAS</v>
      </c>
      <c r="Q1176" s="34"/>
      <c r="R1176" s="31">
        <v>15</v>
      </c>
      <c r="S1176" s="31" t="s">
        <v>106</v>
      </c>
      <c r="T1176" s="31" t="s">
        <v>4960</v>
      </c>
      <c r="U1176" s="31"/>
      <c r="V1176" s="31"/>
      <c r="W1176" s="31"/>
      <c r="X1176" s="31"/>
      <c r="Y1176" s="31"/>
      <c r="Z1176" s="31" t="s">
        <v>63</v>
      </c>
      <c r="AA1176" s="31" t="s">
        <v>64</v>
      </c>
      <c r="AB1176" s="31" t="s">
        <v>97</v>
      </c>
      <c r="AC1176" s="31" t="s">
        <v>98</v>
      </c>
      <c r="AD1176" s="23" t="s">
        <v>490</v>
      </c>
      <c r="AE1176" s="33"/>
      <c r="AF1176" s="33"/>
      <c r="AG1176" s="31"/>
      <c r="AH1176" s="31"/>
      <c r="AI1176" s="31" t="s">
        <v>75</v>
      </c>
      <c r="AJ1176" s="43" t="str">
        <f t="shared" si="135"/>
        <v/>
      </c>
      <c r="AK1176" s="25"/>
      <c r="AL1176" s="25"/>
      <c r="AM1176" s="25"/>
      <c r="AN1176" s="25"/>
      <c r="AO1176" s="25"/>
      <c r="AP1176" s="26">
        <f ca="1">IF(AND(Email_TaskV2[[#This Row],[Status]]="ON PROGRESS"),TODAY()-Email_TaskV2[[#This Row],[Tanggal nodin RFS/RFI]],0)</f>
        <v>0</v>
      </c>
      <c r="AQ1176" s="26">
        <f ca="1">IF(AND(Email_TaskV2[[#This Row],[Status]]="ON PROGRESS",Email_TaskV2[[#This Row],[Type]]="RFI"),TODAY()-Email_TaskV2[[#This Row],[Tanggal nodin RFS/RFI]],0)</f>
        <v>0</v>
      </c>
      <c r="AR1176" s="26" t="str">
        <f ca="1">IF(Email_TaskV2[[#This Row],[Aging]]&gt;7,"Warning","")</f>
        <v/>
      </c>
      <c r="AV1176" s="16" t="str">
        <f>IF(AND(Email_TaskV2[[#This Row],[Status]]="ON PROGRESS",Email_TaskV2[[#This Row],[Type]]="RFS"),"YES","")</f>
        <v/>
      </c>
      <c r="AW1176" s="16" t="str">
        <f>IF(AND(Email_TaskV2[[#This Row],[Status]]="ON PROGRESS",Email_TaskV2[[#This Row],[Type]]="RFI"),"YES","")</f>
        <v/>
      </c>
      <c r="AX1176" s="16">
        <f>IF(Email_TaskV2[[#This Row],[Nomor Nodin RFS/RFI]]="","",DAY(Email_TaskV2[[#This Row],[Tanggal nodin RFS/RFI]]))</f>
        <v>21</v>
      </c>
      <c r="AY1176" s="28" t="str">
        <f>IF(Email_TaskV2[[#This Row],[Nomor Nodin RFS/RFI]]="","",TEXT(Email_TaskV2[[#This Row],[Tanggal nodin RFS/RFI]],"mmm"))</f>
        <v>Sep</v>
      </c>
      <c r="AZ1176" s="28" t="str">
        <f>IF(Email_TaskV2[[#This Row],[Nodin BO]]="","No","Yes")</f>
        <v>Yes</v>
      </c>
      <c r="BA1176" s="36">
        <f>IF(Email_TaskV2[[#This Row],[Month]]="",13,MONTH(Email_TaskV2[[#This Row],[Tanggal nodin RFS/RFI]]))</f>
        <v>9</v>
      </c>
    </row>
    <row r="1177" spans="1:53" ht="15" hidden="1" customHeight="1" x14ac:dyDescent="0.3">
      <c r="A1177" s="17">
        <v>1176</v>
      </c>
      <c r="B1177" s="31" t="s">
        <v>4961</v>
      </c>
      <c r="C1177" s="40">
        <v>44825</v>
      </c>
      <c r="D1177" s="34" t="s">
        <v>4962</v>
      </c>
      <c r="E1177" s="31" t="s">
        <v>55</v>
      </c>
      <c r="F1177" s="41" t="s">
        <v>112</v>
      </c>
      <c r="G1177" s="42">
        <v>44827</v>
      </c>
      <c r="H1177" s="42">
        <v>44830</v>
      </c>
      <c r="I1177" s="31" t="s">
        <v>4963</v>
      </c>
      <c r="J1177" s="42">
        <v>44830</v>
      </c>
      <c r="K1177" s="42"/>
      <c r="L1177" s="31">
        <f t="shared" si="142"/>
        <v>5</v>
      </c>
      <c r="M1177" s="31">
        <f t="shared" si="143"/>
        <v>3</v>
      </c>
      <c r="N1177" s="20" t="s">
        <v>353</v>
      </c>
      <c r="O1177" s="20" t="s">
        <v>354</v>
      </c>
      <c r="P1177" s="20" t="str">
        <f>VLOOKUP(Email_TaskV2[[#This Row],[PIC Dev]],[1]Organization!C:D,2,FALSE)</f>
        <v>BSM Prepaid</v>
      </c>
      <c r="Q1177" s="20"/>
      <c r="R1177" s="31">
        <v>85</v>
      </c>
      <c r="S1177" s="31" t="s">
        <v>106</v>
      </c>
      <c r="T1177" s="31" t="s">
        <v>4964</v>
      </c>
      <c r="U1177" s="31"/>
      <c r="V1177" s="31"/>
      <c r="W1177" s="31"/>
      <c r="X1177" s="31"/>
      <c r="Y1177" s="31"/>
      <c r="Z1177" s="31" t="s">
        <v>63</v>
      </c>
      <c r="AA1177" s="31" t="s">
        <v>64</v>
      </c>
      <c r="AB1177" s="31" t="s">
        <v>1054</v>
      </c>
      <c r="AC1177" s="31" t="s">
        <v>98</v>
      </c>
      <c r="AD1177" s="23" t="s">
        <v>2792</v>
      </c>
      <c r="AE1177" s="33"/>
      <c r="AF1177" s="33"/>
      <c r="AG1177" s="31"/>
      <c r="AH1177" s="31"/>
      <c r="AI1177" s="31" t="s">
        <v>75</v>
      </c>
      <c r="AJ1177" s="43" t="str">
        <f t="shared" si="135"/>
        <v/>
      </c>
      <c r="AK1177" s="25"/>
      <c r="AL1177" s="25"/>
      <c r="AM1177" s="25"/>
      <c r="AN1177" s="25"/>
      <c r="AO1177" s="25"/>
      <c r="AP1177" s="26">
        <f ca="1">IF(AND(Email_TaskV2[[#This Row],[Status]]="ON PROGRESS"),TODAY()-Email_TaskV2[[#This Row],[Tanggal nodin RFS/RFI]],0)</f>
        <v>0</v>
      </c>
      <c r="AQ1177" s="26">
        <f ca="1">IF(AND(Email_TaskV2[[#This Row],[Status]]="ON PROGRESS",Email_TaskV2[[#This Row],[Type]]="RFI"),TODAY()-Email_TaskV2[[#This Row],[Tanggal nodin RFS/RFI]],0)</f>
        <v>0</v>
      </c>
      <c r="AR1177" s="26" t="str">
        <f ca="1">IF(Email_TaskV2[[#This Row],[Aging]]&gt;7,"Warning","")</f>
        <v/>
      </c>
      <c r="AV1177" s="16" t="str">
        <f>IF(AND(Email_TaskV2[[#This Row],[Status]]="ON PROGRESS",Email_TaskV2[[#This Row],[Type]]="RFS"),"YES","")</f>
        <v/>
      </c>
      <c r="AW1177" s="16" t="str">
        <f>IF(AND(Email_TaskV2[[#This Row],[Status]]="ON PROGRESS",Email_TaskV2[[#This Row],[Type]]="RFI"),"YES","")</f>
        <v/>
      </c>
      <c r="AX1177" s="16">
        <f>IF(Email_TaskV2[[#This Row],[Nomor Nodin RFS/RFI]]="","",DAY(Email_TaskV2[[#This Row],[Tanggal nodin RFS/RFI]]))</f>
        <v>21</v>
      </c>
      <c r="AY1177" s="28" t="str">
        <f>IF(Email_TaskV2[[#This Row],[Nomor Nodin RFS/RFI]]="","",TEXT(Email_TaskV2[[#This Row],[Tanggal nodin RFS/RFI]],"mmm"))</f>
        <v>Sep</v>
      </c>
      <c r="AZ1177" s="28" t="str">
        <f>IF(Email_TaskV2[[#This Row],[Nodin BO]]="","No","Yes")</f>
        <v>Yes</v>
      </c>
      <c r="BA1177" s="36">
        <f>IF(Email_TaskV2[[#This Row],[Month]]="",13,MONTH(Email_TaskV2[[#This Row],[Tanggal nodin RFS/RFI]]))</f>
        <v>9</v>
      </c>
    </row>
    <row r="1178" spans="1:53" ht="15" hidden="1" customHeight="1" x14ac:dyDescent="0.3">
      <c r="A1178" s="17">
        <v>1177</v>
      </c>
      <c r="B1178" s="31" t="s">
        <v>4965</v>
      </c>
      <c r="C1178" s="40">
        <v>44825</v>
      </c>
      <c r="D1178" s="34" t="s">
        <v>4966</v>
      </c>
      <c r="E1178" s="32" t="s">
        <v>118</v>
      </c>
      <c r="F1178" s="81" t="s">
        <v>119</v>
      </c>
      <c r="G1178" s="31"/>
      <c r="H1178" s="42">
        <v>44847</v>
      </c>
      <c r="I1178" s="31"/>
      <c r="J1178" s="31"/>
      <c r="K1178" s="31"/>
      <c r="L1178" s="33"/>
      <c r="M1178" s="34"/>
      <c r="N1178" s="20" t="s">
        <v>120</v>
      </c>
      <c r="O1178" s="20" t="s">
        <v>121</v>
      </c>
      <c r="P1178" s="34" t="str">
        <f>VLOOKUP(Email_TaskV2[[#This Row],[PIC Dev]],[1]Organization!C:D,2,FALSE)</f>
        <v>Business Architecture</v>
      </c>
      <c r="Q1178" s="74" t="s">
        <v>4967</v>
      </c>
      <c r="R1178" s="31"/>
      <c r="S1178" s="31" t="s">
        <v>61</v>
      </c>
      <c r="T1178" s="31" t="s">
        <v>4968</v>
      </c>
      <c r="U1178" s="31"/>
      <c r="V1178" s="31"/>
      <c r="W1178" s="31"/>
      <c r="X1178" s="31"/>
      <c r="Y1178" s="31"/>
      <c r="Z1178" s="31" t="s">
        <v>63</v>
      </c>
      <c r="AA1178" s="31" t="s">
        <v>64</v>
      </c>
      <c r="AB1178" s="31" t="s">
        <v>123</v>
      </c>
      <c r="AC1178" s="31" t="s">
        <v>98</v>
      </c>
      <c r="AD1178" s="23" t="s">
        <v>4310</v>
      </c>
      <c r="AE1178" s="33" t="s">
        <v>74</v>
      </c>
      <c r="AF1178" s="33" t="s">
        <v>4221</v>
      </c>
      <c r="AG1178" s="31" t="s">
        <v>89</v>
      </c>
      <c r="AH1178" s="31"/>
      <c r="AI1178" s="48" t="s">
        <v>75</v>
      </c>
      <c r="AJ1178" s="135" t="str">
        <f t="shared" si="135"/>
        <v/>
      </c>
      <c r="AK1178" s="25"/>
      <c r="AL1178" s="25"/>
      <c r="AM1178" s="25"/>
      <c r="AN1178" s="25"/>
      <c r="AO1178" s="25"/>
      <c r="AP1178" s="26">
        <f ca="1">IF(AND(Email_TaskV2[[#This Row],[Status]]="ON PROGRESS"),TODAY()-Email_TaskV2[[#This Row],[Tanggal nodin RFS/RFI]],0)</f>
        <v>0</v>
      </c>
      <c r="AQ1178" s="26">
        <f ca="1">IF(AND(Email_TaskV2[[#This Row],[Status]]="ON PROGRESS",Email_TaskV2[[#This Row],[Type]]="RFI"),TODAY()-Email_TaskV2[[#This Row],[Tanggal nodin RFS/RFI]],0)</f>
        <v>0</v>
      </c>
      <c r="AR1178" s="26" t="str">
        <f ca="1">IF(Email_TaskV2[[#This Row],[Aging]]&gt;7,"Warning","")</f>
        <v/>
      </c>
      <c r="AV1178" s="16" t="str">
        <f>IF(AND(Email_TaskV2[[#This Row],[Status]]="ON PROGRESS",Email_TaskV2[[#This Row],[Type]]="RFS"),"YES","")</f>
        <v/>
      </c>
      <c r="AW1178" s="16" t="str">
        <f>IF(AND(Email_TaskV2[[#This Row],[Status]]="ON PROGRESS",Email_TaskV2[[#This Row],[Type]]="RFI"),"YES","")</f>
        <v/>
      </c>
      <c r="AX1178" s="16">
        <f>IF(Email_TaskV2[[#This Row],[Nomor Nodin RFS/RFI]]="","",DAY(Email_TaskV2[[#This Row],[Tanggal nodin RFS/RFI]]))</f>
        <v>21</v>
      </c>
      <c r="AY1178" s="28" t="str">
        <f>IF(Email_TaskV2[[#This Row],[Nomor Nodin RFS/RFI]]="","",TEXT(Email_TaskV2[[#This Row],[Tanggal nodin RFS/RFI]],"mmm"))</f>
        <v>Sep</v>
      </c>
      <c r="AZ1178" s="28" t="str">
        <f>IF(Email_TaskV2[[#This Row],[Nodin BO]]="","No","Yes")</f>
        <v>Yes</v>
      </c>
      <c r="BA1178" s="36">
        <f>IF(Email_TaskV2[[#This Row],[Month]]="",13,MONTH(Email_TaskV2[[#This Row],[Tanggal nodin RFS/RFI]]))</f>
        <v>9</v>
      </c>
    </row>
    <row r="1179" spans="1:53" ht="15" hidden="1" customHeight="1" x14ac:dyDescent="0.3">
      <c r="A1179" s="17">
        <v>1178</v>
      </c>
      <c r="B1179" s="31" t="s">
        <v>4969</v>
      </c>
      <c r="C1179" s="40">
        <v>44825</v>
      </c>
      <c r="D1179" s="34" t="s">
        <v>4970</v>
      </c>
      <c r="E1179" s="31" t="s">
        <v>55</v>
      </c>
      <c r="F1179" s="41" t="s">
        <v>112</v>
      </c>
      <c r="G1179" s="42">
        <v>44826</v>
      </c>
      <c r="H1179" s="42">
        <v>44826</v>
      </c>
      <c r="I1179" s="31" t="s">
        <v>4971</v>
      </c>
      <c r="J1179" s="42">
        <v>44827</v>
      </c>
      <c r="K1179" s="42"/>
      <c r="L1179" s="31">
        <f t="shared" ref="L1179:L1196" si="144">H1179-C1179</f>
        <v>1</v>
      </c>
      <c r="M1179" s="31">
        <f t="shared" ref="M1179:M1196" si="145">J1179-G1179</f>
        <v>1</v>
      </c>
      <c r="N1179" s="34" t="s">
        <v>3607</v>
      </c>
      <c r="O1179" s="20" t="s">
        <v>3608</v>
      </c>
      <c r="P1179" s="34" t="str">
        <f>VLOOKUP(Email_TaskV2[[#This Row],[PIC Dev]],[1]Organization!C:D,2,FALSE)</f>
        <v>Business Architecture</v>
      </c>
      <c r="Q1179" s="34"/>
      <c r="R1179" s="31">
        <v>167</v>
      </c>
      <c r="S1179" s="31" t="s">
        <v>106</v>
      </c>
      <c r="T1179" s="31" t="s">
        <v>4972</v>
      </c>
      <c r="U1179" s="31"/>
      <c r="V1179" s="31"/>
      <c r="W1179" s="31"/>
      <c r="X1179" s="31"/>
      <c r="Y1179" s="31"/>
      <c r="Z1179" s="31" t="s">
        <v>63</v>
      </c>
      <c r="AA1179" s="31" t="s">
        <v>64</v>
      </c>
      <c r="AB1179" s="31" t="s">
        <v>534</v>
      </c>
      <c r="AC1179" s="31" t="s">
        <v>98</v>
      </c>
      <c r="AD1179" s="23" t="s">
        <v>1719</v>
      </c>
      <c r="AE1179" s="33" t="s">
        <v>4392</v>
      </c>
      <c r="AF1179" s="33"/>
      <c r="AG1179" s="31"/>
      <c r="AH1179" s="31"/>
      <c r="AI1179" s="31" t="s">
        <v>68</v>
      </c>
      <c r="AJ1179" s="43" t="str">
        <f t="shared" ref="AJ1179:AJ1242" si="146">_xlfn.CONCAT(IF(AK1179&lt;&gt;"",REPLACE(AK1179,1,1,"(Sigos Automation)"),""),IF(AL1179&lt;&gt;"",REPLACE(AL1179,1,1,"(Prima Automation)"),""),IF(AM1179&lt;&gt;"",REPLACE(AM1179,1,1,"(FUT Simulator)"),""),IF(AN1179&lt;&gt;"",REPLACE(AN1179,1,1,"(Postman Simulator)"),""),IF(AO1179&lt;&gt;"",REPLACE(AO1179,1,1,"(Cetho Automation)"),""))</f>
        <v>(Prima Automation)</v>
      </c>
      <c r="AK1179" s="25"/>
      <c r="AL1179" s="25">
        <v>2</v>
      </c>
      <c r="AM1179" s="25"/>
      <c r="AN1179" s="25"/>
      <c r="AO1179" s="25"/>
      <c r="AP1179" s="26">
        <f ca="1">IF(AND(Email_TaskV2[[#This Row],[Status]]="ON PROGRESS"),TODAY()-Email_TaskV2[[#This Row],[Tanggal nodin RFS/RFI]],0)</f>
        <v>0</v>
      </c>
      <c r="AQ1179" s="26">
        <f ca="1">IF(AND(Email_TaskV2[[#This Row],[Status]]="ON PROGRESS",Email_TaskV2[[#This Row],[Type]]="RFI"),TODAY()-Email_TaskV2[[#This Row],[Tanggal nodin RFS/RFI]],0)</f>
        <v>0</v>
      </c>
      <c r="AR1179" s="26" t="str">
        <f ca="1">IF(Email_TaskV2[[#This Row],[Aging]]&gt;7,"Warning","")</f>
        <v/>
      </c>
      <c r="AV1179" s="16" t="str">
        <f>IF(AND(Email_TaskV2[[#This Row],[Status]]="ON PROGRESS",Email_TaskV2[[#This Row],[Type]]="RFS"),"YES","")</f>
        <v/>
      </c>
      <c r="AW1179" s="16" t="str">
        <f>IF(AND(Email_TaskV2[[#This Row],[Status]]="ON PROGRESS",Email_TaskV2[[#This Row],[Type]]="RFI"),"YES","")</f>
        <v/>
      </c>
      <c r="AX1179" s="16">
        <f>IF(Email_TaskV2[[#This Row],[Nomor Nodin RFS/RFI]]="","",DAY(Email_TaskV2[[#This Row],[Tanggal nodin RFS/RFI]]))</f>
        <v>21</v>
      </c>
      <c r="AY1179" s="28" t="str">
        <f>IF(Email_TaskV2[[#This Row],[Nomor Nodin RFS/RFI]]="","",TEXT(Email_TaskV2[[#This Row],[Tanggal nodin RFS/RFI]],"mmm"))</f>
        <v>Sep</v>
      </c>
      <c r="AZ1179" s="28" t="str">
        <f>IF(Email_TaskV2[[#This Row],[Nodin BO]]="","No","Yes")</f>
        <v>Yes</v>
      </c>
      <c r="BA1179" s="36">
        <f>IF(Email_TaskV2[[#This Row],[Month]]="",13,MONTH(Email_TaskV2[[#This Row],[Tanggal nodin RFS/RFI]]))</f>
        <v>9</v>
      </c>
    </row>
    <row r="1180" spans="1:53" ht="15" hidden="1" customHeight="1" x14ac:dyDescent="0.3">
      <c r="A1180" s="17">
        <v>1179</v>
      </c>
      <c r="B1180" s="31" t="s">
        <v>4973</v>
      </c>
      <c r="C1180" s="40">
        <v>44825</v>
      </c>
      <c r="D1180" s="34" t="s">
        <v>4974</v>
      </c>
      <c r="E1180" s="31" t="s">
        <v>55</v>
      </c>
      <c r="F1180" s="41" t="s">
        <v>136</v>
      </c>
      <c r="G1180" s="42">
        <v>44827</v>
      </c>
      <c r="H1180" s="42">
        <v>44828</v>
      </c>
      <c r="I1180" s="31" t="s">
        <v>4975</v>
      </c>
      <c r="J1180" s="42">
        <v>44828</v>
      </c>
      <c r="K1180" s="42"/>
      <c r="L1180" s="31">
        <f t="shared" si="144"/>
        <v>3</v>
      </c>
      <c r="M1180" s="31">
        <f t="shared" si="145"/>
        <v>1</v>
      </c>
      <c r="N1180" s="20" t="s">
        <v>120</v>
      </c>
      <c r="O1180" s="20" t="s">
        <v>121</v>
      </c>
      <c r="P1180" s="34" t="str">
        <f>VLOOKUP(Email_TaskV2[[#This Row],[PIC Dev]],[1]Organization!C:D,2,FALSE)</f>
        <v>Business Architecture</v>
      </c>
      <c r="Q1180" s="111" t="s">
        <v>4976</v>
      </c>
      <c r="R1180" s="31">
        <v>12</v>
      </c>
      <c r="S1180" s="31" t="s">
        <v>61</v>
      </c>
      <c r="T1180" s="31" t="s">
        <v>4977</v>
      </c>
      <c r="U1180" s="31"/>
      <c r="V1180" s="31"/>
      <c r="W1180" s="31"/>
      <c r="X1180" s="31"/>
      <c r="Y1180" s="31"/>
      <c r="Z1180" s="31" t="s">
        <v>63</v>
      </c>
      <c r="AA1180" s="31" t="s">
        <v>64</v>
      </c>
      <c r="AB1180" s="31" t="s">
        <v>123</v>
      </c>
      <c r="AC1180" s="31" t="s">
        <v>66</v>
      </c>
      <c r="AD1180" s="23" t="s">
        <v>89</v>
      </c>
      <c r="AE1180" s="33"/>
      <c r="AF1180" s="33"/>
      <c r="AG1180" s="31"/>
      <c r="AH1180" s="31"/>
      <c r="AI1180" s="31" t="s">
        <v>75</v>
      </c>
      <c r="AJ1180" s="43" t="str">
        <f t="shared" si="146"/>
        <v/>
      </c>
      <c r="AK1180" s="25"/>
      <c r="AL1180" s="25"/>
      <c r="AM1180" s="25"/>
      <c r="AN1180" s="25"/>
      <c r="AO1180" s="25"/>
      <c r="AP1180" s="26">
        <f ca="1">IF(AND(Email_TaskV2[[#This Row],[Status]]="ON PROGRESS"),TODAY()-Email_TaskV2[[#This Row],[Tanggal nodin RFS/RFI]],0)</f>
        <v>0</v>
      </c>
      <c r="AQ1180" s="26">
        <f ca="1">IF(AND(Email_TaskV2[[#This Row],[Status]]="ON PROGRESS",Email_TaskV2[[#This Row],[Type]]="RFI"),TODAY()-Email_TaskV2[[#This Row],[Tanggal nodin RFS/RFI]],0)</f>
        <v>0</v>
      </c>
      <c r="AR1180" s="26" t="str">
        <f ca="1">IF(Email_TaskV2[[#This Row],[Aging]]&gt;7,"Warning","")</f>
        <v/>
      </c>
      <c r="AV1180" s="16" t="str">
        <f>IF(AND(Email_TaskV2[[#This Row],[Status]]="ON PROGRESS",Email_TaskV2[[#This Row],[Type]]="RFS"),"YES","")</f>
        <v/>
      </c>
      <c r="AW1180" s="16" t="str">
        <f>IF(AND(Email_TaskV2[[#This Row],[Status]]="ON PROGRESS",Email_TaskV2[[#This Row],[Type]]="RFI"),"YES","")</f>
        <v/>
      </c>
      <c r="AX1180" s="16">
        <f>IF(Email_TaskV2[[#This Row],[Nomor Nodin RFS/RFI]]="","",DAY(Email_TaskV2[[#This Row],[Tanggal nodin RFS/RFI]]))</f>
        <v>21</v>
      </c>
      <c r="AY1180" s="28" t="str">
        <f>IF(Email_TaskV2[[#This Row],[Nomor Nodin RFS/RFI]]="","",TEXT(Email_TaskV2[[#This Row],[Tanggal nodin RFS/RFI]],"mmm"))</f>
        <v>Sep</v>
      </c>
      <c r="AZ1180" s="28" t="str">
        <f>IF(Email_TaskV2[[#This Row],[Nodin BO]]="","No","Yes")</f>
        <v>Yes</v>
      </c>
      <c r="BA1180" s="36">
        <f>IF(Email_TaskV2[[#This Row],[Month]]="",13,MONTH(Email_TaskV2[[#This Row],[Tanggal nodin RFS/RFI]]))</f>
        <v>9</v>
      </c>
    </row>
    <row r="1181" spans="1:53" ht="15" hidden="1" customHeight="1" x14ac:dyDescent="0.3">
      <c r="A1181" s="17">
        <v>1180</v>
      </c>
      <c r="B1181" s="31" t="s">
        <v>4978</v>
      </c>
      <c r="C1181" s="40">
        <v>44826</v>
      </c>
      <c r="D1181" s="34" t="s">
        <v>4979</v>
      </c>
      <c r="E1181" s="31" t="s">
        <v>55</v>
      </c>
      <c r="F1181" s="41" t="s">
        <v>136</v>
      </c>
      <c r="G1181" s="42">
        <v>44826</v>
      </c>
      <c r="H1181" s="42">
        <v>44830</v>
      </c>
      <c r="I1181" s="31" t="s">
        <v>4980</v>
      </c>
      <c r="J1181" s="42">
        <v>44830</v>
      </c>
      <c r="K1181" s="42"/>
      <c r="L1181" s="31">
        <f t="shared" si="144"/>
        <v>4</v>
      </c>
      <c r="M1181" s="31">
        <f t="shared" si="145"/>
        <v>4</v>
      </c>
      <c r="N1181" s="33" t="s">
        <v>93</v>
      </c>
      <c r="O1181" s="34" t="s">
        <v>94</v>
      </c>
      <c r="P1181" s="34" t="str">
        <f>VLOOKUP(Email_TaskV2[[#This Row],[PIC Dev]],[1]Organization!C:D,2,FALSE)</f>
        <v>Digital and VAS</v>
      </c>
      <c r="Q1181" s="74" t="s">
        <v>4981</v>
      </c>
      <c r="R1181" s="31">
        <v>158</v>
      </c>
      <c r="S1181" s="31" t="s">
        <v>61</v>
      </c>
      <c r="T1181" s="31"/>
      <c r="U1181" s="31"/>
      <c r="V1181" s="31"/>
      <c r="W1181" s="31"/>
      <c r="X1181" s="31"/>
      <c r="Y1181" s="31"/>
      <c r="Z1181" s="31" t="s">
        <v>63</v>
      </c>
      <c r="AA1181" s="31" t="s">
        <v>64</v>
      </c>
      <c r="AB1181" s="31" t="s">
        <v>201</v>
      </c>
      <c r="AC1181" s="31" t="s">
        <v>98</v>
      </c>
      <c r="AD1181" s="23" t="s">
        <v>255</v>
      </c>
      <c r="AE1181" s="33" t="s">
        <v>160</v>
      </c>
      <c r="AF1181" s="33"/>
      <c r="AG1181" s="31"/>
      <c r="AH1181" s="31"/>
      <c r="AI1181" s="31" t="s">
        <v>75</v>
      </c>
      <c r="AJ1181" s="43" t="str">
        <f t="shared" si="146"/>
        <v/>
      </c>
      <c r="AK1181" s="25"/>
      <c r="AL1181" s="25"/>
      <c r="AM1181" s="25"/>
      <c r="AN1181" s="25"/>
      <c r="AO1181" s="25"/>
      <c r="AP1181" s="26">
        <f ca="1">IF(AND(Email_TaskV2[[#This Row],[Status]]="ON PROGRESS"),TODAY()-Email_TaskV2[[#This Row],[Tanggal nodin RFS/RFI]],0)</f>
        <v>0</v>
      </c>
      <c r="AQ1181" s="26">
        <f ca="1">IF(AND(Email_TaskV2[[#This Row],[Status]]="ON PROGRESS",Email_TaskV2[[#This Row],[Type]]="RFI"),TODAY()-Email_TaskV2[[#This Row],[Tanggal nodin RFS/RFI]],0)</f>
        <v>0</v>
      </c>
      <c r="AR1181" s="26" t="str">
        <f ca="1">IF(Email_TaskV2[[#This Row],[Aging]]&gt;7,"Warning","")</f>
        <v/>
      </c>
      <c r="AV1181" s="16" t="str">
        <f>IF(AND(Email_TaskV2[[#This Row],[Status]]="ON PROGRESS",Email_TaskV2[[#This Row],[Type]]="RFS"),"YES","")</f>
        <v/>
      </c>
      <c r="AW1181" s="16" t="str">
        <f>IF(AND(Email_TaskV2[[#This Row],[Status]]="ON PROGRESS",Email_TaskV2[[#This Row],[Type]]="RFI"),"YES","")</f>
        <v/>
      </c>
      <c r="AX1181" s="16">
        <f>IF(Email_TaskV2[[#This Row],[Nomor Nodin RFS/RFI]]="","",DAY(Email_TaskV2[[#This Row],[Tanggal nodin RFS/RFI]]))</f>
        <v>22</v>
      </c>
      <c r="AY1181" s="28" t="str">
        <f>IF(Email_TaskV2[[#This Row],[Nomor Nodin RFS/RFI]]="","",TEXT(Email_TaskV2[[#This Row],[Tanggal nodin RFS/RFI]],"mmm"))</f>
        <v>Sep</v>
      </c>
      <c r="AZ1181" s="28" t="str">
        <f>IF(Email_TaskV2[[#This Row],[Nodin BO]]="","No","Yes")</f>
        <v>No</v>
      </c>
      <c r="BA1181" s="36">
        <f>IF(Email_TaskV2[[#This Row],[Month]]="",13,MONTH(Email_TaskV2[[#This Row],[Tanggal nodin RFS/RFI]]))</f>
        <v>9</v>
      </c>
    </row>
    <row r="1182" spans="1:53" ht="15" hidden="1" customHeight="1" x14ac:dyDescent="0.3">
      <c r="A1182" s="17">
        <v>1181</v>
      </c>
      <c r="B1182" s="31" t="s">
        <v>4982</v>
      </c>
      <c r="C1182" s="40">
        <v>44826</v>
      </c>
      <c r="D1182" s="34" t="s">
        <v>4983</v>
      </c>
      <c r="E1182" s="31" t="s">
        <v>55</v>
      </c>
      <c r="F1182" s="41" t="s">
        <v>136</v>
      </c>
      <c r="G1182" s="42">
        <v>44826</v>
      </c>
      <c r="H1182" s="42">
        <v>44837</v>
      </c>
      <c r="I1182" s="31" t="s">
        <v>4984</v>
      </c>
      <c r="J1182" s="42">
        <v>44833</v>
      </c>
      <c r="K1182" s="42"/>
      <c r="L1182" s="31">
        <f t="shared" si="144"/>
        <v>11</v>
      </c>
      <c r="M1182" s="31">
        <f t="shared" si="145"/>
        <v>7</v>
      </c>
      <c r="N1182" s="23" t="s">
        <v>93</v>
      </c>
      <c r="O1182" s="20" t="s">
        <v>94</v>
      </c>
      <c r="P1182" s="35" t="str">
        <f>VLOOKUP(Email_TaskV2[[#This Row],[PIC Dev]],[1]Organization!C:D,2,FALSE)</f>
        <v>Digital and VAS</v>
      </c>
      <c r="Q1182" s="74" t="s">
        <v>4985</v>
      </c>
      <c r="R1182" s="31">
        <v>131</v>
      </c>
      <c r="S1182" s="31" t="s">
        <v>61</v>
      </c>
      <c r="T1182" s="31"/>
      <c r="U1182" s="31"/>
      <c r="V1182" s="31"/>
      <c r="W1182" s="31"/>
      <c r="X1182" s="31"/>
      <c r="Y1182" s="31"/>
      <c r="Z1182" s="31" t="s">
        <v>63</v>
      </c>
      <c r="AA1182" s="31" t="s">
        <v>64</v>
      </c>
      <c r="AB1182" s="31" t="s">
        <v>201</v>
      </c>
      <c r="AC1182" s="31" t="s">
        <v>98</v>
      </c>
      <c r="AD1182" s="23" t="s">
        <v>255</v>
      </c>
      <c r="AE1182" s="33" t="s">
        <v>160</v>
      </c>
      <c r="AF1182" s="33"/>
      <c r="AG1182" s="31"/>
      <c r="AH1182" s="31"/>
      <c r="AI1182" s="31" t="s">
        <v>75</v>
      </c>
      <c r="AJ1182" s="43" t="str">
        <f t="shared" si="146"/>
        <v/>
      </c>
      <c r="AK1182" s="25"/>
      <c r="AL1182" s="25"/>
      <c r="AM1182" s="25"/>
      <c r="AN1182" s="25"/>
      <c r="AO1182" s="25"/>
      <c r="AP1182" s="26">
        <f ca="1">IF(AND(Email_TaskV2[[#This Row],[Status]]="ON PROGRESS"),TODAY()-Email_TaskV2[[#This Row],[Tanggal nodin RFS/RFI]],0)</f>
        <v>0</v>
      </c>
      <c r="AQ1182" s="26">
        <f ca="1">IF(AND(Email_TaskV2[[#This Row],[Status]]="ON PROGRESS",Email_TaskV2[[#This Row],[Type]]="RFI"),TODAY()-Email_TaskV2[[#This Row],[Tanggal nodin RFS/RFI]],0)</f>
        <v>0</v>
      </c>
      <c r="AR1182" s="26" t="str">
        <f ca="1">IF(Email_TaskV2[[#This Row],[Aging]]&gt;7,"Warning","")</f>
        <v/>
      </c>
      <c r="AV1182" s="16" t="str">
        <f>IF(AND(Email_TaskV2[[#This Row],[Status]]="ON PROGRESS",Email_TaskV2[[#This Row],[Type]]="RFS"),"YES","")</f>
        <v/>
      </c>
      <c r="AW1182" s="16" t="str">
        <f>IF(AND(Email_TaskV2[[#This Row],[Status]]="ON PROGRESS",Email_TaskV2[[#This Row],[Type]]="RFI"),"YES","")</f>
        <v/>
      </c>
      <c r="AX1182" s="16">
        <f>IF(Email_TaskV2[[#This Row],[Nomor Nodin RFS/RFI]]="","",DAY(Email_TaskV2[[#This Row],[Tanggal nodin RFS/RFI]]))</f>
        <v>22</v>
      </c>
      <c r="AY1182" s="28" t="str">
        <f>IF(Email_TaskV2[[#This Row],[Nomor Nodin RFS/RFI]]="","",TEXT(Email_TaskV2[[#This Row],[Tanggal nodin RFS/RFI]],"mmm"))</f>
        <v>Sep</v>
      </c>
      <c r="AZ1182" s="28" t="str">
        <f>IF(Email_TaskV2[[#This Row],[Nodin BO]]="","No","Yes")</f>
        <v>No</v>
      </c>
      <c r="BA1182" s="36">
        <f>IF(Email_TaskV2[[#This Row],[Month]]="",13,MONTH(Email_TaskV2[[#This Row],[Tanggal nodin RFS/RFI]]))</f>
        <v>9</v>
      </c>
    </row>
    <row r="1183" spans="1:53" ht="15" hidden="1" customHeight="1" x14ac:dyDescent="0.3">
      <c r="A1183" s="17">
        <v>1182</v>
      </c>
      <c r="B1183" s="31" t="s">
        <v>4986</v>
      </c>
      <c r="C1183" s="40">
        <v>44826</v>
      </c>
      <c r="D1183" s="34" t="s">
        <v>4987</v>
      </c>
      <c r="E1183" s="31" t="s">
        <v>55</v>
      </c>
      <c r="F1183" s="41" t="s">
        <v>4988</v>
      </c>
      <c r="G1183" s="42">
        <v>44826</v>
      </c>
      <c r="H1183" s="42">
        <v>44832</v>
      </c>
      <c r="I1183" s="31" t="s">
        <v>4989</v>
      </c>
      <c r="J1183" s="42">
        <v>44833</v>
      </c>
      <c r="K1183" s="42"/>
      <c r="L1183" s="31">
        <f t="shared" si="144"/>
        <v>6</v>
      </c>
      <c r="M1183" s="31">
        <f t="shared" si="145"/>
        <v>7</v>
      </c>
      <c r="N1183" s="23" t="s">
        <v>93</v>
      </c>
      <c r="O1183" s="20" t="s">
        <v>94</v>
      </c>
      <c r="P1183" s="35" t="str">
        <f>VLOOKUP(Email_TaskV2[[#This Row],[PIC Dev]],[1]Organization!C:D,2,FALSE)</f>
        <v>Digital and VAS</v>
      </c>
      <c r="Q1183" s="74" t="s">
        <v>4990</v>
      </c>
      <c r="R1183" s="31">
        <v>131</v>
      </c>
      <c r="S1183" s="31" t="s">
        <v>61</v>
      </c>
      <c r="T1183" s="31"/>
      <c r="U1183" s="31"/>
      <c r="V1183" s="31"/>
      <c r="W1183" s="31"/>
      <c r="X1183" s="31"/>
      <c r="Y1183" s="31"/>
      <c r="Z1183" s="31" t="s">
        <v>63</v>
      </c>
      <c r="AA1183" s="31" t="s">
        <v>64</v>
      </c>
      <c r="AB1183" s="31" t="s">
        <v>201</v>
      </c>
      <c r="AC1183" s="31" t="s">
        <v>98</v>
      </c>
      <c r="AD1183" s="23" t="s">
        <v>255</v>
      </c>
      <c r="AE1183" s="33" t="s">
        <v>160</v>
      </c>
      <c r="AF1183" s="33"/>
      <c r="AG1183" s="31"/>
      <c r="AH1183" s="31"/>
      <c r="AI1183" s="31" t="s">
        <v>75</v>
      </c>
      <c r="AJ1183" s="43" t="str">
        <f t="shared" si="146"/>
        <v/>
      </c>
      <c r="AK1183" s="25"/>
      <c r="AL1183" s="25"/>
      <c r="AM1183" s="25"/>
      <c r="AN1183" s="25"/>
      <c r="AO1183" s="25"/>
      <c r="AP1183" s="26">
        <f ca="1">IF(AND(Email_TaskV2[[#This Row],[Status]]="ON PROGRESS"),TODAY()-Email_TaskV2[[#This Row],[Tanggal nodin RFS/RFI]],0)</f>
        <v>0</v>
      </c>
      <c r="AQ1183" s="26">
        <f ca="1">IF(AND(Email_TaskV2[[#This Row],[Status]]="ON PROGRESS",Email_TaskV2[[#This Row],[Type]]="RFI"),TODAY()-Email_TaskV2[[#This Row],[Tanggal nodin RFS/RFI]],0)</f>
        <v>0</v>
      </c>
      <c r="AR1183" s="26" t="str">
        <f ca="1">IF(Email_TaskV2[[#This Row],[Aging]]&gt;7,"Warning","")</f>
        <v/>
      </c>
      <c r="AV1183" s="16" t="str">
        <f>IF(AND(Email_TaskV2[[#This Row],[Status]]="ON PROGRESS",Email_TaskV2[[#This Row],[Type]]="RFS"),"YES","")</f>
        <v/>
      </c>
      <c r="AW1183" s="16" t="str">
        <f>IF(AND(Email_TaskV2[[#This Row],[Status]]="ON PROGRESS",Email_TaskV2[[#This Row],[Type]]="RFI"),"YES","")</f>
        <v/>
      </c>
      <c r="AX1183" s="16">
        <f>IF(Email_TaskV2[[#This Row],[Nomor Nodin RFS/RFI]]="","",DAY(Email_TaskV2[[#This Row],[Tanggal nodin RFS/RFI]]))</f>
        <v>22</v>
      </c>
      <c r="AY1183" s="28" t="str">
        <f>IF(Email_TaskV2[[#This Row],[Nomor Nodin RFS/RFI]]="","",TEXT(Email_TaskV2[[#This Row],[Tanggal nodin RFS/RFI]],"mmm"))</f>
        <v>Sep</v>
      </c>
      <c r="AZ1183" s="28" t="str">
        <f>IF(Email_TaskV2[[#This Row],[Nodin BO]]="","No","Yes")</f>
        <v>No</v>
      </c>
      <c r="BA1183" s="36">
        <f>IF(Email_TaskV2[[#This Row],[Month]]="",13,MONTH(Email_TaskV2[[#This Row],[Tanggal nodin RFS/RFI]]))</f>
        <v>9</v>
      </c>
    </row>
    <row r="1184" spans="1:53" ht="15" hidden="1" customHeight="1" x14ac:dyDescent="0.3">
      <c r="A1184" s="17">
        <v>1183</v>
      </c>
      <c r="B1184" s="31" t="s">
        <v>4991</v>
      </c>
      <c r="C1184" s="40">
        <v>44826</v>
      </c>
      <c r="D1184" s="34" t="s">
        <v>4992</v>
      </c>
      <c r="E1184" s="31" t="s">
        <v>55</v>
      </c>
      <c r="F1184" s="41" t="s">
        <v>136</v>
      </c>
      <c r="G1184" s="42">
        <v>44827</v>
      </c>
      <c r="H1184" s="42">
        <v>44827</v>
      </c>
      <c r="I1184" s="31" t="s">
        <v>4993</v>
      </c>
      <c r="J1184" s="42">
        <v>44827</v>
      </c>
      <c r="K1184" s="42"/>
      <c r="L1184" s="31">
        <f t="shared" si="144"/>
        <v>1</v>
      </c>
      <c r="M1184" s="31">
        <f t="shared" si="145"/>
        <v>0</v>
      </c>
      <c r="N1184" s="20" t="s">
        <v>353</v>
      </c>
      <c r="O1184" s="34" t="s">
        <v>354</v>
      </c>
      <c r="P1184" s="34" t="str">
        <f>VLOOKUP(Email_TaskV2[[#This Row],[PIC Dev]],[1]Organization!C:D,2,FALSE)</f>
        <v>BSM Prepaid</v>
      </c>
      <c r="Q1184" s="74" t="s">
        <v>4994</v>
      </c>
      <c r="R1184" s="31">
        <v>11</v>
      </c>
      <c r="S1184" s="31" t="s">
        <v>106</v>
      </c>
      <c r="T1184" s="31" t="s">
        <v>4995</v>
      </c>
      <c r="U1184" s="31"/>
      <c r="V1184" s="31"/>
      <c r="W1184" s="31"/>
      <c r="X1184" s="31"/>
      <c r="Y1184" s="31"/>
      <c r="Z1184" s="31" t="s">
        <v>63</v>
      </c>
      <c r="AA1184" s="31" t="s">
        <v>64</v>
      </c>
      <c r="AB1184" s="31" t="s">
        <v>4996</v>
      </c>
      <c r="AC1184" s="31" t="s">
        <v>98</v>
      </c>
      <c r="AD1184" s="23" t="s">
        <v>186</v>
      </c>
      <c r="AE1184" s="33"/>
      <c r="AF1184" s="33"/>
      <c r="AG1184" s="31"/>
      <c r="AH1184" s="31"/>
      <c r="AI1184" s="31" t="s">
        <v>75</v>
      </c>
      <c r="AJ1184" s="43" t="str">
        <f t="shared" si="146"/>
        <v/>
      </c>
      <c r="AK1184" s="25"/>
      <c r="AL1184" s="25"/>
      <c r="AM1184" s="25"/>
      <c r="AN1184" s="25"/>
      <c r="AO1184" s="25"/>
      <c r="AP1184" s="26">
        <f ca="1">IF(AND(Email_TaskV2[[#This Row],[Status]]="ON PROGRESS"),TODAY()-Email_TaskV2[[#This Row],[Tanggal nodin RFS/RFI]],0)</f>
        <v>0</v>
      </c>
      <c r="AQ1184" s="26">
        <f ca="1">IF(AND(Email_TaskV2[[#This Row],[Status]]="ON PROGRESS",Email_TaskV2[[#This Row],[Type]]="RFI"),TODAY()-Email_TaskV2[[#This Row],[Tanggal nodin RFS/RFI]],0)</f>
        <v>0</v>
      </c>
      <c r="AR1184" s="26" t="str">
        <f ca="1">IF(Email_TaskV2[[#This Row],[Aging]]&gt;7,"Warning","")</f>
        <v/>
      </c>
      <c r="AV1184" s="16" t="str">
        <f>IF(AND(Email_TaskV2[[#This Row],[Status]]="ON PROGRESS",Email_TaskV2[[#This Row],[Type]]="RFS"),"YES","")</f>
        <v/>
      </c>
      <c r="AW1184" s="16" t="str">
        <f>IF(AND(Email_TaskV2[[#This Row],[Status]]="ON PROGRESS",Email_TaskV2[[#This Row],[Type]]="RFI"),"YES","")</f>
        <v/>
      </c>
      <c r="AX1184" s="16">
        <f>IF(Email_TaskV2[[#This Row],[Nomor Nodin RFS/RFI]]="","",DAY(Email_TaskV2[[#This Row],[Tanggal nodin RFS/RFI]]))</f>
        <v>22</v>
      </c>
      <c r="AY1184" s="28" t="str">
        <f>IF(Email_TaskV2[[#This Row],[Nomor Nodin RFS/RFI]]="","",TEXT(Email_TaskV2[[#This Row],[Tanggal nodin RFS/RFI]],"mmm"))</f>
        <v>Sep</v>
      </c>
      <c r="AZ1184" s="28" t="str">
        <f>IF(Email_TaskV2[[#This Row],[Nodin BO]]="","No","Yes")</f>
        <v>Yes</v>
      </c>
      <c r="BA1184" s="36">
        <f>IF(Email_TaskV2[[#This Row],[Month]]="",13,MONTH(Email_TaskV2[[#This Row],[Tanggal nodin RFS/RFI]]))</f>
        <v>9</v>
      </c>
    </row>
    <row r="1185" spans="1:53" ht="15" hidden="1" customHeight="1" x14ac:dyDescent="0.3">
      <c r="A1185" s="17">
        <v>1184</v>
      </c>
      <c r="B1185" s="31" t="s">
        <v>4997</v>
      </c>
      <c r="C1185" s="40">
        <v>44826</v>
      </c>
      <c r="D1185" s="34" t="s">
        <v>4998</v>
      </c>
      <c r="E1185" s="31" t="s">
        <v>55</v>
      </c>
      <c r="F1185" s="112" t="s">
        <v>112</v>
      </c>
      <c r="G1185" s="42">
        <v>44826</v>
      </c>
      <c r="H1185" s="42">
        <v>44827</v>
      </c>
      <c r="I1185" s="31" t="s">
        <v>4999</v>
      </c>
      <c r="J1185" s="42">
        <v>44827</v>
      </c>
      <c r="K1185" s="42"/>
      <c r="L1185" s="31">
        <f t="shared" si="144"/>
        <v>1</v>
      </c>
      <c r="M1185" s="31">
        <f t="shared" si="145"/>
        <v>1</v>
      </c>
      <c r="N1185" s="34" t="s">
        <v>341</v>
      </c>
      <c r="O1185" s="34" t="s">
        <v>342</v>
      </c>
      <c r="P1185" s="34" t="str">
        <f>VLOOKUP(Email_TaskV2[[#This Row],[PIC Dev]],[1]Organization!C:D,2,FALSE)</f>
        <v>Digital and VAS</v>
      </c>
      <c r="Q1185" s="34"/>
      <c r="R1185" s="31">
        <v>50</v>
      </c>
      <c r="S1185" s="31" t="s">
        <v>106</v>
      </c>
      <c r="T1185" s="31" t="s">
        <v>5000</v>
      </c>
      <c r="U1185" s="31"/>
      <c r="V1185" s="31"/>
      <c r="W1185" s="31"/>
      <c r="X1185" s="31"/>
      <c r="Y1185" s="31"/>
      <c r="Z1185" s="31" t="s">
        <v>63</v>
      </c>
      <c r="AA1185" s="31" t="s">
        <v>64</v>
      </c>
      <c r="AB1185" s="31" t="s">
        <v>344</v>
      </c>
      <c r="AC1185" s="31" t="s">
        <v>98</v>
      </c>
      <c r="AD1185" s="23" t="s">
        <v>109</v>
      </c>
      <c r="AE1185" s="33"/>
      <c r="AF1185" s="33"/>
      <c r="AG1185" s="31"/>
      <c r="AH1185" s="31"/>
      <c r="AI1185" s="31" t="s">
        <v>75</v>
      </c>
      <c r="AJ1185" s="43" t="str">
        <f t="shared" si="146"/>
        <v/>
      </c>
      <c r="AK1185" s="25"/>
      <c r="AL1185" s="25"/>
      <c r="AM1185" s="25"/>
      <c r="AN1185" s="25"/>
      <c r="AO1185" s="25"/>
      <c r="AP1185" s="26">
        <f ca="1">IF(AND(Email_TaskV2[[#This Row],[Status]]="ON PROGRESS"),TODAY()-Email_TaskV2[[#This Row],[Tanggal nodin RFS/RFI]],0)</f>
        <v>0</v>
      </c>
      <c r="AQ1185" s="26">
        <f ca="1">IF(AND(Email_TaskV2[[#This Row],[Status]]="ON PROGRESS",Email_TaskV2[[#This Row],[Type]]="RFI"),TODAY()-Email_TaskV2[[#This Row],[Tanggal nodin RFS/RFI]],0)</f>
        <v>0</v>
      </c>
      <c r="AR1185" s="26" t="str">
        <f ca="1">IF(Email_TaskV2[[#This Row],[Aging]]&gt;7,"Warning","")</f>
        <v/>
      </c>
      <c r="AV1185" s="16" t="str">
        <f>IF(AND(Email_TaskV2[[#This Row],[Status]]="ON PROGRESS",Email_TaskV2[[#This Row],[Type]]="RFS"),"YES","")</f>
        <v/>
      </c>
      <c r="AW1185" s="16" t="str">
        <f>IF(AND(Email_TaskV2[[#This Row],[Status]]="ON PROGRESS",Email_TaskV2[[#This Row],[Type]]="RFI"),"YES","")</f>
        <v/>
      </c>
      <c r="AX1185" s="16">
        <f>IF(Email_TaskV2[[#This Row],[Nomor Nodin RFS/RFI]]="","",DAY(Email_TaskV2[[#This Row],[Tanggal nodin RFS/RFI]]))</f>
        <v>22</v>
      </c>
      <c r="AY1185" s="28" t="str">
        <f>IF(Email_TaskV2[[#This Row],[Nomor Nodin RFS/RFI]]="","",TEXT(Email_TaskV2[[#This Row],[Tanggal nodin RFS/RFI]],"mmm"))</f>
        <v>Sep</v>
      </c>
      <c r="AZ1185" s="28" t="str">
        <f>IF(Email_TaskV2[[#This Row],[Nodin BO]]="","No","Yes")</f>
        <v>Yes</v>
      </c>
      <c r="BA1185" s="36">
        <f>IF(Email_TaskV2[[#This Row],[Month]]="",13,MONTH(Email_TaskV2[[#This Row],[Tanggal nodin RFS/RFI]]))</f>
        <v>9</v>
      </c>
    </row>
    <row r="1186" spans="1:53" ht="15" hidden="1" customHeight="1" x14ac:dyDescent="0.3">
      <c r="A1186" s="17">
        <v>1185</v>
      </c>
      <c r="B1186" s="31" t="s">
        <v>5001</v>
      </c>
      <c r="C1186" s="40">
        <v>44826</v>
      </c>
      <c r="D1186" s="34" t="s">
        <v>5002</v>
      </c>
      <c r="E1186" s="31" t="s">
        <v>55</v>
      </c>
      <c r="F1186" s="112" t="s">
        <v>136</v>
      </c>
      <c r="G1186" s="42">
        <v>44826</v>
      </c>
      <c r="H1186" s="42">
        <v>44826</v>
      </c>
      <c r="I1186" s="31" t="s">
        <v>5003</v>
      </c>
      <c r="J1186" s="42">
        <v>44826</v>
      </c>
      <c r="K1186" s="42"/>
      <c r="L1186" s="31">
        <f t="shared" si="144"/>
        <v>0</v>
      </c>
      <c r="M1186" s="31">
        <f t="shared" si="145"/>
        <v>0</v>
      </c>
      <c r="N1186" s="34" t="s">
        <v>3765</v>
      </c>
      <c r="O1186" s="34" t="s">
        <v>3766</v>
      </c>
      <c r="P1186" s="34" t="str">
        <f>VLOOKUP(Email_TaskV2[[#This Row],[PIC Dev]],[1]Organization!C:D,2,FALSE)</f>
        <v>Postpaid, Roaming, and Interconnect</v>
      </c>
      <c r="Q1186" s="74" t="s">
        <v>5004</v>
      </c>
      <c r="R1186" s="31">
        <v>28</v>
      </c>
      <c r="S1186" s="31" t="s">
        <v>61</v>
      </c>
      <c r="T1186" s="31" t="s">
        <v>3991</v>
      </c>
      <c r="U1186" s="31"/>
      <c r="V1186" s="31"/>
      <c r="W1186" s="31"/>
      <c r="X1186" s="31"/>
      <c r="Y1186" s="31"/>
      <c r="Z1186" s="31" t="s">
        <v>63</v>
      </c>
      <c r="AA1186" s="31" t="s">
        <v>64</v>
      </c>
      <c r="AB1186" s="31" t="s">
        <v>65</v>
      </c>
      <c r="AC1186" s="31" t="s">
        <v>124</v>
      </c>
      <c r="AD1186" s="23" t="s">
        <v>99</v>
      </c>
      <c r="AE1186" s="33"/>
      <c r="AF1186" s="33"/>
      <c r="AG1186" s="31"/>
      <c r="AH1186" s="31"/>
      <c r="AI1186" s="31" t="s">
        <v>68</v>
      </c>
      <c r="AJ1186" s="43" t="str">
        <f t="shared" si="146"/>
        <v>(FUT Simulator)</v>
      </c>
      <c r="AK1186" s="25"/>
      <c r="AL1186" s="25"/>
      <c r="AM1186" s="25">
        <v>3</v>
      </c>
      <c r="AN1186" s="25"/>
      <c r="AO1186" s="25"/>
      <c r="AP1186" s="26">
        <f ca="1">IF(AND(Email_TaskV2[[#This Row],[Status]]="ON PROGRESS"),TODAY()-Email_TaskV2[[#This Row],[Tanggal nodin RFS/RFI]],0)</f>
        <v>0</v>
      </c>
      <c r="AQ1186" s="26">
        <f ca="1">IF(AND(Email_TaskV2[[#This Row],[Status]]="ON PROGRESS",Email_TaskV2[[#This Row],[Type]]="RFI"),TODAY()-Email_TaskV2[[#This Row],[Tanggal nodin RFS/RFI]],0)</f>
        <v>0</v>
      </c>
      <c r="AR1186" s="26" t="str">
        <f ca="1">IF(Email_TaskV2[[#This Row],[Aging]]&gt;7,"Warning","")</f>
        <v/>
      </c>
      <c r="AV1186" s="16" t="str">
        <f>IF(AND(Email_TaskV2[[#This Row],[Status]]="ON PROGRESS",Email_TaskV2[[#This Row],[Type]]="RFS"),"YES","")</f>
        <v/>
      </c>
      <c r="AW1186" s="16" t="str">
        <f>IF(AND(Email_TaskV2[[#This Row],[Status]]="ON PROGRESS",Email_TaskV2[[#This Row],[Type]]="RFI"),"YES","")</f>
        <v/>
      </c>
      <c r="AX1186" s="16">
        <f>IF(Email_TaskV2[[#This Row],[Nomor Nodin RFS/RFI]]="","",DAY(Email_TaskV2[[#This Row],[Tanggal nodin RFS/RFI]]))</f>
        <v>22</v>
      </c>
      <c r="AY1186" s="28" t="str">
        <f>IF(Email_TaskV2[[#This Row],[Nomor Nodin RFS/RFI]]="","",TEXT(Email_TaskV2[[#This Row],[Tanggal nodin RFS/RFI]],"mmm"))</f>
        <v>Sep</v>
      </c>
      <c r="AZ1186" s="28" t="str">
        <f>IF(Email_TaskV2[[#This Row],[Nodin BO]]="","No","Yes")</f>
        <v>Yes</v>
      </c>
      <c r="BA1186" s="36">
        <f>IF(Email_TaskV2[[#This Row],[Month]]="",13,MONTH(Email_TaskV2[[#This Row],[Tanggal nodin RFS/RFI]]))</f>
        <v>9</v>
      </c>
    </row>
    <row r="1187" spans="1:53" ht="15" hidden="1" customHeight="1" x14ac:dyDescent="0.3">
      <c r="A1187" s="17">
        <v>1186</v>
      </c>
      <c r="B1187" s="31" t="s">
        <v>5005</v>
      </c>
      <c r="C1187" s="40">
        <v>44826</v>
      </c>
      <c r="D1187" s="34" t="s">
        <v>5006</v>
      </c>
      <c r="E1187" s="18" t="s">
        <v>55</v>
      </c>
      <c r="F1187" s="112" t="s">
        <v>136</v>
      </c>
      <c r="G1187" s="42">
        <v>44826</v>
      </c>
      <c r="H1187" s="42">
        <v>44841</v>
      </c>
      <c r="I1187" s="31" t="s">
        <v>5007</v>
      </c>
      <c r="J1187" s="42">
        <v>44841</v>
      </c>
      <c r="K1187" s="42"/>
      <c r="L1187" s="31">
        <f t="shared" si="144"/>
        <v>15</v>
      </c>
      <c r="M1187" s="31">
        <f t="shared" si="145"/>
        <v>15</v>
      </c>
      <c r="N1187" s="34" t="s">
        <v>220</v>
      </c>
      <c r="O1187" s="34" t="s">
        <v>221</v>
      </c>
      <c r="P1187" s="34" t="str">
        <f>VLOOKUP(Email_TaskV2[[#This Row],[PIC Dev]],[1]Organization!C:D,2,FALSE)</f>
        <v>Digital and VAS</v>
      </c>
      <c r="Q1187" s="74" t="s">
        <v>5008</v>
      </c>
      <c r="R1187" s="31">
        <v>26</v>
      </c>
      <c r="S1187" s="31" t="s">
        <v>61</v>
      </c>
      <c r="T1187" s="31" t="s">
        <v>5009</v>
      </c>
      <c r="U1187" s="31"/>
      <c r="V1187" s="31"/>
      <c r="W1187" s="31"/>
      <c r="X1187" s="31"/>
      <c r="Y1187" s="31"/>
      <c r="Z1187" s="31" t="s">
        <v>63</v>
      </c>
      <c r="AA1187" s="31" t="s">
        <v>64</v>
      </c>
      <c r="AB1187" s="31" t="s">
        <v>534</v>
      </c>
      <c r="AC1187" s="31" t="s">
        <v>98</v>
      </c>
      <c r="AD1187" s="23" t="s">
        <v>4850</v>
      </c>
      <c r="AE1187" s="33"/>
      <c r="AF1187" s="33"/>
      <c r="AG1187" s="31"/>
      <c r="AH1187" s="31"/>
      <c r="AI1187" s="31" t="s">
        <v>75</v>
      </c>
      <c r="AJ1187" s="43" t="str">
        <f t="shared" si="146"/>
        <v/>
      </c>
      <c r="AK1187" s="25"/>
      <c r="AL1187" s="25"/>
      <c r="AM1187" s="25"/>
      <c r="AN1187" s="25"/>
      <c r="AO1187" s="25"/>
      <c r="AP1187" s="26">
        <f ca="1">IF(AND(Email_TaskV2[[#This Row],[Status]]="ON PROGRESS"),TODAY()-Email_TaskV2[[#This Row],[Tanggal nodin RFS/RFI]],0)</f>
        <v>0</v>
      </c>
      <c r="AQ1187" s="26">
        <f ca="1">IF(AND(Email_TaskV2[[#This Row],[Status]]="ON PROGRESS",Email_TaskV2[[#This Row],[Type]]="RFI"),TODAY()-Email_TaskV2[[#This Row],[Tanggal nodin RFS/RFI]],0)</f>
        <v>0</v>
      </c>
      <c r="AR1187" s="26" t="str">
        <f ca="1">IF(Email_TaskV2[[#This Row],[Aging]]&gt;7,"Warning","")</f>
        <v/>
      </c>
      <c r="AV1187" s="16" t="str">
        <f>IF(AND(Email_TaskV2[[#This Row],[Status]]="ON PROGRESS",Email_TaskV2[[#This Row],[Type]]="RFS"),"YES","")</f>
        <v/>
      </c>
      <c r="AW1187" s="16" t="str">
        <f>IF(AND(Email_TaskV2[[#This Row],[Status]]="ON PROGRESS",Email_TaskV2[[#This Row],[Type]]="RFI"),"YES","")</f>
        <v/>
      </c>
      <c r="AX1187" s="16">
        <f>IF(Email_TaskV2[[#This Row],[Nomor Nodin RFS/RFI]]="","",DAY(Email_TaskV2[[#This Row],[Tanggal nodin RFS/RFI]]))</f>
        <v>22</v>
      </c>
      <c r="AY1187" s="28" t="str">
        <f>IF(Email_TaskV2[[#This Row],[Nomor Nodin RFS/RFI]]="","",TEXT(Email_TaskV2[[#This Row],[Tanggal nodin RFS/RFI]],"mmm"))</f>
        <v>Sep</v>
      </c>
      <c r="AZ1187" s="28" t="str">
        <f>IF(Email_TaskV2[[#This Row],[Nodin BO]]="","No","Yes")</f>
        <v>Yes</v>
      </c>
      <c r="BA1187" s="36">
        <f>IF(Email_TaskV2[[#This Row],[Month]]="",13,MONTH(Email_TaskV2[[#This Row],[Tanggal nodin RFS/RFI]]))</f>
        <v>9</v>
      </c>
    </row>
    <row r="1188" spans="1:53" ht="15" hidden="1" customHeight="1" x14ac:dyDescent="0.3">
      <c r="A1188" s="17">
        <v>1187</v>
      </c>
      <c r="B1188" s="31" t="s">
        <v>5010</v>
      </c>
      <c r="C1188" s="40">
        <v>44827</v>
      </c>
      <c r="D1188" s="34" t="s">
        <v>5011</v>
      </c>
      <c r="E1188" s="31" t="s">
        <v>55</v>
      </c>
      <c r="F1188" s="41" t="s">
        <v>136</v>
      </c>
      <c r="G1188" s="42">
        <v>44831</v>
      </c>
      <c r="H1188" s="42">
        <v>44840</v>
      </c>
      <c r="I1188" s="31" t="s">
        <v>5012</v>
      </c>
      <c r="J1188" s="42">
        <v>44840</v>
      </c>
      <c r="K1188" s="42"/>
      <c r="L1188" s="31">
        <f t="shared" si="144"/>
        <v>13</v>
      </c>
      <c r="M1188" s="31">
        <f t="shared" si="145"/>
        <v>9</v>
      </c>
      <c r="N1188" s="34" t="s">
        <v>3765</v>
      </c>
      <c r="O1188" s="34" t="s">
        <v>3766</v>
      </c>
      <c r="P1188" s="34" t="str">
        <f>VLOOKUP(Email_TaskV2[[#This Row],[PIC Dev]],[1]Organization!C:D,2,FALSE)</f>
        <v>Postpaid, Roaming, and Interconnect</v>
      </c>
      <c r="Q1188" s="74" t="s">
        <v>5013</v>
      </c>
      <c r="R1188" s="31">
        <v>239</v>
      </c>
      <c r="S1188" s="31" t="s">
        <v>106</v>
      </c>
      <c r="T1188" s="83" t="s">
        <v>5014</v>
      </c>
      <c r="U1188" s="83"/>
      <c r="V1188" s="83"/>
      <c r="W1188" s="83"/>
      <c r="X1188" s="83"/>
      <c r="Y1188" s="83"/>
      <c r="Z1188" s="31" t="s">
        <v>63</v>
      </c>
      <c r="AA1188" s="31" t="s">
        <v>64</v>
      </c>
      <c r="AB1188" s="31" t="s">
        <v>447</v>
      </c>
      <c r="AC1188" s="31" t="s">
        <v>98</v>
      </c>
      <c r="AD1188" s="23" t="s">
        <v>211</v>
      </c>
      <c r="AE1188" s="33" t="s">
        <v>186</v>
      </c>
      <c r="AF1188" s="33"/>
      <c r="AG1188" s="31"/>
      <c r="AH1188" s="31"/>
      <c r="AI1188" s="31" t="s">
        <v>75</v>
      </c>
      <c r="AJ1188" s="43" t="str">
        <f t="shared" si="146"/>
        <v/>
      </c>
      <c r="AK1188" s="25"/>
      <c r="AL1188" s="25"/>
      <c r="AM1188" s="25"/>
      <c r="AN1188" s="25"/>
      <c r="AO1188" s="25"/>
      <c r="AP1188" s="26">
        <f ca="1">IF(AND(Email_TaskV2[[#This Row],[Status]]="ON PROGRESS"),TODAY()-Email_TaskV2[[#This Row],[Tanggal nodin RFS/RFI]],0)</f>
        <v>0</v>
      </c>
      <c r="AQ1188" s="26">
        <f ca="1">IF(AND(Email_TaskV2[[#This Row],[Status]]="ON PROGRESS",Email_TaskV2[[#This Row],[Type]]="RFI"),TODAY()-Email_TaskV2[[#This Row],[Tanggal nodin RFS/RFI]],0)</f>
        <v>0</v>
      </c>
      <c r="AR1188" s="26" t="str">
        <f ca="1">IF(Email_TaskV2[[#This Row],[Aging]]&gt;7,"Warning","")</f>
        <v/>
      </c>
      <c r="AV1188" s="16" t="str">
        <f>IF(AND(Email_TaskV2[[#This Row],[Status]]="ON PROGRESS",Email_TaskV2[[#This Row],[Type]]="RFS"),"YES","")</f>
        <v/>
      </c>
      <c r="AW1188" s="16" t="str">
        <f>IF(AND(Email_TaskV2[[#This Row],[Status]]="ON PROGRESS",Email_TaskV2[[#This Row],[Type]]="RFI"),"YES","")</f>
        <v/>
      </c>
      <c r="AX1188" s="16">
        <f>IF(Email_TaskV2[[#This Row],[Nomor Nodin RFS/RFI]]="","",DAY(Email_TaskV2[[#This Row],[Tanggal nodin RFS/RFI]]))</f>
        <v>23</v>
      </c>
      <c r="AY1188" s="28" t="str">
        <f>IF(Email_TaskV2[[#This Row],[Nomor Nodin RFS/RFI]]="","",TEXT(Email_TaskV2[[#This Row],[Tanggal nodin RFS/RFI]],"mmm"))</f>
        <v>Sep</v>
      </c>
      <c r="AZ1188" s="28" t="str">
        <f>IF(Email_TaskV2[[#This Row],[Nodin BO]]="","No","Yes")</f>
        <v>Yes</v>
      </c>
      <c r="BA1188" s="36">
        <f>IF(Email_TaskV2[[#This Row],[Month]]="",13,MONTH(Email_TaskV2[[#This Row],[Tanggal nodin RFS/RFI]]))</f>
        <v>9</v>
      </c>
    </row>
    <row r="1189" spans="1:53" ht="15" hidden="1" customHeight="1" x14ac:dyDescent="0.3">
      <c r="A1189" s="17">
        <v>1188</v>
      </c>
      <c r="B1189" s="31" t="s">
        <v>5015</v>
      </c>
      <c r="C1189" s="40">
        <v>44827</v>
      </c>
      <c r="D1189" s="34" t="s">
        <v>5016</v>
      </c>
      <c r="E1189" s="31" t="s">
        <v>55</v>
      </c>
      <c r="F1189" s="41" t="s">
        <v>136</v>
      </c>
      <c r="G1189" s="42">
        <v>44832</v>
      </c>
      <c r="H1189" s="42">
        <v>44837</v>
      </c>
      <c r="I1189" s="31" t="s">
        <v>5017</v>
      </c>
      <c r="J1189" s="42">
        <v>44837</v>
      </c>
      <c r="K1189" s="42"/>
      <c r="L1189" s="31">
        <f t="shared" si="144"/>
        <v>10</v>
      </c>
      <c r="M1189" s="31">
        <f t="shared" si="145"/>
        <v>5</v>
      </c>
      <c r="N1189" s="34" t="s">
        <v>3765</v>
      </c>
      <c r="O1189" s="20" t="s">
        <v>3766</v>
      </c>
      <c r="P1189" s="34" t="str">
        <f>VLOOKUP(Email_TaskV2[[#This Row],[PIC Dev]],[1]Organization!C:D,2,FALSE)</f>
        <v>Postpaid, Roaming, and Interconnect</v>
      </c>
      <c r="Q1189" s="74" t="s">
        <v>5018</v>
      </c>
      <c r="R1189" s="31">
        <v>90</v>
      </c>
      <c r="S1189" s="31" t="s">
        <v>61</v>
      </c>
      <c r="T1189" s="31" t="s">
        <v>5019</v>
      </c>
      <c r="U1189" s="31"/>
      <c r="V1189" s="31"/>
      <c r="W1189" s="31"/>
      <c r="X1189" s="31"/>
      <c r="Y1189" s="31"/>
      <c r="Z1189" s="31" t="s">
        <v>63</v>
      </c>
      <c r="AA1189" s="31" t="s">
        <v>64</v>
      </c>
      <c r="AB1189" s="31" t="s">
        <v>447</v>
      </c>
      <c r="AC1189" s="31" t="s">
        <v>98</v>
      </c>
      <c r="AD1189" s="23" t="s">
        <v>125</v>
      </c>
      <c r="AE1189" s="33"/>
      <c r="AF1189" s="33"/>
      <c r="AG1189" s="31"/>
      <c r="AH1189" s="31"/>
      <c r="AI1189" s="31" t="s">
        <v>68</v>
      </c>
      <c r="AJ1189" s="43" t="str">
        <f t="shared" si="146"/>
        <v>(FUT Simulator)</v>
      </c>
      <c r="AK1189" s="25"/>
      <c r="AL1189" s="25"/>
      <c r="AM1189" s="25">
        <v>3</v>
      </c>
      <c r="AN1189" s="25"/>
      <c r="AO1189" s="25"/>
      <c r="AP1189" s="26">
        <f ca="1">IF(AND(Email_TaskV2[[#This Row],[Status]]="ON PROGRESS"),TODAY()-Email_TaskV2[[#This Row],[Tanggal nodin RFS/RFI]],0)</f>
        <v>0</v>
      </c>
      <c r="AQ1189" s="26">
        <f ca="1">IF(AND(Email_TaskV2[[#This Row],[Status]]="ON PROGRESS",Email_TaskV2[[#This Row],[Type]]="RFI"),TODAY()-Email_TaskV2[[#This Row],[Tanggal nodin RFS/RFI]],0)</f>
        <v>0</v>
      </c>
      <c r="AR1189" s="26" t="str">
        <f ca="1">IF(Email_TaskV2[[#This Row],[Aging]]&gt;7,"Warning","")</f>
        <v/>
      </c>
      <c r="AV1189" s="16" t="str">
        <f>IF(AND(Email_TaskV2[[#This Row],[Status]]="ON PROGRESS",Email_TaskV2[[#This Row],[Type]]="RFS"),"YES","")</f>
        <v/>
      </c>
      <c r="AW1189" s="16" t="str">
        <f>IF(AND(Email_TaskV2[[#This Row],[Status]]="ON PROGRESS",Email_TaskV2[[#This Row],[Type]]="RFI"),"YES","")</f>
        <v/>
      </c>
      <c r="AX1189" s="16">
        <f>IF(Email_TaskV2[[#This Row],[Nomor Nodin RFS/RFI]]="","",DAY(Email_TaskV2[[#This Row],[Tanggal nodin RFS/RFI]]))</f>
        <v>23</v>
      </c>
      <c r="AY1189" s="28" t="str">
        <f>IF(Email_TaskV2[[#This Row],[Nomor Nodin RFS/RFI]]="","",TEXT(Email_TaskV2[[#This Row],[Tanggal nodin RFS/RFI]],"mmm"))</f>
        <v>Sep</v>
      </c>
      <c r="AZ1189" s="28" t="str">
        <f>IF(Email_TaskV2[[#This Row],[Nodin BO]]="","No","Yes")</f>
        <v>Yes</v>
      </c>
      <c r="BA1189" s="36">
        <f>IF(Email_TaskV2[[#This Row],[Month]]="",13,MONTH(Email_TaskV2[[#This Row],[Tanggal nodin RFS/RFI]]))</f>
        <v>9</v>
      </c>
    </row>
    <row r="1190" spans="1:53" ht="15" hidden="1" customHeight="1" x14ac:dyDescent="0.3">
      <c r="A1190" s="17">
        <v>1189</v>
      </c>
      <c r="B1190" s="31" t="s">
        <v>5020</v>
      </c>
      <c r="C1190" s="40">
        <v>44827</v>
      </c>
      <c r="D1190" s="34" t="s">
        <v>5021</v>
      </c>
      <c r="E1190" s="31" t="s">
        <v>55</v>
      </c>
      <c r="F1190" s="41" t="s">
        <v>136</v>
      </c>
      <c r="G1190" s="42">
        <v>44832</v>
      </c>
      <c r="H1190" s="42">
        <v>44839</v>
      </c>
      <c r="I1190" s="31" t="s">
        <v>5022</v>
      </c>
      <c r="J1190" s="42">
        <v>44838</v>
      </c>
      <c r="K1190" s="42"/>
      <c r="L1190" s="31">
        <f t="shared" si="144"/>
        <v>12</v>
      </c>
      <c r="M1190" s="31">
        <f t="shared" si="145"/>
        <v>6</v>
      </c>
      <c r="N1190" s="23" t="s">
        <v>93</v>
      </c>
      <c r="O1190" s="20" t="s">
        <v>94</v>
      </c>
      <c r="P1190" s="34" t="str">
        <f>VLOOKUP(Email_TaskV2[[#This Row],[PIC Dev]],[1]Organization!C:D,2,FALSE)</f>
        <v>Digital and VAS</v>
      </c>
      <c r="Q1190" s="74" t="s">
        <v>5023</v>
      </c>
      <c r="R1190" s="31">
        <v>217</v>
      </c>
      <c r="S1190" s="31" t="s">
        <v>61</v>
      </c>
      <c r="T1190" s="31" t="s">
        <v>5024</v>
      </c>
      <c r="U1190" s="31"/>
      <c r="V1190" s="31"/>
      <c r="W1190" s="31"/>
      <c r="X1190" s="31"/>
      <c r="Y1190" s="31"/>
      <c r="Z1190" s="31" t="s">
        <v>63</v>
      </c>
      <c r="AA1190" s="31" t="s">
        <v>64</v>
      </c>
      <c r="AB1190" s="31" t="s">
        <v>4891</v>
      </c>
      <c r="AC1190" s="31" t="s">
        <v>66</v>
      </c>
      <c r="AD1190" s="23" t="s">
        <v>125</v>
      </c>
      <c r="AE1190" s="33"/>
      <c r="AF1190" s="33"/>
      <c r="AG1190" s="31"/>
      <c r="AH1190" s="31"/>
      <c r="AI1190" s="31" t="s">
        <v>75</v>
      </c>
      <c r="AJ1190" s="43" t="str">
        <f t="shared" si="146"/>
        <v/>
      </c>
      <c r="AK1190" s="25"/>
      <c r="AL1190" s="25"/>
      <c r="AM1190" s="25"/>
      <c r="AN1190" s="25"/>
      <c r="AO1190" s="25"/>
      <c r="AP1190" s="26">
        <f ca="1">IF(AND(Email_TaskV2[[#This Row],[Status]]="ON PROGRESS"),TODAY()-Email_TaskV2[[#This Row],[Tanggal nodin RFS/RFI]],0)</f>
        <v>0</v>
      </c>
      <c r="AQ1190" s="26">
        <f ca="1">IF(AND(Email_TaskV2[[#This Row],[Status]]="ON PROGRESS",Email_TaskV2[[#This Row],[Type]]="RFI"),TODAY()-Email_TaskV2[[#This Row],[Tanggal nodin RFS/RFI]],0)</f>
        <v>0</v>
      </c>
      <c r="AR1190" s="26" t="str">
        <f ca="1">IF(Email_TaskV2[[#This Row],[Aging]]&gt;7,"Warning","")</f>
        <v/>
      </c>
      <c r="AV1190" s="16" t="str">
        <f>IF(AND(Email_TaskV2[[#This Row],[Status]]="ON PROGRESS",Email_TaskV2[[#This Row],[Type]]="RFS"),"YES","")</f>
        <v/>
      </c>
      <c r="AW1190" s="16" t="str">
        <f>IF(AND(Email_TaskV2[[#This Row],[Status]]="ON PROGRESS",Email_TaskV2[[#This Row],[Type]]="RFI"),"YES","")</f>
        <v/>
      </c>
      <c r="AX1190" s="16">
        <f>IF(Email_TaskV2[[#This Row],[Nomor Nodin RFS/RFI]]="","",DAY(Email_TaskV2[[#This Row],[Tanggal nodin RFS/RFI]]))</f>
        <v>23</v>
      </c>
      <c r="AY1190" s="28" t="str">
        <f>IF(Email_TaskV2[[#This Row],[Nomor Nodin RFS/RFI]]="","",TEXT(Email_TaskV2[[#This Row],[Tanggal nodin RFS/RFI]],"mmm"))</f>
        <v>Sep</v>
      </c>
      <c r="AZ1190" s="28" t="str">
        <f>IF(Email_TaskV2[[#This Row],[Nodin BO]]="","No","Yes")</f>
        <v>Yes</v>
      </c>
      <c r="BA1190" s="36">
        <f>IF(Email_TaskV2[[#This Row],[Month]]="",13,MONTH(Email_TaskV2[[#This Row],[Tanggal nodin RFS/RFI]]))</f>
        <v>9</v>
      </c>
    </row>
    <row r="1191" spans="1:53" ht="15" hidden="1" customHeight="1" x14ac:dyDescent="0.3">
      <c r="A1191" s="17">
        <v>1190</v>
      </c>
      <c r="B1191" s="31" t="s">
        <v>5025</v>
      </c>
      <c r="C1191" s="40">
        <v>44827</v>
      </c>
      <c r="D1191" s="34" t="s">
        <v>5026</v>
      </c>
      <c r="E1191" s="31" t="s">
        <v>55</v>
      </c>
      <c r="F1191" s="41" t="s">
        <v>112</v>
      </c>
      <c r="G1191" s="42">
        <v>44831</v>
      </c>
      <c r="H1191" s="42">
        <v>44839</v>
      </c>
      <c r="I1191" s="31" t="s">
        <v>5027</v>
      </c>
      <c r="J1191" s="42">
        <v>44839</v>
      </c>
      <c r="K1191" s="42"/>
      <c r="L1191" s="31">
        <f t="shared" si="144"/>
        <v>12</v>
      </c>
      <c r="M1191" s="31">
        <f t="shared" si="145"/>
        <v>8</v>
      </c>
      <c r="N1191" s="23" t="s">
        <v>93</v>
      </c>
      <c r="O1191" s="20" t="s">
        <v>94</v>
      </c>
      <c r="P1191" s="35" t="str">
        <f>VLOOKUP(Email_TaskV2[[#This Row],[PIC Dev]],[1]Organization!C:D,2,FALSE)</f>
        <v>Digital and VAS</v>
      </c>
      <c r="Q1191" s="34"/>
      <c r="R1191" s="31"/>
      <c r="S1191" s="31" t="s">
        <v>106</v>
      </c>
      <c r="T1191" s="31" t="s">
        <v>4767</v>
      </c>
      <c r="U1191" s="31"/>
      <c r="V1191" s="31"/>
      <c r="W1191" s="31"/>
      <c r="X1191" s="31"/>
      <c r="Y1191" s="31"/>
      <c r="Z1191" s="31" t="s">
        <v>63</v>
      </c>
      <c r="AA1191" s="31" t="s">
        <v>64</v>
      </c>
      <c r="AB1191" s="31" t="s">
        <v>201</v>
      </c>
      <c r="AC1191" s="31" t="s">
        <v>98</v>
      </c>
      <c r="AD1191" s="23" t="s">
        <v>211</v>
      </c>
      <c r="AE1191" s="33"/>
      <c r="AF1191" s="33"/>
      <c r="AG1191" s="31"/>
      <c r="AH1191" s="31"/>
      <c r="AI1191" s="31" t="s">
        <v>75</v>
      </c>
      <c r="AJ1191" s="43" t="str">
        <f t="shared" si="146"/>
        <v/>
      </c>
      <c r="AK1191" s="25"/>
      <c r="AL1191" s="25"/>
      <c r="AM1191" s="25"/>
      <c r="AN1191" s="25"/>
      <c r="AO1191" s="25"/>
      <c r="AP1191" s="26">
        <f ca="1">IF(AND(Email_TaskV2[[#This Row],[Status]]="ON PROGRESS"),TODAY()-Email_TaskV2[[#This Row],[Tanggal nodin RFS/RFI]],0)</f>
        <v>0</v>
      </c>
      <c r="AQ1191" s="26">
        <f ca="1">IF(AND(Email_TaskV2[[#This Row],[Status]]="ON PROGRESS",Email_TaskV2[[#This Row],[Type]]="RFI"),TODAY()-Email_TaskV2[[#This Row],[Tanggal nodin RFS/RFI]],0)</f>
        <v>0</v>
      </c>
      <c r="AR1191" s="26" t="str">
        <f ca="1">IF(Email_TaskV2[[#This Row],[Aging]]&gt;7,"Warning","")</f>
        <v/>
      </c>
      <c r="AV1191" s="16" t="str">
        <f>IF(AND(Email_TaskV2[[#This Row],[Status]]="ON PROGRESS",Email_TaskV2[[#This Row],[Type]]="RFS"),"YES","")</f>
        <v/>
      </c>
      <c r="AW1191" s="16" t="str">
        <f>IF(AND(Email_TaskV2[[#This Row],[Status]]="ON PROGRESS",Email_TaskV2[[#This Row],[Type]]="RFI"),"YES","")</f>
        <v/>
      </c>
      <c r="AX1191" s="16">
        <f>IF(Email_TaskV2[[#This Row],[Nomor Nodin RFS/RFI]]="","",DAY(Email_TaskV2[[#This Row],[Tanggal nodin RFS/RFI]]))</f>
        <v>23</v>
      </c>
      <c r="AY1191" s="28" t="str">
        <f>IF(Email_TaskV2[[#This Row],[Nomor Nodin RFS/RFI]]="","",TEXT(Email_TaskV2[[#This Row],[Tanggal nodin RFS/RFI]],"mmm"))</f>
        <v>Sep</v>
      </c>
      <c r="AZ1191" s="28" t="str">
        <f>IF(Email_TaskV2[[#This Row],[Nodin BO]]="","No","Yes")</f>
        <v>Yes</v>
      </c>
      <c r="BA1191" s="36">
        <f>IF(Email_TaskV2[[#This Row],[Month]]="",13,MONTH(Email_TaskV2[[#This Row],[Tanggal nodin RFS/RFI]]))</f>
        <v>9</v>
      </c>
    </row>
    <row r="1192" spans="1:53" ht="15" hidden="1" customHeight="1" x14ac:dyDescent="0.3">
      <c r="A1192" s="17">
        <v>1191</v>
      </c>
      <c r="B1192" s="31" t="s">
        <v>5028</v>
      </c>
      <c r="C1192" s="40">
        <v>44830</v>
      </c>
      <c r="D1192" s="34" t="s">
        <v>5029</v>
      </c>
      <c r="E1192" s="31" t="s">
        <v>55</v>
      </c>
      <c r="F1192" s="41" t="s">
        <v>4988</v>
      </c>
      <c r="G1192" s="42">
        <v>44830</v>
      </c>
      <c r="H1192" s="42">
        <v>44830</v>
      </c>
      <c r="I1192" s="31" t="s">
        <v>5030</v>
      </c>
      <c r="J1192" s="42">
        <v>44830</v>
      </c>
      <c r="K1192" s="42"/>
      <c r="L1192" s="31">
        <f t="shared" si="144"/>
        <v>0</v>
      </c>
      <c r="M1192" s="31">
        <f t="shared" si="145"/>
        <v>0</v>
      </c>
      <c r="N1192" s="34" t="s">
        <v>120</v>
      </c>
      <c r="O1192" s="34" t="s">
        <v>121</v>
      </c>
      <c r="P1192" s="34" t="str">
        <f>VLOOKUP(Email_TaskV2[[#This Row],[PIC Dev]],[1]Organization!C:D,2,FALSE)</f>
        <v>Business Architecture</v>
      </c>
      <c r="Q1192" s="34" t="s">
        <v>5031</v>
      </c>
      <c r="R1192" s="31">
        <v>11</v>
      </c>
      <c r="S1192" s="31" t="s">
        <v>61</v>
      </c>
      <c r="T1192" s="31" t="s">
        <v>5032</v>
      </c>
      <c r="U1192" s="31"/>
      <c r="V1192" s="31"/>
      <c r="W1192" s="31"/>
      <c r="X1192" s="31"/>
      <c r="Y1192" s="31"/>
      <c r="Z1192" s="31" t="s">
        <v>63</v>
      </c>
      <c r="AA1192" s="31" t="s">
        <v>64</v>
      </c>
      <c r="AB1192" s="31" t="s">
        <v>123</v>
      </c>
      <c r="AC1192" s="31" t="s">
        <v>66</v>
      </c>
      <c r="AD1192" s="23" t="s">
        <v>89</v>
      </c>
      <c r="AE1192" s="33"/>
      <c r="AF1192" s="33"/>
      <c r="AG1192" s="31"/>
      <c r="AH1192" s="31"/>
      <c r="AI1192" s="31" t="s">
        <v>75</v>
      </c>
      <c r="AJ1192" s="43" t="str">
        <f t="shared" si="146"/>
        <v/>
      </c>
      <c r="AK1192" s="25"/>
      <c r="AL1192" s="25"/>
      <c r="AM1192" s="25"/>
      <c r="AN1192" s="25"/>
      <c r="AO1192" s="25"/>
      <c r="AP1192" s="26">
        <f ca="1">IF(AND(Email_TaskV2[[#This Row],[Status]]="ON PROGRESS"),TODAY()-Email_TaskV2[[#This Row],[Tanggal nodin RFS/RFI]],0)</f>
        <v>0</v>
      </c>
      <c r="AQ1192" s="26">
        <f ca="1">IF(AND(Email_TaskV2[[#This Row],[Status]]="ON PROGRESS",Email_TaskV2[[#This Row],[Type]]="RFI"),TODAY()-Email_TaskV2[[#This Row],[Tanggal nodin RFS/RFI]],0)</f>
        <v>0</v>
      </c>
      <c r="AR1192" s="26" t="str">
        <f ca="1">IF(Email_TaskV2[[#This Row],[Aging]]&gt;7,"Warning","")</f>
        <v/>
      </c>
      <c r="AV1192" s="16" t="str">
        <f>IF(AND(Email_TaskV2[[#This Row],[Status]]="ON PROGRESS",Email_TaskV2[[#This Row],[Type]]="RFS"),"YES","")</f>
        <v/>
      </c>
      <c r="AW1192" s="16" t="str">
        <f>IF(AND(Email_TaskV2[[#This Row],[Status]]="ON PROGRESS",Email_TaskV2[[#This Row],[Type]]="RFI"),"YES","")</f>
        <v/>
      </c>
      <c r="AX1192" s="16">
        <f>IF(Email_TaskV2[[#This Row],[Nomor Nodin RFS/RFI]]="","",DAY(Email_TaskV2[[#This Row],[Tanggal nodin RFS/RFI]]))</f>
        <v>26</v>
      </c>
      <c r="AY1192" s="28" t="str">
        <f>IF(Email_TaskV2[[#This Row],[Nomor Nodin RFS/RFI]]="","",TEXT(Email_TaskV2[[#This Row],[Tanggal nodin RFS/RFI]],"mmm"))</f>
        <v>Sep</v>
      </c>
      <c r="AZ1192" s="28" t="str">
        <f>IF(Email_TaskV2[[#This Row],[Nodin BO]]="","No","Yes")</f>
        <v>Yes</v>
      </c>
      <c r="BA1192" s="36">
        <f>IF(Email_TaskV2[[#This Row],[Month]]="",13,MONTH(Email_TaskV2[[#This Row],[Tanggal nodin RFS/RFI]]))</f>
        <v>9</v>
      </c>
    </row>
    <row r="1193" spans="1:53" ht="15" hidden="1" customHeight="1" x14ac:dyDescent="0.3">
      <c r="A1193" s="17">
        <v>1192</v>
      </c>
      <c r="B1193" s="31" t="s">
        <v>5033</v>
      </c>
      <c r="C1193" s="40">
        <v>44830</v>
      </c>
      <c r="D1193" s="34" t="s">
        <v>5034</v>
      </c>
      <c r="E1193" s="31" t="s">
        <v>55</v>
      </c>
      <c r="F1193" s="41" t="s">
        <v>136</v>
      </c>
      <c r="G1193" s="42">
        <v>44831</v>
      </c>
      <c r="H1193" s="42">
        <v>44833</v>
      </c>
      <c r="I1193" s="31" t="s">
        <v>5035</v>
      </c>
      <c r="J1193" s="42">
        <v>44833</v>
      </c>
      <c r="K1193" s="42"/>
      <c r="L1193" s="31">
        <f t="shared" si="144"/>
        <v>3</v>
      </c>
      <c r="M1193" s="31">
        <f t="shared" si="145"/>
        <v>2</v>
      </c>
      <c r="N1193" s="34" t="s">
        <v>130</v>
      </c>
      <c r="O1193" s="34" t="s">
        <v>131</v>
      </c>
      <c r="P1193" s="34" t="str">
        <f>VLOOKUP(Email_TaskV2[[#This Row],[PIC Dev]],[1]Organization!C:D,2,FALSE)</f>
        <v>BSM Prepaid</v>
      </c>
      <c r="Q1193" s="74" t="s">
        <v>5036</v>
      </c>
      <c r="R1193" s="31">
        <v>154</v>
      </c>
      <c r="S1193" s="31" t="s">
        <v>61</v>
      </c>
      <c r="T1193" s="31" t="s">
        <v>5037</v>
      </c>
      <c r="U1193" s="31"/>
      <c r="V1193" s="31"/>
      <c r="W1193" s="31"/>
      <c r="X1193" s="31"/>
      <c r="Y1193" s="31"/>
      <c r="Z1193" s="31" t="s">
        <v>63</v>
      </c>
      <c r="AA1193" s="31" t="s">
        <v>64</v>
      </c>
      <c r="AB1193" s="31" t="s">
        <v>65</v>
      </c>
      <c r="AC1193" s="31" t="s">
        <v>66</v>
      </c>
      <c r="AD1193" s="33" t="s">
        <v>74</v>
      </c>
      <c r="AE1193" s="33" t="s">
        <v>4221</v>
      </c>
      <c r="AF1193" s="33"/>
      <c r="AG1193" s="31"/>
      <c r="AH1193" s="31"/>
      <c r="AI1193" s="31" t="s">
        <v>68</v>
      </c>
      <c r="AJ1193" s="43" t="str">
        <f t="shared" si="146"/>
        <v>(FUT Simulator)</v>
      </c>
      <c r="AK1193" s="25"/>
      <c r="AL1193" s="25"/>
      <c r="AM1193" s="25">
        <v>3</v>
      </c>
      <c r="AN1193" s="25"/>
      <c r="AO1193" s="25"/>
      <c r="AP1193" s="26">
        <f ca="1">IF(AND(Email_TaskV2[[#This Row],[Status]]="ON PROGRESS"),TODAY()-Email_TaskV2[[#This Row],[Tanggal nodin RFS/RFI]],0)</f>
        <v>0</v>
      </c>
      <c r="AQ1193" s="26">
        <f ca="1">IF(AND(Email_TaskV2[[#This Row],[Status]]="ON PROGRESS",Email_TaskV2[[#This Row],[Type]]="RFI"),TODAY()-Email_TaskV2[[#This Row],[Tanggal nodin RFS/RFI]],0)</f>
        <v>0</v>
      </c>
      <c r="AR1193" s="26" t="str">
        <f ca="1">IF(Email_TaskV2[[#This Row],[Aging]]&gt;7,"Warning","")</f>
        <v/>
      </c>
      <c r="AV1193" s="16" t="str">
        <f>IF(AND(Email_TaskV2[[#This Row],[Status]]="ON PROGRESS",Email_TaskV2[[#This Row],[Type]]="RFS"),"YES","")</f>
        <v/>
      </c>
      <c r="AW1193" s="16" t="str">
        <f>IF(AND(Email_TaskV2[[#This Row],[Status]]="ON PROGRESS",Email_TaskV2[[#This Row],[Type]]="RFI"),"YES","")</f>
        <v/>
      </c>
      <c r="AX1193" s="16">
        <f>IF(Email_TaskV2[[#This Row],[Nomor Nodin RFS/RFI]]="","",DAY(Email_TaskV2[[#This Row],[Tanggal nodin RFS/RFI]]))</f>
        <v>26</v>
      </c>
      <c r="AY1193" s="28" t="str">
        <f>IF(Email_TaskV2[[#This Row],[Nomor Nodin RFS/RFI]]="","",TEXT(Email_TaskV2[[#This Row],[Tanggal nodin RFS/RFI]],"mmm"))</f>
        <v>Sep</v>
      </c>
      <c r="AZ1193" s="28" t="str">
        <f>IF(Email_TaskV2[[#This Row],[Nodin BO]]="","No","Yes")</f>
        <v>Yes</v>
      </c>
      <c r="BA1193" s="36">
        <f>IF(Email_TaskV2[[#This Row],[Month]]="",13,MONTH(Email_TaskV2[[#This Row],[Tanggal nodin RFS/RFI]]))</f>
        <v>9</v>
      </c>
    </row>
    <row r="1194" spans="1:53" ht="15" hidden="1" customHeight="1" x14ac:dyDescent="0.3">
      <c r="A1194" s="17">
        <v>1193</v>
      </c>
      <c r="B1194" s="31" t="s">
        <v>5038</v>
      </c>
      <c r="C1194" s="40">
        <v>44830</v>
      </c>
      <c r="D1194" s="34" t="s">
        <v>5039</v>
      </c>
      <c r="E1194" s="31" t="s">
        <v>55</v>
      </c>
      <c r="F1194" s="41" t="s">
        <v>112</v>
      </c>
      <c r="G1194" s="42">
        <v>44833</v>
      </c>
      <c r="H1194" s="42">
        <v>44834</v>
      </c>
      <c r="I1194" s="31" t="s">
        <v>5040</v>
      </c>
      <c r="J1194" s="42">
        <v>44837</v>
      </c>
      <c r="K1194" s="42"/>
      <c r="L1194" s="31">
        <f t="shared" si="144"/>
        <v>4</v>
      </c>
      <c r="M1194" s="31">
        <f t="shared" si="145"/>
        <v>4</v>
      </c>
      <c r="N1194" s="132" t="s">
        <v>58</v>
      </c>
      <c r="O1194" s="132" t="s">
        <v>59</v>
      </c>
      <c r="P1194" s="132" t="str">
        <f>VLOOKUP(Email_TaskV2[[#This Row],[PIC Dev]],[1]Organization!C:D,2,FALSE)</f>
        <v>BSM Prepaid</v>
      </c>
      <c r="Q1194" s="34"/>
      <c r="R1194" s="31">
        <v>265</v>
      </c>
      <c r="S1194" s="31" t="s">
        <v>106</v>
      </c>
      <c r="T1194" s="31" t="s">
        <v>4882</v>
      </c>
      <c r="U1194" s="31"/>
      <c r="V1194" s="31"/>
      <c r="W1194" s="31"/>
      <c r="X1194" s="31"/>
      <c r="Y1194" s="31"/>
      <c r="Z1194" s="31" t="s">
        <v>63</v>
      </c>
      <c r="AA1194" s="31" t="s">
        <v>64</v>
      </c>
      <c r="AB1194" s="31" t="s">
        <v>65</v>
      </c>
      <c r="AC1194" s="31" t="s">
        <v>66</v>
      </c>
      <c r="AD1194" s="23" t="s">
        <v>1719</v>
      </c>
      <c r="AE1194" s="33"/>
      <c r="AF1194" s="33"/>
      <c r="AG1194" s="31"/>
      <c r="AH1194" s="31"/>
      <c r="AI1194" s="31" t="s">
        <v>68</v>
      </c>
      <c r="AJ1194" s="43" t="str">
        <f t="shared" si="146"/>
        <v>(Cetho Automation)</v>
      </c>
      <c r="AK1194" s="25"/>
      <c r="AL1194" s="25"/>
      <c r="AM1194" s="25"/>
      <c r="AN1194" s="25"/>
      <c r="AO1194" s="25">
        <v>5</v>
      </c>
      <c r="AP1194" s="26">
        <f ca="1">IF(AND(Email_TaskV2[[#This Row],[Status]]="ON PROGRESS"),TODAY()-Email_TaskV2[[#This Row],[Tanggal nodin RFS/RFI]],0)</f>
        <v>0</v>
      </c>
      <c r="AQ1194" s="26">
        <f ca="1">IF(AND(Email_TaskV2[[#This Row],[Status]]="ON PROGRESS",Email_TaskV2[[#This Row],[Type]]="RFI"),TODAY()-Email_TaskV2[[#This Row],[Tanggal nodin RFS/RFI]],0)</f>
        <v>0</v>
      </c>
      <c r="AR1194" s="26" t="str">
        <f ca="1">IF(Email_TaskV2[[#This Row],[Aging]]&gt;7,"Warning","")</f>
        <v/>
      </c>
      <c r="AV1194" s="16" t="str">
        <f>IF(AND(Email_TaskV2[[#This Row],[Status]]="ON PROGRESS",Email_TaskV2[[#This Row],[Type]]="RFS"),"YES","")</f>
        <v/>
      </c>
      <c r="AW1194" s="16" t="str">
        <f>IF(AND(Email_TaskV2[[#This Row],[Status]]="ON PROGRESS",Email_TaskV2[[#This Row],[Type]]="RFI"),"YES","")</f>
        <v/>
      </c>
      <c r="AX1194" s="16">
        <f>IF(Email_TaskV2[[#This Row],[Nomor Nodin RFS/RFI]]="","",DAY(Email_TaskV2[[#This Row],[Tanggal nodin RFS/RFI]]))</f>
        <v>26</v>
      </c>
      <c r="AY1194" s="28" t="str">
        <f>IF(Email_TaskV2[[#This Row],[Nomor Nodin RFS/RFI]]="","",TEXT(Email_TaskV2[[#This Row],[Tanggal nodin RFS/RFI]],"mmm"))</f>
        <v>Sep</v>
      </c>
      <c r="AZ1194" s="28" t="str">
        <f>IF(Email_TaskV2[[#This Row],[Nodin BO]]="","No","Yes")</f>
        <v>Yes</v>
      </c>
      <c r="BA1194" s="36">
        <f>IF(Email_TaskV2[[#This Row],[Month]]="",13,MONTH(Email_TaskV2[[#This Row],[Tanggal nodin RFS/RFI]]))</f>
        <v>9</v>
      </c>
    </row>
    <row r="1195" spans="1:53" ht="15" hidden="1" customHeight="1" x14ac:dyDescent="0.3">
      <c r="A1195" s="17">
        <v>1194</v>
      </c>
      <c r="B1195" s="31" t="s">
        <v>5041</v>
      </c>
      <c r="C1195" s="40">
        <v>44830</v>
      </c>
      <c r="D1195" s="34" t="s">
        <v>5042</v>
      </c>
      <c r="E1195" s="31" t="s">
        <v>55</v>
      </c>
      <c r="F1195" s="41" t="s">
        <v>147</v>
      </c>
      <c r="G1195" s="42">
        <v>44831</v>
      </c>
      <c r="H1195" s="42">
        <v>44834</v>
      </c>
      <c r="I1195" s="31" t="s">
        <v>5043</v>
      </c>
      <c r="J1195" s="42">
        <v>44837</v>
      </c>
      <c r="K1195" s="42"/>
      <c r="L1195" s="31">
        <f t="shared" si="144"/>
        <v>4</v>
      </c>
      <c r="M1195" s="31">
        <f t="shared" si="145"/>
        <v>6</v>
      </c>
      <c r="N1195" s="34" t="s">
        <v>104</v>
      </c>
      <c r="O1195" s="34" t="s">
        <v>105</v>
      </c>
      <c r="P1195" s="34" t="str">
        <f>VLOOKUP(Email_TaskV2[[#This Row],[PIC Dev]],[1]Organization!C:D,2,FALSE)</f>
        <v>Digital and VAS</v>
      </c>
      <c r="Q1195" s="34"/>
      <c r="R1195" s="31">
        <v>143</v>
      </c>
      <c r="S1195" s="31" t="s">
        <v>106</v>
      </c>
      <c r="T1195" s="31"/>
      <c r="U1195" s="31"/>
      <c r="V1195" s="31"/>
      <c r="W1195" s="31"/>
      <c r="X1195" s="31"/>
      <c r="Y1195" s="31"/>
      <c r="Z1195" s="31" t="s">
        <v>63</v>
      </c>
      <c r="AA1195" s="31" t="s">
        <v>64</v>
      </c>
      <c r="AB1195" s="31" t="s">
        <v>108</v>
      </c>
      <c r="AC1195" s="31" t="s">
        <v>98</v>
      </c>
      <c r="AD1195" s="23" t="s">
        <v>490</v>
      </c>
      <c r="AE1195" s="33"/>
      <c r="AF1195" s="33"/>
      <c r="AG1195" s="31"/>
      <c r="AH1195" s="31"/>
      <c r="AI1195" s="31" t="s">
        <v>276</v>
      </c>
      <c r="AJ1195" s="43" t="str">
        <f t="shared" si="146"/>
        <v>(Sigos Automation)</v>
      </c>
      <c r="AK1195" s="25">
        <v>1</v>
      </c>
      <c r="AL1195" s="25"/>
      <c r="AM1195" s="25"/>
      <c r="AN1195" s="25"/>
      <c r="AO1195" s="25"/>
      <c r="AP1195" s="26">
        <f ca="1">IF(AND(Email_TaskV2[[#This Row],[Status]]="ON PROGRESS"),TODAY()-Email_TaskV2[[#This Row],[Tanggal nodin RFS/RFI]],0)</f>
        <v>0</v>
      </c>
      <c r="AQ1195" s="26">
        <f ca="1">IF(AND(Email_TaskV2[[#This Row],[Status]]="ON PROGRESS",Email_TaskV2[[#This Row],[Type]]="RFI"),TODAY()-Email_TaskV2[[#This Row],[Tanggal nodin RFS/RFI]],0)</f>
        <v>0</v>
      </c>
      <c r="AR1195" s="26" t="str">
        <f ca="1">IF(Email_TaskV2[[#This Row],[Aging]]&gt;7,"Warning","")</f>
        <v/>
      </c>
      <c r="AV1195" s="16" t="str">
        <f>IF(AND(Email_TaskV2[[#This Row],[Status]]="ON PROGRESS",Email_TaskV2[[#This Row],[Type]]="RFS"),"YES","")</f>
        <v/>
      </c>
      <c r="AW1195" s="16" t="str">
        <f>IF(AND(Email_TaskV2[[#This Row],[Status]]="ON PROGRESS",Email_TaskV2[[#This Row],[Type]]="RFI"),"YES","")</f>
        <v/>
      </c>
      <c r="AX1195" s="16">
        <f>IF(Email_TaskV2[[#This Row],[Nomor Nodin RFS/RFI]]="","",DAY(Email_TaskV2[[#This Row],[Tanggal nodin RFS/RFI]]))</f>
        <v>26</v>
      </c>
      <c r="AY1195" s="28" t="str">
        <f>IF(Email_TaskV2[[#This Row],[Nomor Nodin RFS/RFI]]="","",TEXT(Email_TaskV2[[#This Row],[Tanggal nodin RFS/RFI]],"mmm"))</f>
        <v>Sep</v>
      </c>
      <c r="AZ1195" s="28" t="str">
        <f>IF(Email_TaskV2[[#This Row],[Nodin BO]]="","No","Yes")</f>
        <v>No</v>
      </c>
      <c r="BA1195" s="36">
        <f>IF(Email_TaskV2[[#This Row],[Month]]="",13,MONTH(Email_TaskV2[[#This Row],[Tanggal nodin RFS/RFI]]))</f>
        <v>9</v>
      </c>
    </row>
    <row r="1196" spans="1:53" ht="15" hidden="1" customHeight="1" x14ac:dyDescent="0.3">
      <c r="A1196" s="17">
        <v>1195</v>
      </c>
      <c r="B1196" s="31" t="s">
        <v>5044</v>
      </c>
      <c r="C1196" s="40">
        <v>44831</v>
      </c>
      <c r="D1196" s="34" t="s">
        <v>5045</v>
      </c>
      <c r="E1196" s="31" t="s">
        <v>55</v>
      </c>
      <c r="F1196" s="41" t="s">
        <v>136</v>
      </c>
      <c r="G1196" s="42">
        <v>44834</v>
      </c>
      <c r="H1196" s="42">
        <v>44838</v>
      </c>
      <c r="I1196" s="31" t="s">
        <v>5046</v>
      </c>
      <c r="J1196" s="42">
        <v>44838</v>
      </c>
      <c r="K1196" s="42"/>
      <c r="L1196" s="31">
        <f t="shared" si="144"/>
        <v>7</v>
      </c>
      <c r="M1196" s="31">
        <f t="shared" si="145"/>
        <v>4</v>
      </c>
      <c r="N1196" s="74" t="s">
        <v>3068</v>
      </c>
      <c r="O1196" s="34" t="s">
        <v>3069</v>
      </c>
      <c r="P1196" s="34" t="str">
        <f>VLOOKUP(Email_TaskV2[[#This Row],[PIC Dev]],[1]Organization!C:D,2,FALSE)</f>
        <v>BSM Prepaid</v>
      </c>
      <c r="Q1196" s="74" t="s">
        <v>5047</v>
      </c>
      <c r="R1196" s="31">
        <v>16</v>
      </c>
      <c r="S1196" s="31" t="s">
        <v>61</v>
      </c>
      <c r="T1196" s="31" t="s">
        <v>5048</v>
      </c>
      <c r="U1196" s="31"/>
      <c r="V1196" s="31"/>
      <c r="W1196" s="31"/>
      <c r="X1196" s="31"/>
      <c r="Y1196" s="31"/>
      <c r="Z1196" s="31" t="s">
        <v>63</v>
      </c>
      <c r="AA1196" s="31" t="s">
        <v>64</v>
      </c>
      <c r="AB1196" s="31" t="s">
        <v>588</v>
      </c>
      <c r="AC1196" s="31" t="s">
        <v>98</v>
      </c>
      <c r="AD1196" s="23" t="s">
        <v>99</v>
      </c>
      <c r="AE1196" s="33"/>
      <c r="AF1196" s="33"/>
      <c r="AG1196" s="31"/>
      <c r="AH1196" s="31"/>
      <c r="AI1196" s="31" t="s">
        <v>75</v>
      </c>
      <c r="AJ1196" s="43" t="str">
        <f t="shared" si="146"/>
        <v/>
      </c>
      <c r="AK1196" s="25"/>
      <c r="AL1196" s="25"/>
      <c r="AM1196" s="25"/>
      <c r="AN1196" s="25"/>
      <c r="AO1196" s="25"/>
      <c r="AP1196" s="26">
        <f ca="1">IF(AND(Email_TaskV2[[#This Row],[Status]]="ON PROGRESS"),TODAY()-Email_TaskV2[[#This Row],[Tanggal nodin RFS/RFI]],0)</f>
        <v>0</v>
      </c>
      <c r="AQ1196" s="26">
        <f ca="1">IF(AND(Email_TaskV2[[#This Row],[Status]]="ON PROGRESS",Email_TaskV2[[#This Row],[Type]]="RFI"),TODAY()-Email_TaskV2[[#This Row],[Tanggal nodin RFS/RFI]],0)</f>
        <v>0</v>
      </c>
      <c r="AR1196" s="26" t="str">
        <f ca="1">IF(Email_TaskV2[[#This Row],[Aging]]&gt;7,"Warning","")</f>
        <v/>
      </c>
      <c r="AV1196" s="16" t="str">
        <f>IF(AND(Email_TaskV2[[#This Row],[Status]]="ON PROGRESS",Email_TaskV2[[#This Row],[Type]]="RFS"),"YES","")</f>
        <v/>
      </c>
      <c r="AW1196" s="16" t="str">
        <f>IF(AND(Email_TaskV2[[#This Row],[Status]]="ON PROGRESS",Email_TaskV2[[#This Row],[Type]]="RFI"),"YES","")</f>
        <v/>
      </c>
      <c r="AX1196" s="16">
        <f>IF(Email_TaskV2[[#This Row],[Nomor Nodin RFS/RFI]]="","",DAY(Email_TaskV2[[#This Row],[Tanggal nodin RFS/RFI]]))</f>
        <v>27</v>
      </c>
      <c r="AY1196" s="28" t="str">
        <f>IF(Email_TaskV2[[#This Row],[Nomor Nodin RFS/RFI]]="","",TEXT(Email_TaskV2[[#This Row],[Tanggal nodin RFS/RFI]],"mmm"))</f>
        <v>Sep</v>
      </c>
      <c r="AZ1196" s="28" t="str">
        <f>IF(Email_TaskV2[[#This Row],[Nodin BO]]="","No","Yes")</f>
        <v>Yes</v>
      </c>
      <c r="BA1196" s="36">
        <f>IF(Email_TaskV2[[#This Row],[Month]]="",13,MONTH(Email_TaskV2[[#This Row],[Tanggal nodin RFS/RFI]]))</f>
        <v>9</v>
      </c>
    </row>
    <row r="1197" spans="1:53" ht="15" hidden="1" customHeight="1" x14ac:dyDescent="0.3">
      <c r="A1197" s="17">
        <v>1196</v>
      </c>
      <c r="B1197" s="31" t="s">
        <v>5049</v>
      </c>
      <c r="C1197" s="40">
        <v>44831</v>
      </c>
      <c r="D1197" s="34" t="s">
        <v>5050</v>
      </c>
      <c r="E1197" s="32" t="s">
        <v>118</v>
      </c>
      <c r="F1197" s="81" t="s">
        <v>119</v>
      </c>
      <c r="G1197" s="31"/>
      <c r="H1197" s="42">
        <v>44846</v>
      </c>
      <c r="I1197" s="31"/>
      <c r="J1197" s="31"/>
      <c r="K1197" s="31"/>
      <c r="L1197" s="33"/>
      <c r="M1197" s="34"/>
      <c r="N1197" s="34" t="s">
        <v>164</v>
      </c>
      <c r="O1197" s="74" t="s">
        <v>165</v>
      </c>
      <c r="P1197" s="74" t="str">
        <f>VLOOKUP(Email_TaskV2[[#This Row],[PIC Dev]],[1]Organization!C:D,2,FALSE)</f>
        <v>Business Architecture</v>
      </c>
      <c r="Q1197" s="34" t="s">
        <v>5051</v>
      </c>
      <c r="R1197" s="31"/>
      <c r="S1197" s="31" t="s">
        <v>61</v>
      </c>
      <c r="T1197" s="31" t="s">
        <v>5052</v>
      </c>
      <c r="U1197" s="31"/>
      <c r="V1197" s="31"/>
      <c r="W1197" s="31"/>
      <c r="X1197" s="31"/>
      <c r="Y1197" s="31"/>
      <c r="Z1197" s="31" t="s">
        <v>63</v>
      </c>
      <c r="AA1197" s="31" t="s">
        <v>64</v>
      </c>
      <c r="AB1197" s="31" t="s">
        <v>65</v>
      </c>
      <c r="AC1197" s="31" t="s">
        <v>98</v>
      </c>
      <c r="AD1197" s="23" t="s">
        <v>160</v>
      </c>
      <c r="AE1197" s="33"/>
      <c r="AF1197" s="33"/>
      <c r="AG1197" s="31"/>
      <c r="AH1197" s="31"/>
      <c r="AI1197" s="48" t="s">
        <v>75</v>
      </c>
      <c r="AJ1197" s="135" t="str">
        <f t="shared" si="146"/>
        <v/>
      </c>
      <c r="AK1197" s="25"/>
      <c r="AL1197" s="25"/>
      <c r="AM1197" s="25"/>
      <c r="AN1197" s="25"/>
      <c r="AO1197" s="25"/>
      <c r="AP1197" s="26">
        <f ca="1">IF(AND(Email_TaskV2[[#This Row],[Status]]="ON PROGRESS"),TODAY()-Email_TaskV2[[#This Row],[Tanggal nodin RFS/RFI]],0)</f>
        <v>0</v>
      </c>
      <c r="AQ1197" s="26">
        <f ca="1">IF(AND(Email_TaskV2[[#This Row],[Status]]="ON PROGRESS",Email_TaskV2[[#This Row],[Type]]="RFI"),TODAY()-Email_TaskV2[[#This Row],[Tanggal nodin RFS/RFI]],0)</f>
        <v>0</v>
      </c>
      <c r="AR1197" s="26" t="str">
        <f ca="1">IF(Email_TaskV2[[#This Row],[Aging]]&gt;7,"Warning","")</f>
        <v/>
      </c>
      <c r="AV1197" s="16" t="str">
        <f>IF(AND(Email_TaskV2[[#This Row],[Status]]="ON PROGRESS",Email_TaskV2[[#This Row],[Type]]="RFS"),"YES","")</f>
        <v/>
      </c>
      <c r="AW1197" s="16" t="str">
        <f>IF(AND(Email_TaskV2[[#This Row],[Status]]="ON PROGRESS",Email_TaskV2[[#This Row],[Type]]="RFI"),"YES","")</f>
        <v/>
      </c>
      <c r="AX1197" s="16">
        <f>IF(Email_TaskV2[[#This Row],[Nomor Nodin RFS/RFI]]="","",DAY(Email_TaskV2[[#This Row],[Tanggal nodin RFS/RFI]]))</f>
        <v>27</v>
      </c>
      <c r="AY1197" s="28" t="str">
        <f>IF(Email_TaskV2[[#This Row],[Nomor Nodin RFS/RFI]]="","",TEXT(Email_TaskV2[[#This Row],[Tanggal nodin RFS/RFI]],"mmm"))</f>
        <v>Sep</v>
      </c>
      <c r="AZ1197" s="28" t="str">
        <f>IF(Email_TaskV2[[#This Row],[Nodin BO]]="","No","Yes")</f>
        <v>Yes</v>
      </c>
      <c r="BA1197" s="36">
        <f>IF(Email_TaskV2[[#This Row],[Month]]="",13,MONTH(Email_TaskV2[[#This Row],[Tanggal nodin RFS/RFI]]))</f>
        <v>9</v>
      </c>
    </row>
    <row r="1198" spans="1:53" ht="15" hidden="1" customHeight="1" x14ac:dyDescent="0.3">
      <c r="A1198" s="17">
        <v>1197</v>
      </c>
      <c r="B1198" s="31" t="s">
        <v>5053</v>
      </c>
      <c r="C1198" s="40">
        <v>44831</v>
      </c>
      <c r="D1198" s="34" t="s">
        <v>5054</v>
      </c>
      <c r="E1198" s="31" t="s">
        <v>55</v>
      </c>
      <c r="F1198" s="41" t="s">
        <v>136</v>
      </c>
      <c r="G1198" s="42">
        <v>44834</v>
      </c>
      <c r="H1198" s="42">
        <v>44839</v>
      </c>
      <c r="I1198" s="31" t="s">
        <v>5055</v>
      </c>
      <c r="J1198" s="42">
        <v>44839</v>
      </c>
      <c r="K1198" s="42"/>
      <c r="L1198" s="31">
        <f>H1198-C1198</f>
        <v>8</v>
      </c>
      <c r="M1198" s="31">
        <f>J1198-G1198</f>
        <v>5</v>
      </c>
      <c r="N1198" s="34" t="s">
        <v>3765</v>
      </c>
      <c r="O1198" s="34" t="s">
        <v>3766</v>
      </c>
      <c r="P1198" s="34" t="str">
        <f>VLOOKUP(Email_TaskV2[[#This Row],[PIC Dev]],[1]Organization!C:D,2,FALSE)</f>
        <v>Postpaid, Roaming, and Interconnect</v>
      </c>
      <c r="Q1198" s="74" t="s">
        <v>5056</v>
      </c>
      <c r="R1198" s="31">
        <v>50</v>
      </c>
      <c r="S1198" s="31" t="s">
        <v>61</v>
      </c>
      <c r="T1198" s="31" t="s">
        <v>5019</v>
      </c>
      <c r="U1198" s="31"/>
      <c r="V1198" s="31"/>
      <c r="W1198" s="31"/>
      <c r="X1198" s="31"/>
      <c r="Y1198" s="31"/>
      <c r="Z1198" s="31" t="s">
        <v>63</v>
      </c>
      <c r="AA1198" s="31" t="s">
        <v>64</v>
      </c>
      <c r="AB1198" s="31" t="s">
        <v>65</v>
      </c>
      <c r="AC1198" s="31" t="s">
        <v>98</v>
      </c>
      <c r="AD1198" s="23" t="s">
        <v>125</v>
      </c>
      <c r="AE1198" s="33" t="s">
        <v>99</v>
      </c>
      <c r="AF1198" s="33"/>
      <c r="AG1198" s="31"/>
      <c r="AH1198" s="31"/>
      <c r="AI1198" s="31" t="s">
        <v>68</v>
      </c>
      <c r="AJ1198" s="43" t="str">
        <f t="shared" si="146"/>
        <v>(FUT Simulator)</v>
      </c>
      <c r="AK1198" s="25"/>
      <c r="AL1198" s="25"/>
      <c r="AM1198" s="25">
        <v>3</v>
      </c>
      <c r="AN1198" s="25"/>
      <c r="AO1198" s="25"/>
      <c r="AP1198" s="26">
        <f ca="1">IF(AND(Email_TaskV2[[#This Row],[Status]]="ON PROGRESS"),TODAY()-Email_TaskV2[[#This Row],[Tanggal nodin RFS/RFI]],0)</f>
        <v>0</v>
      </c>
      <c r="AQ1198" s="26">
        <f ca="1">IF(AND(Email_TaskV2[[#This Row],[Status]]="ON PROGRESS",Email_TaskV2[[#This Row],[Type]]="RFI"),TODAY()-Email_TaskV2[[#This Row],[Tanggal nodin RFS/RFI]],0)</f>
        <v>0</v>
      </c>
      <c r="AR1198" s="26" t="str">
        <f ca="1">IF(Email_TaskV2[[#This Row],[Aging]]&gt;7,"Warning","")</f>
        <v/>
      </c>
      <c r="AV1198" s="16" t="str">
        <f>IF(AND(Email_TaskV2[[#This Row],[Status]]="ON PROGRESS",Email_TaskV2[[#This Row],[Type]]="RFS"),"YES","")</f>
        <v/>
      </c>
      <c r="AW1198" s="16" t="str">
        <f>IF(AND(Email_TaskV2[[#This Row],[Status]]="ON PROGRESS",Email_TaskV2[[#This Row],[Type]]="RFI"),"YES","")</f>
        <v/>
      </c>
      <c r="AX1198" s="16">
        <f>IF(Email_TaskV2[[#This Row],[Nomor Nodin RFS/RFI]]="","",DAY(Email_TaskV2[[#This Row],[Tanggal nodin RFS/RFI]]))</f>
        <v>27</v>
      </c>
      <c r="AY1198" s="28" t="str">
        <f>IF(Email_TaskV2[[#This Row],[Nomor Nodin RFS/RFI]]="","",TEXT(Email_TaskV2[[#This Row],[Tanggal nodin RFS/RFI]],"mmm"))</f>
        <v>Sep</v>
      </c>
      <c r="AZ1198" s="28" t="str">
        <f>IF(Email_TaskV2[[#This Row],[Nodin BO]]="","No","Yes")</f>
        <v>Yes</v>
      </c>
      <c r="BA1198" s="36">
        <f>IF(Email_TaskV2[[#This Row],[Month]]="",13,MONTH(Email_TaskV2[[#This Row],[Tanggal nodin RFS/RFI]]))</f>
        <v>9</v>
      </c>
    </row>
    <row r="1199" spans="1:53" ht="15" hidden="1" customHeight="1" x14ac:dyDescent="0.3">
      <c r="A1199" s="17">
        <v>1198</v>
      </c>
      <c r="B1199" s="31" t="s">
        <v>5057</v>
      </c>
      <c r="C1199" s="40">
        <v>44831</v>
      </c>
      <c r="D1199" s="34" t="s">
        <v>5058</v>
      </c>
      <c r="E1199" s="31" t="s">
        <v>55</v>
      </c>
      <c r="F1199" s="41" t="s">
        <v>136</v>
      </c>
      <c r="G1199" s="42">
        <v>44833</v>
      </c>
      <c r="H1199" s="42">
        <v>44834</v>
      </c>
      <c r="I1199" s="31" t="s">
        <v>5059</v>
      </c>
      <c r="J1199" s="42">
        <v>44837</v>
      </c>
      <c r="K1199" s="42"/>
      <c r="L1199" s="31">
        <f>H1199-C1199</f>
        <v>3</v>
      </c>
      <c r="M1199" s="31">
        <f>J1199-G1199</f>
        <v>4</v>
      </c>
      <c r="N1199" s="132" t="s">
        <v>58</v>
      </c>
      <c r="O1199" s="132" t="s">
        <v>59</v>
      </c>
      <c r="P1199" s="132" t="str">
        <f>VLOOKUP(Email_TaskV2[[#This Row],[PIC Dev]],[1]Organization!C:D,2,FALSE)</f>
        <v>BSM Prepaid</v>
      </c>
      <c r="Q1199" s="74" t="s">
        <v>5060</v>
      </c>
      <c r="R1199" s="31">
        <v>28</v>
      </c>
      <c r="S1199" s="31" t="s">
        <v>61</v>
      </c>
      <c r="T1199" s="31" t="s">
        <v>5061</v>
      </c>
      <c r="U1199" s="31"/>
      <c r="V1199" s="31"/>
      <c r="W1199" s="31"/>
      <c r="X1199" s="31"/>
      <c r="Y1199" s="31"/>
      <c r="Z1199" s="31" t="s">
        <v>63</v>
      </c>
      <c r="AA1199" s="31" t="s">
        <v>64</v>
      </c>
      <c r="AB1199" s="31" t="s">
        <v>65</v>
      </c>
      <c r="AC1199" s="31" t="s">
        <v>66</v>
      </c>
      <c r="AD1199" s="23" t="s">
        <v>74</v>
      </c>
      <c r="AE1199" s="33" t="s">
        <v>89</v>
      </c>
      <c r="AF1199" s="33"/>
      <c r="AG1199" s="31"/>
      <c r="AH1199" s="31"/>
      <c r="AI1199" s="31" t="s">
        <v>68</v>
      </c>
      <c r="AJ1199" s="43" t="str">
        <f t="shared" si="146"/>
        <v>(FUT Simulator)</v>
      </c>
      <c r="AK1199" s="25"/>
      <c r="AL1199" s="25"/>
      <c r="AM1199" s="25">
        <v>3</v>
      </c>
      <c r="AN1199" s="25"/>
      <c r="AO1199" s="25"/>
      <c r="AP1199" s="26">
        <f ca="1">IF(AND(Email_TaskV2[[#This Row],[Status]]="ON PROGRESS"),TODAY()-Email_TaskV2[[#This Row],[Tanggal nodin RFS/RFI]],0)</f>
        <v>0</v>
      </c>
      <c r="AQ1199" s="26">
        <f ca="1">IF(AND(Email_TaskV2[[#This Row],[Status]]="ON PROGRESS",Email_TaskV2[[#This Row],[Type]]="RFI"),TODAY()-Email_TaskV2[[#This Row],[Tanggal nodin RFS/RFI]],0)</f>
        <v>0</v>
      </c>
      <c r="AR1199" s="26" t="str">
        <f ca="1">IF(Email_TaskV2[[#This Row],[Aging]]&gt;7,"Warning","")</f>
        <v/>
      </c>
      <c r="AV1199" s="16" t="str">
        <f>IF(AND(Email_TaskV2[[#This Row],[Status]]="ON PROGRESS",Email_TaskV2[[#This Row],[Type]]="RFS"),"YES","")</f>
        <v/>
      </c>
      <c r="AW1199" s="16" t="str">
        <f>IF(AND(Email_TaskV2[[#This Row],[Status]]="ON PROGRESS",Email_TaskV2[[#This Row],[Type]]="RFI"),"YES","")</f>
        <v/>
      </c>
      <c r="AX1199" s="16">
        <f>IF(Email_TaskV2[[#This Row],[Nomor Nodin RFS/RFI]]="","",DAY(Email_TaskV2[[#This Row],[Tanggal nodin RFS/RFI]]))</f>
        <v>27</v>
      </c>
      <c r="AY1199" s="28" t="str">
        <f>IF(Email_TaskV2[[#This Row],[Nomor Nodin RFS/RFI]]="","",TEXT(Email_TaskV2[[#This Row],[Tanggal nodin RFS/RFI]],"mmm"))</f>
        <v>Sep</v>
      </c>
      <c r="AZ1199" s="28" t="str">
        <f>IF(Email_TaskV2[[#This Row],[Nodin BO]]="","No","Yes")</f>
        <v>Yes</v>
      </c>
      <c r="BA1199" s="36">
        <f>IF(Email_TaskV2[[#This Row],[Month]]="",13,MONTH(Email_TaskV2[[#This Row],[Tanggal nodin RFS/RFI]]))</f>
        <v>9</v>
      </c>
    </row>
    <row r="1200" spans="1:53" ht="15" hidden="1" customHeight="1" x14ac:dyDescent="0.3">
      <c r="A1200" s="17">
        <v>1199</v>
      </c>
      <c r="B1200" s="31" t="s">
        <v>5062</v>
      </c>
      <c r="C1200" s="40">
        <v>44831</v>
      </c>
      <c r="D1200" s="34" t="s">
        <v>5063</v>
      </c>
      <c r="E1200" s="31" t="s">
        <v>55</v>
      </c>
      <c r="F1200" s="41" t="s">
        <v>136</v>
      </c>
      <c r="G1200" s="42">
        <v>44831</v>
      </c>
      <c r="H1200" s="42">
        <v>44839</v>
      </c>
      <c r="I1200" s="31" t="s">
        <v>5064</v>
      </c>
      <c r="J1200" s="42">
        <v>44840</v>
      </c>
      <c r="K1200" s="42"/>
      <c r="L1200" s="31">
        <f>H1200-C1200</f>
        <v>8</v>
      </c>
      <c r="M1200" s="31">
        <f>J1200-G1200</f>
        <v>9</v>
      </c>
      <c r="N1200" s="132" t="s">
        <v>58</v>
      </c>
      <c r="O1200" s="132" t="s">
        <v>59</v>
      </c>
      <c r="P1200" s="132" t="str">
        <f>VLOOKUP(Email_TaskV2[[#This Row],[PIC Dev]],[1]Organization!C:D,2,FALSE)</f>
        <v>BSM Prepaid</v>
      </c>
      <c r="Q1200" s="74" t="s">
        <v>5065</v>
      </c>
      <c r="R1200" s="31">
        <v>54</v>
      </c>
      <c r="S1200" s="31" t="s">
        <v>61</v>
      </c>
      <c r="T1200" s="31" t="s">
        <v>4882</v>
      </c>
      <c r="U1200" s="31"/>
      <c r="V1200" s="31"/>
      <c r="W1200" s="31"/>
      <c r="X1200" s="31"/>
      <c r="Y1200" s="31"/>
      <c r="Z1200" s="31" t="s">
        <v>63</v>
      </c>
      <c r="AA1200" s="31" t="s">
        <v>64</v>
      </c>
      <c r="AB1200" s="31" t="s">
        <v>65</v>
      </c>
      <c r="AC1200" s="31" t="s">
        <v>66</v>
      </c>
      <c r="AD1200" s="33" t="s">
        <v>4221</v>
      </c>
      <c r="AE1200" s="33" t="s">
        <v>126</v>
      </c>
      <c r="AF1200" s="33"/>
      <c r="AG1200" s="31"/>
      <c r="AH1200" s="31"/>
      <c r="AI1200" s="31" t="s">
        <v>68</v>
      </c>
      <c r="AJ1200" s="43" t="str">
        <f t="shared" si="146"/>
        <v>(Postman Simulator)</v>
      </c>
      <c r="AK1200" s="25"/>
      <c r="AL1200" s="25"/>
      <c r="AM1200" s="25"/>
      <c r="AN1200" s="25">
        <v>4</v>
      </c>
      <c r="AO1200" s="25"/>
      <c r="AP1200" s="26">
        <f ca="1">IF(AND(Email_TaskV2[[#This Row],[Status]]="ON PROGRESS"),TODAY()-Email_TaskV2[[#This Row],[Tanggal nodin RFS/RFI]],0)</f>
        <v>0</v>
      </c>
      <c r="AQ1200" s="26">
        <f ca="1">IF(AND(Email_TaskV2[[#This Row],[Status]]="ON PROGRESS",Email_TaskV2[[#This Row],[Type]]="RFI"),TODAY()-Email_TaskV2[[#This Row],[Tanggal nodin RFS/RFI]],0)</f>
        <v>0</v>
      </c>
      <c r="AR1200" s="26" t="str">
        <f ca="1">IF(Email_TaskV2[[#This Row],[Aging]]&gt;7,"Warning","")</f>
        <v/>
      </c>
      <c r="AV1200" s="16" t="str">
        <f>IF(AND(Email_TaskV2[[#This Row],[Status]]="ON PROGRESS",Email_TaskV2[[#This Row],[Type]]="RFS"),"YES","")</f>
        <v/>
      </c>
      <c r="AW1200" s="16" t="str">
        <f>IF(AND(Email_TaskV2[[#This Row],[Status]]="ON PROGRESS",Email_TaskV2[[#This Row],[Type]]="RFI"),"YES","")</f>
        <v/>
      </c>
      <c r="AX1200" s="16">
        <f>IF(Email_TaskV2[[#This Row],[Nomor Nodin RFS/RFI]]="","",DAY(Email_TaskV2[[#This Row],[Tanggal nodin RFS/RFI]]))</f>
        <v>27</v>
      </c>
      <c r="AY1200" s="28" t="str">
        <f>IF(Email_TaskV2[[#This Row],[Nomor Nodin RFS/RFI]]="","",TEXT(Email_TaskV2[[#This Row],[Tanggal nodin RFS/RFI]],"mmm"))</f>
        <v>Sep</v>
      </c>
      <c r="AZ1200" s="28" t="str">
        <f>IF(Email_TaskV2[[#This Row],[Nodin BO]]="","No","Yes")</f>
        <v>Yes</v>
      </c>
      <c r="BA1200" s="36">
        <f>IF(Email_TaskV2[[#This Row],[Month]]="",13,MONTH(Email_TaskV2[[#This Row],[Tanggal nodin RFS/RFI]]))</f>
        <v>9</v>
      </c>
    </row>
    <row r="1201" spans="1:53" ht="15" hidden="1" customHeight="1" x14ac:dyDescent="0.3">
      <c r="A1201" s="17">
        <v>1200</v>
      </c>
      <c r="B1201" s="31" t="s">
        <v>5066</v>
      </c>
      <c r="C1201" s="40">
        <v>44831</v>
      </c>
      <c r="D1201" s="74" t="s">
        <v>5067</v>
      </c>
      <c r="E1201" s="31" t="s">
        <v>55</v>
      </c>
      <c r="F1201" s="41" t="s">
        <v>136</v>
      </c>
      <c r="G1201" s="42">
        <v>44831</v>
      </c>
      <c r="H1201" s="42">
        <v>44834</v>
      </c>
      <c r="I1201" s="31" t="s">
        <v>5068</v>
      </c>
      <c r="J1201" s="42">
        <v>44837</v>
      </c>
      <c r="K1201" s="42"/>
      <c r="L1201" s="31">
        <f>H1201-C1201</f>
        <v>3</v>
      </c>
      <c r="M1201" s="31">
        <f>J1201-G1201</f>
        <v>6</v>
      </c>
      <c r="N1201" s="74" t="s">
        <v>3068</v>
      </c>
      <c r="O1201" s="34" t="s">
        <v>3069</v>
      </c>
      <c r="P1201" s="34" t="str">
        <f>VLOOKUP(Email_TaskV2[[#This Row],[PIC Dev]],[1]Organization!C:D,2,FALSE)</f>
        <v>BSM Prepaid</v>
      </c>
      <c r="Q1201" s="74" t="s">
        <v>5069</v>
      </c>
      <c r="R1201" s="31">
        <v>115</v>
      </c>
      <c r="S1201" s="31" t="s">
        <v>106</v>
      </c>
      <c r="T1201" s="31" t="s">
        <v>5070</v>
      </c>
      <c r="U1201" s="31"/>
      <c r="V1201" s="31"/>
      <c r="W1201" s="31"/>
      <c r="X1201" s="31"/>
      <c r="Y1201" s="31"/>
      <c r="Z1201" s="31" t="s">
        <v>63</v>
      </c>
      <c r="AA1201" s="31" t="s">
        <v>64</v>
      </c>
      <c r="AB1201" s="31" t="s">
        <v>65</v>
      </c>
      <c r="AC1201" s="31" t="s">
        <v>66</v>
      </c>
      <c r="AD1201" s="23" t="s">
        <v>816</v>
      </c>
      <c r="AE1201" s="33"/>
      <c r="AF1201" s="33"/>
      <c r="AG1201" s="31"/>
      <c r="AH1201" s="31"/>
      <c r="AI1201" s="31" t="s">
        <v>75</v>
      </c>
      <c r="AJ1201" s="43" t="str">
        <f t="shared" si="146"/>
        <v/>
      </c>
      <c r="AK1201" s="25"/>
      <c r="AL1201" s="25"/>
      <c r="AM1201" s="25"/>
      <c r="AN1201" s="25"/>
      <c r="AO1201" s="25"/>
      <c r="AP1201" s="26">
        <f ca="1">IF(AND(Email_TaskV2[[#This Row],[Status]]="ON PROGRESS"),TODAY()-Email_TaskV2[[#This Row],[Tanggal nodin RFS/RFI]],0)</f>
        <v>0</v>
      </c>
      <c r="AQ1201" s="26">
        <f ca="1">IF(AND(Email_TaskV2[[#This Row],[Status]]="ON PROGRESS",Email_TaskV2[[#This Row],[Type]]="RFI"),TODAY()-Email_TaskV2[[#This Row],[Tanggal nodin RFS/RFI]],0)</f>
        <v>0</v>
      </c>
      <c r="AR1201" s="26" t="str">
        <f ca="1">IF(Email_TaskV2[[#This Row],[Aging]]&gt;7,"Warning","")</f>
        <v/>
      </c>
      <c r="AV1201" s="16" t="str">
        <f>IF(AND(Email_TaskV2[[#This Row],[Status]]="ON PROGRESS",Email_TaskV2[[#This Row],[Type]]="RFS"),"YES","")</f>
        <v/>
      </c>
      <c r="AW1201" s="16" t="str">
        <f>IF(AND(Email_TaskV2[[#This Row],[Status]]="ON PROGRESS",Email_TaskV2[[#This Row],[Type]]="RFI"),"YES","")</f>
        <v/>
      </c>
      <c r="AX1201" s="16">
        <f>IF(Email_TaskV2[[#This Row],[Nomor Nodin RFS/RFI]]="","",DAY(Email_TaskV2[[#This Row],[Tanggal nodin RFS/RFI]]))</f>
        <v>27</v>
      </c>
      <c r="AY1201" s="28" t="str">
        <f>IF(Email_TaskV2[[#This Row],[Nomor Nodin RFS/RFI]]="","",TEXT(Email_TaskV2[[#This Row],[Tanggal nodin RFS/RFI]],"mmm"))</f>
        <v>Sep</v>
      </c>
      <c r="AZ1201" s="28" t="str">
        <f>IF(Email_TaskV2[[#This Row],[Nodin BO]]="","No","Yes")</f>
        <v>Yes</v>
      </c>
      <c r="BA1201" s="36">
        <f>IF(Email_TaskV2[[#This Row],[Month]]="",13,MONTH(Email_TaskV2[[#This Row],[Tanggal nodin RFS/RFI]]))</f>
        <v>9</v>
      </c>
    </row>
    <row r="1202" spans="1:53" ht="15" hidden="1" customHeight="1" x14ac:dyDescent="0.3">
      <c r="A1202" s="17">
        <v>1201</v>
      </c>
      <c r="B1202" s="31" t="s">
        <v>5071</v>
      </c>
      <c r="C1202" s="40">
        <v>44831</v>
      </c>
      <c r="D1202" s="34" t="s">
        <v>5072</v>
      </c>
      <c r="E1202" s="32" t="s">
        <v>118</v>
      </c>
      <c r="F1202" s="81" t="s">
        <v>119</v>
      </c>
      <c r="G1202" s="31"/>
      <c r="H1202" s="42">
        <v>44860</v>
      </c>
      <c r="I1202" s="31"/>
      <c r="J1202" s="42"/>
      <c r="K1202" s="31"/>
      <c r="L1202" s="33"/>
      <c r="M1202" s="34"/>
      <c r="N1202" s="34" t="s">
        <v>220</v>
      </c>
      <c r="O1202" s="34" t="s">
        <v>221</v>
      </c>
      <c r="P1202" s="34" t="str">
        <f>VLOOKUP(Email_TaskV2[[#This Row],[PIC Dev]],[1]Organization!C:D,2,FALSE)</f>
        <v>Digital and VAS</v>
      </c>
      <c r="Q1202" s="74" t="s">
        <v>5073</v>
      </c>
      <c r="R1202" s="31"/>
      <c r="S1202" s="31" t="s">
        <v>61</v>
      </c>
      <c r="T1202" s="83" t="s">
        <v>5074</v>
      </c>
      <c r="U1202" s="83"/>
      <c r="V1202" s="83"/>
      <c r="W1202" s="83"/>
      <c r="X1202" s="83"/>
      <c r="Y1202" s="83"/>
      <c r="Z1202" s="31" t="s">
        <v>63</v>
      </c>
      <c r="AA1202" s="31" t="s">
        <v>64</v>
      </c>
      <c r="AB1202" s="31" t="s">
        <v>97</v>
      </c>
      <c r="AC1202" s="31" t="s">
        <v>98</v>
      </c>
      <c r="AD1202" s="23" t="s">
        <v>255</v>
      </c>
      <c r="AE1202" s="33"/>
      <c r="AF1202" s="33"/>
      <c r="AG1202" s="31"/>
      <c r="AH1202" s="31"/>
      <c r="AI1202" s="48" t="s">
        <v>68</v>
      </c>
      <c r="AJ1202" s="135" t="str">
        <f t="shared" si="146"/>
        <v>(Prima Automation)</v>
      </c>
      <c r="AK1202" s="25"/>
      <c r="AL1202" s="25">
        <v>2</v>
      </c>
      <c r="AM1202" s="25"/>
      <c r="AN1202" s="25"/>
      <c r="AO1202" s="25"/>
      <c r="AP1202" s="26">
        <f ca="1">IF(AND(Email_TaskV2[[#This Row],[Status]]="ON PROGRESS"),TODAY()-Email_TaskV2[[#This Row],[Tanggal nodin RFS/RFI]],0)</f>
        <v>0</v>
      </c>
      <c r="AQ1202" s="26">
        <f ca="1">IF(AND(Email_TaskV2[[#This Row],[Status]]="ON PROGRESS",Email_TaskV2[[#This Row],[Type]]="RFI"),TODAY()-Email_TaskV2[[#This Row],[Tanggal nodin RFS/RFI]],0)</f>
        <v>0</v>
      </c>
      <c r="AR1202" s="26" t="str">
        <f ca="1">IF(Email_TaskV2[[#This Row],[Aging]]&gt;7,"Warning","")</f>
        <v/>
      </c>
      <c r="AV1202" s="16" t="str">
        <f>IF(AND(Email_TaskV2[[#This Row],[Status]]="ON PROGRESS",Email_TaskV2[[#This Row],[Type]]="RFS"),"YES","")</f>
        <v/>
      </c>
      <c r="AW1202" s="16" t="str">
        <f>IF(AND(Email_TaskV2[[#This Row],[Status]]="ON PROGRESS",Email_TaskV2[[#This Row],[Type]]="RFI"),"YES","")</f>
        <v/>
      </c>
      <c r="AX1202" s="16">
        <f>IF(Email_TaskV2[[#This Row],[Nomor Nodin RFS/RFI]]="","",DAY(Email_TaskV2[[#This Row],[Tanggal nodin RFS/RFI]]))</f>
        <v>27</v>
      </c>
      <c r="AY1202" s="28" t="str">
        <f>IF(Email_TaskV2[[#This Row],[Nomor Nodin RFS/RFI]]="","",TEXT(Email_TaskV2[[#This Row],[Tanggal nodin RFS/RFI]],"mmm"))</f>
        <v>Sep</v>
      </c>
      <c r="AZ1202" s="28" t="str">
        <f>IF(Email_TaskV2[[#This Row],[Nodin BO]]="","No","Yes")</f>
        <v>Yes</v>
      </c>
      <c r="BA1202" s="36">
        <f>IF(Email_TaskV2[[#This Row],[Month]]="",13,MONTH(Email_TaskV2[[#This Row],[Tanggal nodin RFS/RFI]]))</f>
        <v>9</v>
      </c>
    </row>
    <row r="1203" spans="1:53" ht="15" hidden="1" customHeight="1" x14ac:dyDescent="0.3">
      <c r="A1203" s="17">
        <v>1202</v>
      </c>
      <c r="B1203" s="31" t="s">
        <v>5075</v>
      </c>
      <c r="C1203" s="40">
        <v>44831</v>
      </c>
      <c r="D1203" s="34" t="s">
        <v>5076</v>
      </c>
      <c r="E1203" s="32" t="s">
        <v>118</v>
      </c>
      <c r="F1203" s="81" t="s">
        <v>119</v>
      </c>
      <c r="G1203" s="31"/>
      <c r="H1203" s="42">
        <v>44860</v>
      </c>
      <c r="I1203" s="31"/>
      <c r="J1203" s="42"/>
      <c r="K1203" s="31"/>
      <c r="L1203" s="33"/>
      <c r="M1203" s="34"/>
      <c r="N1203" s="34" t="s">
        <v>220</v>
      </c>
      <c r="O1203" s="34" t="s">
        <v>221</v>
      </c>
      <c r="P1203" s="34" t="str">
        <f>VLOOKUP(Email_TaskV2[[#This Row],[PIC Dev]],[1]Organization!C:D,2,FALSE)</f>
        <v>Digital and VAS</v>
      </c>
      <c r="Q1203" s="74" t="s">
        <v>5077</v>
      </c>
      <c r="R1203" s="31"/>
      <c r="S1203" s="31" t="s">
        <v>61</v>
      </c>
      <c r="T1203" s="83" t="s">
        <v>5074</v>
      </c>
      <c r="U1203" s="83"/>
      <c r="V1203" s="83"/>
      <c r="W1203" s="83"/>
      <c r="X1203" s="83"/>
      <c r="Y1203" s="83"/>
      <c r="Z1203" s="31" t="s">
        <v>63</v>
      </c>
      <c r="AA1203" s="31" t="s">
        <v>64</v>
      </c>
      <c r="AB1203" s="31" t="s">
        <v>97</v>
      </c>
      <c r="AC1203" s="31" t="s">
        <v>98</v>
      </c>
      <c r="AD1203" s="23" t="s">
        <v>3897</v>
      </c>
      <c r="AE1203" s="33"/>
      <c r="AF1203" s="33"/>
      <c r="AG1203" s="31"/>
      <c r="AH1203" s="31"/>
      <c r="AI1203" s="48" t="s">
        <v>68</v>
      </c>
      <c r="AJ1203" s="135" t="str">
        <f t="shared" si="146"/>
        <v>(Prima Automation)</v>
      </c>
      <c r="AK1203" s="25"/>
      <c r="AL1203" s="25">
        <v>2</v>
      </c>
      <c r="AM1203" s="25"/>
      <c r="AN1203" s="25"/>
      <c r="AO1203" s="25"/>
      <c r="AP1203" s="26">
        <f ca="1">IF(AND(Email_TaskV2[[#This Row],[Status]]="ON PROGRESS"),TODAY()-Email_TaskV2[[#This Row],[Tanggal nodin RFS/RFI]],0)</f>
        <v>0</v>
      </c>
      <c r="AQ1203" s="26">
        <f ca="1">IF(AND(Email_TaskV2[[#This Row],[Status]]="ON PROGRESS",Email_TaskV2[[#This Row],[Type]]="RFI"),TODAY()-Email_TaskV2[[#This Row],[Tanggal nodin RFS/RFI]],0)</f>
        <v>0</v>
      </c>
      <c r="AR1203" s="26" t="str">
        <f ca="1">IF(Email_TaskV2[[#This Row],[Aging]]&gt;7,"Warning","")</f>
        <v/>
      </c>
      <c r="AV1203" s="16" t="str">
        <f>IF(AND(Email_TaskV2[[#This Row],[Status]]="ON PROGRESS",Email_TaskV2[[#This Row],[Type]]="RFS"),"YES","")</f>
        <v/>
      </c>
      <c r="AW1203" s="16" t="str">
        <f>IF(AND(Email_TaskV2[[#This Row],[Status]]="ON PROGRESS",Email_TaskV2[[#This Row],[Type]]="RFI"),"YES","")</f>
        <v/>
      </c>
      <c r="AX1203" s="16">
        <f>IF(Email_TaskV2[[#This Row],[Nomor Nodin RFS/RFI]]="","",DAY(Email_TaskV2[[#This Row],[Tanggal nodin RFS/RFI]]))</f>
        <v>27</v>
      </c>
      <c r="AY1203" s="28" t="str">
        <f>IF(Email_TaskV2[[#This Row],[Nomor Nodin RFS/RFI]]="","",TEXT(Email_TaskV2[[#This Row],[Tanggal nodin RFS/RFI]],"mmm"))</f>
        <v>Sep</v>
      </c>
      <c r="AZ1203" s="28" t="str">
        <f>IF(Email_TaskV2[[#This Row],[Nodin BO]]="","No","Yes")</f>
        <v>Yes</v>
      </c>
      <c r="BA1203" s="36">
        <f>IF(Email_TaskV2[[#This Row],[Month]]="",13,MONTH(Email_TaskV2[[#This Row],[Tanggal nodin RFS/RFI]]))</f>
        <v>9</v>
      </c>
    </row>
    <row r="1204" spans="1:53" ht="15" hidden="1" customHeight="1" x14ac:dyDescent="0.3">
      <c r="A1204" s="17">
        <v>1203</v>
      </c>
      <c r="B1204" s="31" t="s">
        <v>5078</v>
      </c>
      <c r="C1204" s="40">
        <v>44831</v>
      </c>
      <c r="D1204" s="34" t="s">
        <v>5079</v>
      </c>
      <c r="E1204" s="31" t="s">
        <v>55</v>
      </c>
      <c r="F1204" s="41" t="s">
        <v>112</v>
      </c>
      <c r="G1204" s="42">
        <v>44833</v>
      </c>
      <c r="H1204" s="42">
        <v>44834</v>
      </c>
      <c r="I1204" s="31" t="s">
        <v>5080</v>
      </c>
      <c r="J1204" s="42">
        <v>44834</v>
      </c>
      <c r="K1204" s="42"/>
      <c r="L1204" s="31">
        <f t="shared" ref="L1204:L1216" si="147">H1204-C1204</f>
        <v>3</v>
      </c>
      <c r="M1204" s="31">
        <f t="shared" ref="M1204:M1216" si="148">J1204-G1204</f>
        <v>1</v>
      </c>
      <c r="N1204" s="34" t="s">
        <v>3607</v>
      </c>
      <c r="O1204" s="34" t="s">
        <v>3608</v>
      </c>
      <c r="P1204" s="34" t="str">
        <f>VLOOKUP(Email_TaskV2[[#This Row],[PIC Dev]],[1]Organization!C:D,2,FALSE)</f>
        <v>Business Architecture</v>
      </c>
      <c r="Q1204" s="74" t="s">
        <v>5081</v>
      </c>
      <c r="R1204" s="31">
        <v>192</v>
      </c>
      <c r="S1204" s="31" t="s">
        <v>106</v>
      </c>
      <c r="T1204" s="31" t="s">
        <v>3610</v>
      </c>
      <c r="U1204" s="31"/>
      <c r="V1204" s="31"/>
      <c r="W1204" s="31"/>
      <c r="X1204" s="31"/>
      <c r="Y1204" s="31"/>
      <c r="Z1204" s="31" t="s">
        <v>63</v>
      </c>
      <c r="AA1204" s="31" t="s">
        <v>64</v>
      </c>
      <c r="AB1204" s="31" t="s">
        <v>534</v>
      </c>
      <c r="AC1204" s="31" t="s">
        <v>98</v>
      </c>
      <c r="AD1204" s="23" t="s">
        <v>1719</v>
      </c>
      <c r="AE1204" s="33"/>
      <c r="AF1204" s="33"/>
      <c r="AG1204" s="31"/>
      <c r="AH1204" s="31"/>
      <c r="AI1204" s="31" t="s">
        <v>276</v>
      </c>
      <c r="AJ1204" s="43" t="str">
        <f t="shared" si="146"/>
        <v>(Prima Automation)</v>
      </c>
      <c r="AK1204" s="25"/>
      <c r="AL1204" s="25">
        <v>2</v>
      </c>
      <c r="AM1204" s="25"/>
      <c r="AN1204" s="25"/>
      <c r="AO1204" s="25"/>
      <c r="AP1204" s="26">
        <f ca="1">IF(AND(Email_TaskV2[[#This Row],[Status]]="ON PROGRESS"),TODAY()-Email_TaskV2[[#This Row],[Tanggal nodin RFS/RFI]],0)</f>
        <v>0</v>
      </c>
      <c r="AQ1204" s="26">
        <f ca="1">IF(AND(Email_TaskV2[[#This Row],[Status]]="ON PROGRESS",Email_TaskV2[[#This Row],[Type]]="RFI"),TODAY()-Email_TaskV2[[#This Row],[Tanggal nodin RFS/RFI]],0)</f>
        <v>0</v>
      </c>
      <c r="AR1204" s="26" t="str">
        <f ca="1">IF(Email_TaskV2[[#This Row],[Aging]]&gt;7,"Warning","")</f>
        <v/>
      </c>
      <c r="AV1204" s="16" t="str">
        <f>IF(AND(Email_TaskV2[[#This Row],[Status]]="ON PROGRESS",Email_TaskV2[[#This Row],[Type]]="RFS"),"YES","")</f>
        <v/>
      </c>
      <c r="AW1204" s="16" t="str">
        <f>IF(AND(Email_TaskV2[[#This Row],[Status]]="ON PROGRESS",Email_TaskV2[[#This Row],[Type]]="RFI"),"YES","")</f>
        <v/>
      </c>
      <c r="AX1204" s="16">
        <f>IF(Email_TaskV2[[#This Row],[Nomor Nodin RFS/RFI]]="","",DAY(Email_TaskV2[[#This Row],[Tanggal nodin RFS/RFI]]))</f>
        <v>27</v>
      </c>
      <c r="AY1204" s="28" t="str">
        <f>IF(Email_TaskV2[[#This Row],[Nomor Nodin RFS/RFI]]="","",TEXT(Email_TaskV2[[#This Row],[Tanggal nodin RFS/RFI]],"mmm"))</f>
        <v>Sep</v>
      </c>
      <c r="AZ1204" s="28" t="str">
        <f>IF(Email_TaskV2[[#This Row],[Nodin BO]]="","No","Yes")</f>
        <v>Yes</v>
      </c>
      <c r="BA1204" s="36">
        <f>IF(Email_TaskV2[[#This Row],[Month]]="",13,MONTH(Email_TaskV2[[#This Row],[Tanggal nodin RFS/RFI]]))</f>
        <v>9</v>
      </c>
    </row>
    <row r="1205" spans="1:53" ht="15" hidden="1" customHeight="1" x14ac:dyDescent="0.3">
      <c r="A1205" s="17">
        <v>1204</v>
      </c>
      <c r="B1205" s="31" t="s">
        <v>5082</v>
      </c>
      <c r="C1205" s="40">
        <v>44831</v>
      </c>
      <c r="D1205" s="34" t="s">
        <v>5083</v>
      </c>
      <c r="E1205" s="31" t="s">
        <v>55</v>
      </c>
      <c r="F1205" s="31" t="s">
        <v>112</v>
      </c>
      <c r="G1205" s="42">
        <v>44833</v>
      </c>
      <c r="H1205" s="42">
        <v>44837</v>
      </c>
      <c r="I1205" s="31" t="s">
        <v>5084</v>
      </c>
      <c r="J1205" s="42">
        <v>44837</v>
      </c>
      <c r="K1205" s="42"/>
      <c r="L1205" s="31">
        <f t="shared" si="147"/>
        <v>6</v>
      </c>
      <c r="M1205" s="31">
        <f t="shared" si="148"/>
        <v>4</v>
      </c>
      <c r="N1205" s="34" t="s">
        <v>3607</v>
      </c>
      <c r="O1205" s="34" t="s">
        <v>3608</v>
      </c>
      <c r="P1205" s="34" t="str">
        <f>VLOOKUP(Email_TaskV2[[#This Row],[PIC Dev]],[1]Organization!C:D,2,FALSE)</f>
        <v>Business Architecture</v>
      </c>
      <c r="Q1205" s="34"/>
      <c r="R1205" s="31">
        <v>88</v>
      </c>
      <c r="S1205" s="31" t="s">
        <v>106</v>
      </c>
      <c r="T1205" s="83" t="s">
        <v>4505</v>
      </c>
      <c r="U1205" s="83"/>
      <c r="V1205" s="83"/>
      <c r="W1205" s="83"/>
      <c r="X1205" s="83"/>
      <c r="Y1205" s="83"/>
      <c r="Z1205" s="31" t="s">
        <v>63</v>
      </c>
      <c r="AA1205" s="31" t="s">
        <v>64</v>
      </c>
      <c r="AB1205" s="31" t="s">
        <v>534</v>
      </c>
      <c r="AC1205" s="31" t="s">
        <v>98</v>
      </c>
      <c r="AD1205" s="23" t="s">
        <v>151</v>
      </c>
      <c r="AE1205" s="33"/>
      <c r="AF1205" s="33"/>
      <c r="AG1205" s="31"/>
      <c r="AH1205" s="31"/>
      <c r="AI1205" s="31" t="s">
        <v>276</v>
      </c>
      <c r="AJ1205" s="43" t="str">
        <f t="shared" si="146"/>
        <v>(Sigos Automation)</v>
      </c>
      <c r="AK1205" s="25">
        <v>1</v>
      </c>
      <c r="AL1205" s="25"/>
      <c r="AM1205" s="25"/>
      <c r="AN1205" s="25"/>
      <c r="AO1205" s="25"/>
      <c r="AP1205" s="26">
        <f ca="1">IF(AND(Email_TaskV2[[#This Row],[Status]]="ON PROGRESS"),TODAY()-Email_TaskV2[[#This Row],[Tanggal nodin RFS/RFI]],0)</f>
        <v>0</v>
      </c>
      <c r="AQ1205" s="26">
        <f ca="1">IF(AND(Email_TaskV2[[#This Row],[Status]]="ON PROGRESS",Email_TaskV2[[#This Row],[Type]]="RFI"),TODAY()-Email_TaskV2[[#This Row],[Tanggal nodin RFS/RFI]],0)</f>
        <v>0</v>
      </c>
      <c r="AR1205" s="26" t="str">
        <f ca="1">IF(Email_TaskV2[[#This Row],[Aging]]&gt;7,"Warning","")</f>
        <v/>
      </c>
      <c r="AV1205" s="16" t="str">
        <f>IF(AND(Email_TaskV2[[#This Row],[Status]]="ON PROGRESS",Email_TaskV2[[#This Row],[Type]]="RFS"),"YES","")</f>
        <v/>
      </c>
      <c r="AW1205" s="16" t="str">
        <f>IF(AND(Email_TaskV2[[#This Row],[Status]]="ON PROGRESS",Email_TaskV2[[#This Row],[Type]]="RFI"),"YES","")</f>
        <v/>
      </c>
      <c r="AX1205" s="16">
        <f>IF(Email_TaskV2[[#This Row],[Nomor Nodin RFS/RFI]]="","",DAY(Email_TaskV2[[#This Row],[Tanggal nodin RFS/RFI]]))</f>
        <v>27</v>
      </c>
      <c r="AY1205" s="28" t="str">
        <f>IF(Email_TaskV2[[#This Row],[Nomor Nodin RFS/RFI]]="","",TEXT(Email_TaskV2[[#This Row],[Tanggal nodin RFS/RFI]],"mmm"))</f>
        <v>Sep</v>
      </c>
      <c r="AZ1205" s="28" t="str">
        <f>IF(Email_TaskV2[[#This Row],[Nodin BO]]="","No","Yes")</f>
        <v>Yes</v>
      </c>
      <c r="BA1205" s="36">
        <f>IF(Email_TaskV2[[#This Row],[Month]]="",13,MONTH(Email_TaskV2[[#This Row],[Tanggal nodin RFS/RFI]]))</f>
        <v>9</v>
      </c>
    </row>
    <row r="1206" spans="1:53" ht="15" hidden="1" customHeight="1" x14ac:dyDescent="0.3">
      <c r="A1206" s="17">
        <v>1205</v>
      </c>
      <c r="B1206" s="31" t="s">
        <v>5085</v>
      </c>
      <c r="C1206" s="40">
        <v>44832</v>
      </c>
      <c r="D1206" s="34" t="s">
        <v>5086</v>
      </c>
      <c r="E1206" s="31" t="s">
        <v>55</v>
      </c>
      <c r="F1206" s="41" t="s">
        <v>136</v>
      </c>
      <c r="G1206" s="42">
        <v>44833</v>
      </c>
      <c r="H1206" s="42">
        <v>44833</v>
      </c>
      <c r="I1206" s="31" t="s">
        <v>5087</v>
      </c>
      <c r="J1206" s="42">
        <v>44833</v>
      </c>
      <c r="K1206" s="42"/>
      <c r="L1206" s="31">
        <f t="shared" si="147"/>
        <v>1</v>
      </c>
      <c r="M1206" s="31">
        <f t="shared" si="148"/>
        <v>0</v>
      </c>
      <c r="N1206" s="23" t="s">
        <v>93</v>
      </c>
      <c r="O1206" s="20" t="s">
        <v>94</v>
      </c>
      <c r="P1206" s="34" t="str">
        <f>VLOOKUP(Email_TaskV2[[#This Row],[PIC Dev]],[1]Organization!C:D,2,FALSE)</f>
        <v>Digital and VAS</v>
      </c>
      <c r="Q1206" s="74" t="s">
        <v>5088</v>
      </c>
      <c r="R1206" s="31">
        <v>15</v>
      </c>
      <c r="S1206" s="31" t="s">
        <v>61</v>
      </c>
      <c r="T1206" s="83" t="s">
        <v>5089</v>
      </c>
      <c r="U1206" s="83"/>
      <c r="V1206" s="83"/>
      <c r="W1206" s="83"/>
      <c r="X1206" s="83"/>
      <c r="Y1206" s="83"/>
      <c r="Z1206" s="31" t="s">
        <v>63</v>
      </c>
      <c r="AA1206" s="31" t="s">
        <v>64</v>
      </c>
      <c r="AB1206" s="31" t="s">
        <v>201</v>
      </c>
      <c r="AC1206" s="31" t="s">
        <v>98</v>
      </c>
      <c r="AD1206" s="23" t="s">
        <v>125</v>
      </c>
      <c r="AE1206" s="33"/>
      <c r="AF1206" s="33"/>
      <c r="AG1206" s="31"/>
      <c r="AH1206" s="31"/>
      <c r="AI1206" s="31" t="s">
        <v>75</v>
      </c>
      <c r="AJ1206" s="43" t="str">
        <f t="shared" si="146"/>
        <v/>
      </c>
      <c r="AK1206" s="25"/>
      <c r="AL1206" s="25"/>
      <c r="AM1206" s="25"/>
      <c r="AN1206" s="25"/>
      <c r="AO1206" s="25"/>
      <c r="AP1206" s="26">
        <f ca="1">IF(AND(Email_TaskV2[[#This Row],[Status]]="ON PROGRESS"),TODAY()-Email_TaskV2[[#This Row],[Tanggal nodin RFS/RFI]],0)</f>
        <v>0</v>
      </c>
      <c r="AQ1206" s="26">
        <f ca="1">IF(AND(Email_TaskV2[[#This Row],[Status]]="ON PROGRESS",Email_TaskV2[[#This Row],[Type]]="RFI"),TODAY()-Email_TaskV2[[#This Row],[Tanggal nodin RFS/RFI]],0)</f>
        <v>0</v>
      </c>
      <c r="AR1206" s="26" t="str">
        <f ca="1">IF(Email_TaskV2[[#This Row],[Aging]]&gt;7,"Warning","")</f>
        <v/>
      </c>
      <c r="AV1206" s="16" t="str">
        <f>IF(AND(Email_TaskV2[[#This Row],[Status]]="ON PROGRESS",Email_TaskV2[[#This Row],[Type]]="RFS"),"YES","")</f>
        <v/>
      </c>
      <c r="AW1206" s="16" t="str">
        <f>IF(AND(Email_TaskV2[[#This Row],[Status]]="ON PROGRESS",Email_TaskV2[[#This Row],[Type]]="RFI"),"YES","")</f>
        <v/>
      </c>
      <c r="AX1206" s="16">
        <f>IF(Email_TaskV2[[#This Row],[Nomor Nodin RFS/RFI]]="","",DAY(Email_TaskV2[[#This Row],[Tanggal nodin RFS/RFI]]))</f>
        <v>28</v>
      </c>
      <c r="AY1206" s="28" t="str">
        <f>IF(Email_TaskV2[[#This Row],[Nomor Nodin RFS/RFI]]="","",TEXT(Email_TaskV2[[#This Row],[Tanggal nodin RFS/RFI]],"mmm"))</f>
        <v>Sep</v>
      </c>
      <c r="AZ1206" s="28" t="str">
        <f>IF(Email_TaskV2[[#This Row],[Nodin BO]]="","No","Yes")</f>
        <v>Yes</v>
      </c>
      <c r="BA1206" s="36">
        <f>IF(Email_TaskV2[[#This Row],[Month]]="",13,MONTH(Email_TaskV2[[#This Row],[Tanggal nodin RFS/RFI]]))</f>
        <v>9</v>
      </c>
    </row>
    <row r="1207" spans="1:53" ht="15" hidden="1" customHeight="1" x14ac:dyDescent="0.3">
      <c r="A1207" s="17">
        <v>1206</v>
      </c>
      <c r="B1207" s="31" t="s">
        <v>5090</v>
      </c>
      <c r="C1207" s="40">
        <v>44832</v>
      </c>
      <c r="D1207" s="34" t="s">
        <v>5091</v>
      </c>
      <c r="E1207" s="31" t="s">
        <v>55</v>
      </c>
      <c r="F1207" s="41" t="s">
        <v>136</v>
      </c>
      <c r="G1207" s="42">
        <v>44832</v>
      </c>
      <c r="H1207" s="42">
        <v>44837</v>
      </c>
      <c r="I1207" s="31" t="s">
        <v>5092</v>
      </c>
      <c r="J1207" s="42">
        <v>44837</v>
      </c>
      <c r="K1207" s="42"/>
      <c r="L1207" s="31">
        <f t="shared" si="147"/>
        <v>5</v>
      </c>
      <c r="M1207" s="31">
        <f t="shared" si="148"/>
        <v>5</v>
      </c>
      <c r="N1207" s="23" t="s">
        <v>171</v>
      </c>
      <c r="O1207" s="20" t="s">
        <v>172</v>
      </c>
      <c r="P1207" s="35" t="str">
        <f>VLOOKUP(Email_TaskV2[[#This Row],[PIC Dev]],[1]Organization!C:D,2,FALSE)</f>
        <v>Postpaid, Roaming, and Interconnect</v>
      </c>
      <c r="Q1207" s="74" t="s">
        <v>5093</v>
      </c>
      <c r="R1207" s="31">
        <v>60</v>
      </c>
      <c r="S1207" s="31" t="s">
        <v>61</v>
      </c>
      <c r="T1207" s="31" t="s">
        <v>5094</v>
      </c>
      <c r="U1207" s="31"/>
      <c r="V1207" s="31"/>
      <c r="W1207" s="31"/>
      <c r="X1207" s="31"/>
      <c r="Y1207" s="31"/>
      <c r="Z1207" s="31" t="s">
        <v>63</v>
      </c>
      <c r="AA1207" s="31" t="s">
        <v>64</v>
      </c>
      <c r="AB1207" s="31" t="s">
        <v>65</v>
      </c>
      <c r="AC1207" s="31" t="s">
        <v>124</v>
      </c>
      <c r="AD1207" s="23" t="s">
        <v>125</v>
      </c>
      <c r="AE1207" s="33" t="s">
        <v>99</v>
      </c>
      <c r="AF1207" s="33"/>
      <c r="AG1207" s="31"/>
      <c r="AH1207" s="31"/>
      <c r="AI1207" s="31" t="s">
        <v>68</v>
      </c>
      <c r="AJ1207" s="43" t="str">
        <f t="shared" si="146"/>
        <v>(FUT Simulator)</v>
      </c>
      <c r="AK1207" s="25"/>
      <c r="AL1207" s="25"/>
      <c r="AM1207" s="25">
        <v>3</v>
      </c>
      <c r="AN1207" s="25"/>
      <c r="AO1207" s="25"/>
      <c r="AP1207" s="26">
        <f ca="1">IF(AND(Email_TaskV2[[#This Row],[Status]]="ON PROGRESS"),TODAY()-Email_TaskV2[[#This Row],[Tanggal nodin RFS/RFI]],0)</f>
        <v>0</v>
      </c>
      <c r="AQ1207" s="26">
        <f ca="1">IF(AND(Email_TaskV2[[#This Row],[Status]]="ON PROGRESS",Email_TaskV2[[#This Row],[Type]]="RFI"),TODAY()-Email_TaskV2[[#This Row],[Tanggal nodin RFS/RFI]],0)</f>
        <v>0</v>
      </c>
      <c r="AR1207" s="26" t="str">
        <f ca="1">IF(Email_TaskV2[[#This Row],[Aging]]&gt;7,"Warning","")</f>
        <v/>
      </c>
      <c r="AV1207" s="16" t="str">
        <f>IF(AND(Email_TaskV2[[#This Row],[Status]]="ON PROGRESS",Email_TaskV2[[#This Row],[Type]]="RFS"),"YES","")</f>
        <v/>
      </c>
      <c r="AW1207" s="16" t="str">
        <f>IF(AND(Email_TaskV2[[#This Row],[Status]]="ON PROGRESS",Email_TaskV2[[#This Row],[Type]]="RFI"),"YES","")</f>
        <v/>
      </c>
      <c r="AX1207" s="16">
        <f>IF(Email_TaskV2[[#This Row],[Nomor Nodin RFS/RFI]]="","",DAY(Email_TaskV2[[#This Row],[Tanggal nodin RFS/RFI]]))</f>
        <v>28</v>
      </c>
      <c r="AY1207" s="28" t="str">
        <f>IF(Email_TaskV2[[#This Row],[Nomor Nodin RFS/RFI]]="","",TEXT(Email_TaskV2[[#This Row],[Tanggal nodin RFS/RFI]],"mmm"))</f>
        <v>Sep</v>
      </c>
      <c r="AZ1207" s="28" t="str">
        <f>IF(Email_TaskV2[[#This Row],[Nodin BO]]="","No","Yes")</f>
        <v>Yes</v>
      </c>
      <c r="BA1207" s="36">
        <f>IF(Email_TaskV2[[#This Row],[Month]]="",13,MONTH(Email_TaskV2[[#This Row],[Tanggal nodin RFS/RFI]]))</f>
        <v>9</v>
      </c>
    </row>
    <row r="1208" spans="1:53" ht="15" hidden="1" customHeight="1" x14ac:dyDescent="0.3">
      <c r="A1208" s="17">
        <v>1207</v>
      </c>
      <c r="B1208" s="31" t="s">
        <v>5095</v>
      </c>
      <c r="C1208" s="40">
        <v>44832</v>
      </c>
      <c r="D1208" s="34" t="s">
        <v>5096</v>
      </c>
      <c r="E1208" s="18" t="s">
        <v>55</v>
      </c>
      <c r="F1208" s="41" t="s">
        <v>112</v>
      </c>
      <c r="G1208" s="42">
        <v>44834</v>
      </c>
      <c r="H1208" s="42">
        <v>44841</v>
      </c>
      <c r="I1208" s="31" t="s">
        <v>5097</v>
      </c>
      <c r="J1208" s="42">
        <v>44841</v>
      </c>
      <c r="K1208" s="42"/>
      <c r="L1208" s="31">
        <f t="shared" si="147"/>
        <v>9</v>
      </c>
      <c r="M1208" s="31">
        <f t="shared" si="148"/>
        <v>7</v>
      </c>
      <c r="N1208" s="34" t="s">
        <v>130</v>
      </c>
      <c r="O1208" s="34" t="s">
        <v>131</v>
      </c>
      <c r="P1208" s="34" t="str">
        <f>VLOOKUP(Email_TaskV2[[#This Row],[PIC Dev]],[1]Organization!C:D,2,FALSE)</f>
        <v>BSM Prepaid</v>
      </c>
      <c r="Q1208" s="34"/>
      <c r="R1208" s="31">
        <v>85</v>
      </c>
      <c r="S1208" s="31" t="s">
        <v>106</v>
      </c>
      <c r="T1208" s="31" t="s">
        <v>5098</v>
      </c>
      <c r="U1208" s="31"/>
      <c r="V1208" s="31"/>
      <c r="W1208" s="31"/>
      <c r="X1208" s="31"/>
      <c r="Y1208" s="31"/>
      <c r="Z1208" s="31" t="s">
        <v>63</v>
      </c>
      <c r="AA1208" s="31" t="s">
        <v>64</v>
      </c>
      <c r="AB1208" s="31" t="s">
        <v>65</v>
      </c>
      <c r="AC1208" s="31" t="s">
        <v>66</v>
      </c>
      <c r="AD1208" s="23" t="s">
        <v>2792</v>
      </c>
      <c r="AE1208" s="33"/>
      <c r="AF1208" s="33"/>
      <c r="AG1208" s="31"/>
      <c r="AH1208" s="31"/>
      <c r="AI1208" s="31" t="s">
        <v>75</v>
      </c>
      <c r="AJ1208" s="43" t="str">
        <f t="shared" si="146"/>
        <v/>
      </c>
      <c r="AK1208" s="25"/>
      <c r="AL1208" s="25"/>
      <c r="AM1208" s="25"/>
      <c r="AN1208" s="25"/>
      <c r="AO1208" s="25"/>
      <c r="AP1208" s="26">
        <f ca="1">IF(AND(Email_TaskV2[[#This Row],[Status]]="ON PROGRESS"),TODAY()-Email_TaskV2[[#This Row],[Tanggal nodin RFS/RFI]],0)</f>
        <v>0</v>
      </c>
      <c r="AQ1208" s="26">
        <f ca="1">IF(AND(Email_TaskV2[[#This Row],[Status]]="ON PROGRESS",Email_TaskV2[[#This Row],[Type]]="RFI"),TODAY()-Email_TaskV2[[#This Row],[Tanggal nodin RFS/RFI]],0)</f>
        <v>0</v>
      </c>
      <c r="AR1208" s="26" t="str">
        <f ca="1">IF(Email_TaskV2[[#This Row],[Aging]]&gt;7,"Warning","")</f>
        <v/>
      </c>
      <c r="AV1208" s="16" t="str">
        <f>IF(AND(Email_TaskV2[[#This Row],[Status]]="ON PROGRESS",Email_TaskV2[[#This Row],[Type]]="RFS"),"YES","")</f>
        <v/>
      </c>
      <c r="AW1208" s="16" t="str">
        <f>IF(AND(Email_TaskV2[[#This Row],[Status]]="ON PROGRESS",Email_TaskV2[[#This Row],[Type]]="RFI"),"YES","")</f>
        <v/>
      </c>
      <c r="AX1208" s="16">
        <f>IF(Email_TaskV2[[#This Row],[Nomor Nodin RFS/RFI]]="","",DAY(Email_TaskV2[[#This Row],[Tanggal nodin RFS/RFI]]))</f>
        <v>28</v>
      </c>
      <c r="AY1208" s="28" t="str">
        <f>IF(Email_TaskV2[[#This Row],[Nomor Nodin RFS/RFI]]="","",TEXT(Email_TaskV2[[#This Row],[Tanggal nodin RFS/RFI]],"mmm"))</f>
        <v>Sep</v>
      </c>
      <c r="AZ1208" s="28" t="str">
        <f>IF(Email_TaskV2[[#This Row],[Nodin BO]]="","No","Yes")</f>
        <v>Yes</v>
      </c>
      <c r="BA1208" s="36">
        <f>IF(Email_TaskV2[[#This Row],[Month]]="",13,MONTH(Email_TaskV2[[#This Row],[Tanggal nodin RFS/RFI]]))</f>
        <v>9</v>
      </c>
    </row>
    <row r="1209" spans="1:53" ht="15" hidden="1" customHeight="1" x14ac:dyDescent="0.3">
      <c r="A1209" s="17">
        <v>1208</v>
      </c>
      <c r="B1209" s="31" t="s">
        <v>5099</v>
      </c>
      <c r="C1209" s="40">
        <v>44833</v>
      </c>
      <c r="D1209" s="34" t="s">
        <v>5100</v>
      </c>
      <c r="E1209" s="18" t="s">
        <v>55</v>
      </c>
      <c r="F1209" s="41" t="s">
        <v>136</v>
      </c>
      <c r="G1209" s="42">
        <v>44838</v>
      </c>
      <c r="H1209" s="42">
        <v>44840</v>
      </c>
      <c r="I1209" s="31" t="s">
        <v>5101</v>
      </c>
      <c r="J1209" s="42">
        <v>44840</v>
      </c>
      <c r="K1209" s="42"/>
      <c r="L1209" s="31">
        <f t="shared" si="147"/>
        <v>7</v>
      </c>
      <c r="M1209" s="31">
        <f t="shared" si="148"/>
        <v>2</v>
      </c>
      <c r="N1209" s="132" t="s">
        <v>58</v>
      </c>
      <c r="O1209" s="132" t="s">
        <v>59</v>
      </c>
      <c r="P1209" s="132" t="str">
        <f>VLOOKUP(Email_TaskV2[[#This Row],[PIC Dev]],[1]Organization!C:D,2,FALSE)</f>
        <v>BSM Prepaid</v>
      </c>
      <c r="Q1209" s="74" t="s">
        <v>4369</v>
      </c>
      <c r="R1209" s="31">
        <v>116</v>
      </c>
      <c r="S1209" s="31" t="s">
        <v>61</v>
      </c>
      <c r="T1209" s="31" t="s">
        <v>3956</v>
      </c>
      <c r="U1209" s="31"/>
      <c r="V1209" s="31"/>
      <c r="W1209" s="31"/>
      <c r="X1209" s="31"/>
      <c r="Y1209" s="31"/>
      <c r="Z1209" s="31" t="s">
        <v>63</v>
      </c>
      <c r="AA1209" s="31" t="s">
        <v>64</v>
      </c>
      <c r="AB1209" s="31" t="s">
        <v>65</v>
      </c>
      <c r="AC1209" s="31" t="s">
        <v>66</v>
      </c>
      <c r="AD1209" s="23" t="s">
        <v>4310</v>
      </c>
      <c r="AE1209" s="33" t="s">
        <v>74</v>
      </c>
      <c r="AF1209" s="33" t="s">
        <v>89</v>
      </c>
      <c r="AG1209" s="31" t="s">
        <v>4221</v>
      </c>
      <c r="AH1209" s="31"/>
      <c r="AI1209" s="31" t="s">
        <v>68</v>
      </c>
      <c r="AJ1209" s="43" t="str">
        <f t="shared" si="146"/>
        <v>(FUT Simulator)</v>
      </c>
      <c r="AK1209" s="25"/>
      <c r="AL1209" s="25"/>
      <c r="AM1209" s="25">
        <v>3</v>
      </c>
      <c r="AN1209" s="25"/>
      <c r="AO1209" s="25"/>
      <c r="AP1209" s="26">
        <f ca="1">IF(AND(Email_TaskV2[[#This Row],[Status]]="ON PROGRESS"),TODAY()-Email_TaskV2[[#This Row],[Tanggal nodin RFS/RFI]],0)</f>
        <v>0</v>
      </c>
      <c r="AQ1209" s="26">
        <f ca="1">IF(AND(Email_TaskV2[[#This Row],[Status]]="ON PROGRESS",Email_TaskV2[[#This Row],[Type]]="RFI"),TODAY()-Email_TaskV2[[#This Row],[Tanggal nodin RFS/RFI]],0)</f>
        <v>0</v>
      </c>
      <c r="AR1209" s="26" t="str">
        <f ca="1">IF(Email_TaskV2[[#This Row],[Aging]]&gt;7,"Warning","")</f>
        <v/>
      </c>
      <c r="AV1209" s="16" t="str">
        <f>IF(AND(Email_TaskV2[[#This Row],[Status]]="ON PROGRESS",Email_TaskV2[[#This Row],[Type]]="RFS"),"YES","")</f>
        <v/>
      </c>
      <c r="AW1209" s="16" t="str">
        <f>IF(AND(Email_TaskV2[[#This Row],[Status]]="ON PROGRESS",Email_TaskV2[[#This Row],[Type]]="RFI"),"YES","")</f>
        <v/>
      </c>
      <c r="AX1209" s="16">
        <f>IF(Email_TaskV2[[#This Row],[Nomor Nodin RFS/RFI]]="","",DAY(Email_TaskV2[[#This Row],[Tanggal nodin RFS/RFI]]))</f>
        <v>29</v>
      </c>
      <c r="AY1209" s="28" t="str">
        <f>IF(Email_TaskV2[[#This Row],[Nomor Nodin RFS/RFI]]="","",TEXT(Email_TaskV2[[#This Row],[Tanggal nodin RFS/RFI]],"mmm"))</f>
        <v>Sep</v>
      </c>
      <c r="AZ1209" s="28" t="str">
        <f>IF(Email_TaskV2[[#This Row],[Nodin BO]]="","No","Yes")</f>
        <v>Yes</v>
      </c>
      <c r="BA1209" s="36">
        <f>IF(Email_TaskV2[[#This Row],[Month]]="",13,MONTH(Email_TaskV2[[#This Row],[Tanggal nodin RFS/RFI]]))</f>
        <v>9</v>
      </c>
    </row>
    <row r="1210" spans="1:53" ht="15" hidden="1" customHeight="1" x14ac:dyDescent="0.3">
      <c r="A1210" s="17">
        <v>1209</v>
      </c>
      <c r="B1210" s="31" t="s">
        <v>5102</v>
      </c>
      <c r="C1210" s="40">
        <v>44833</v>
      </c>
      <c r="D1210" s="34" t="s">
        <v>5103</v>
      </c>
      <c r="E1210" s="31" t="s">
        <v>55</v>
      </c>
      <c r="F1210" s="41" t="s">
        <v>112</v>
      </c>
      <c r="G1210" s="42">
        <v>44837</v>
      </c>
      <c r="H1210" s="42">
        <v>44839</v>
      </c>
      <c r="I1210" s="31" t="s">
        <v>5104</v>
      </c>
      <c r="J1210" s="42">
        <v>44840</v>
      </c>
      <c r="K1210" s="42"/>
      <c r="L1210" s="31">
        <f t="shared" si="147"/>
        <v>6</v>
      </c>
      <c r="M1210" s="31">
        <f t="shared" si="148"/>
        <v>3</v>
      </c>
      <c r="N1210" s="23" t="s">
        <v>93</v>
      </c>
      <c r="O1210" s="20" t="s">
        <v>94</v>
      </c>
      <c r="P1210" s="34" t="str">
        <f>VLOOKUP(Email_TaskV2[[#This Row],[PIC Dev]],[1]Organization!C:D,2,FALSE)</f>
        <v>Digital and VAS</v>
      </c>
      <c r="Q1210" s="34"/>
      <c r="R1210" s="31">
        <v>55</v>
      </c>
      <c r="S1210" s="31" t="s">
        <v>61</v>
      </c>
      <c r="T1210" s="31" t="s">
        <v>5105</v>
      </c>
      <c r="U1210" s="31"/>
      <c r="V1210" s="31"/>
      <c r="W1210" s="31"/>
      <c r="X1210" s="31"/>
      <c r="Y1210" s="31"/>
      <c r="Z1210" s="31" t="s">
        <v>63</v>
      </c>
      <c r="AA1210" s="31" t="s">
        <v>64</v>
      </c>
      <c r="AB1210" s="31" t="s">
        <v>201</v>
      </c>
      <c r="AC1210" s="31" t="s">
        <v>98</v>
      </c>
      <c r="AD1210" s="23" t="s">
        <v>2421</v>
      </c>
      <c r="AE1210" s="33" t="s">
        <v>3897</v>
      </c>
      <c r="AF1210" s="33"/>
      <c r="AG1210" s="31"/>
      <c r="AH1210" s="31"/>
      <c r="AI1210" s="31" t="s">
        <v>75</v>
      </c>
      <c r="AJ1210" s="43" t="str">
        <f t="shared" si="146"/>
        <v/>
      </c>
      <c r="AK1210" s="25"/>
      <c r="AL1210" s="25"/>
      <c r="AM1210" s="25"/>
      <c r="AN1210" s="25"/>
      <c r="AO1210" s="25"/>
      <c r="AP1210" s="26">
        <f ca="1">IF(AND(Email_TaskV2[[#This Row],[Status]]="ON PROGRESS"),TODAY()-Email_TaskV2[[#This Row],[Tanggal nodin RFS/RFI]],0)</f>
        <v>0</v>
      </c>
      <c r="AQ1210" s="26">
        <f ca="1">IF(AND(Email_TaskV2[[#This Row],[Status]]="ON PROGRESS",Email_TaskV2[[#This Row],[Type]]="RFI"),TODAY()-Email_TaskV2[[#This Row],[Tanggal nodin RFS/RFI]],0)</f>
        <v>0</v>
      </c>
      <c r="AR1210" s="26" t="str">
        <f ca="1">IF(Email_TaskV2[[#This Row],[Aging]]&gt;7,"Warning","")</f>
        <v/>
      </c>
      <c r="AV1210" s="16" t="str">
        <f>IF(AND(Email_TaskV2[[#This Row],[Status]]="ON PROGRESS",Email_TaskV2[[#This Row],[Type]]="RFS"),"YES","")</f>
        <v/>
      </c>
      <c r="AW1210" s="16" t="str">
        <f>IF(AND(Email_TaskV2[[#This Row],[Status]]="ON PROGRESS",Email_TaskV2[[#This Row],[Type]]="RFI"),"YES","")</f>
        <v/>
      </c>
      <c r="AX1210" s="16">
        <f>IF(Email_TaskV2[[#This Row],[Nomor Nodin RFS/RFI]]="","",DAY(Email_TaskV2[[#This Row],[Tanggal nodin RFS/RFI]]))</f>
        <v>29</v>
      </c>
      <c r="AY1210" s="28" t="str">
        <f>IF(Email_TaskV2[[#This Row],[Nomor Nodin RFS/RFI]]="","",TEXT(Email_TaskV2[[#This Row],[Tanggal nodin RFS/RFI]],"mmm"))</f>
        <v>Sep</v>
      </c>
      <c r="AZ1210" s="28" t="str">
        <f>IF(Email_TaskV2[[#This Row],[Nodin BO]]="","No","Yes")</f>
        <v>Yes</v>
      </c>
      <c r="BA1210" s="36">
        <f>IF(Email_TaskV2[[#This Row],[Month]]="",13,MONTH(Email_TaskV2[[#This Row],[Tanggal nodin RFS/RFI]]))</f>
        <v>9</v>
      </c>
    </row>
    <row r="1211" spans="1:53" ht="15" hidden="1" customHeight="1" x14ac:dyDescent="0.3">
      <c r="A1211" s="17">
        <v>1210</v>
      </c>
      <c r="B1211" s="31" t="s">
        <v>5106</v>
      </c>
      <c r="C1211" s="40">
        <v>44833</v>
      </c>
      <c r="D1211" s="34" t="s">
        <v>5107</v>
      </c>
      <c r="E1211" s="31" t="s">
        <v>55</v>
      </c>
      <c r="F1211" s="41" t="s">
        <v>136</v>
      </c>
      <c r="G1211" s="42">
        <v>44833</v>
      </c>
      <c r="H1211" s="42">
        <v>44833</v>
      </c>
      <c r="I1211" s="31" t="s">
        <v>5108</v>
      </c>
      <c r="J1211" s="42">
        <v>44833</v>
      </c>
      <c r="K1211" s="42"/>
      <c r="L1211" s="31">
        <f t="shared" si="147"/>
        <v>0</v>
      </c>
      <c r="M1211" s="31">
        <f t="shared" si="148"/>
        <v>0</v>
      </c>
      <c r="N1211" s="34" t="s">
        <v>104</v>
      </c>
      <c r="O1211" s="34" t="s">
        <v>105</v>
      </c>
      <c r="P1211" s="34" t="str">
        <f>VLOOKUP(Email_TaskV2[[#This Row],[PIC Dev]],[1]Organization!C:D,2,FALSE)</f>
        <v>Digital and VAS</v>
      </c>
      <c r="Q1211" s="74" t="s">
        <v>5109</v>
      </c>
      <c r="R1211" s="31">
        <v>134</v>
      </c>
      <c r="S1211" s="31" t="s">
        <v>61</v>
      </c>
      <c r="T1211" s="83" t="s">
        <v>3553</v>
      </c>
      <c r="U1211" s="83"/>
      <c r="V1211" s="83"/>
      <c r="W1211" s="83"/>
      <c r="X1211" s="83"/>
      <c r="Y1211" s="83"/>
      <c r="Z1211" s="31" t="s">
        <v>63</v>
      </c>
      <c r="AA1211" s="31" t="s">
        <v>64</v>
      </c>
      <c r="AB1211" s="31" t="s">
        <v>108</v>
      </c>
      <c r="AC1211" s="31" t="s">
        <v>98</v>
      </c>
      <c r="AD1211" s="23" t="s">
        <v>774</v>
      </c>
      <c r="AE1211" s="33"/>
      <c r="AF1211" s="33"/>
      <c r="AG1211" s="31"/>
      <c r="AH1211" s="31"/>
      <c r="AI1211" s="31" t="s">
        <v>75</v>
      </c>
      <c r="AJ1211" s="43" t="str">
        <f t="shared" si="146"/>
        <v/>
      </c>
      <c r="AK1211" s="25"/>
      <c r="AL1211" s="25"/>
      <c r="AM1211" s="25"/>
      <c r="AN1211" s="25"/>
      <c r="AO1211" s="25"/>
      <c r="AP1211" s="26">
        <f ca="1">IF(AND(Email_TaskV2[[#This Row],[Status]]="ON PROGRESS"),TODAY()-Email_TaskV2[[#This Row],[Tanggal nodin RFS/RFI]],0)</f>
        <v>0</v>
      </c>
      <c r="AQ1211" s="26">
        <f ca="1">IF(AND(Email_TaskV2[[#This Row],[Status]]="ON PROGRESS",Email_TaskV2[[#This Row],[Type]]="RFI"),TODAY()-Email_TaskV2[[#This Row],[Tanggal nodin RFS/RFI]],0)</f>
        <v>0</v>
      </c>
      <c r="AR1211" s="26" t="str">
        <f ca="1">IF(Email_TaskV2[[#This Row],[Aging]]&gt;7,"Warning","")</f>
        <v/>
      </c>
      <c r="AV1211" s="16" t="str">
        <f>IF(AND(Email_TaskV2[[#This Row],[Status]]="ON PROGRESS",Email_TaskV2[[#This Row],[Type]]="RFS"),"YES","")</f>
        <v/>
      </c>
      <c r="AW1211" s="16" t="str">
        <f>IF(AND(Email_TaskV2[[#This Row],[Status]]="ON PROGRESS",Email_TaskV2[[#This Row],[Type]]="RFI"),"YES","")</f>
        <v/>
      </c>
      <c r="AX1211" s="16">
        <f>IF(Email_TaskV2[[#This Row],[Nomor Nodin RFS/RFI]]="","",DAY(Email_TaskV2[[#This Row],[Tanggal nodin RFS/RFI]]))</f>
        <v>29</v>
      </c>
      <c r="AY1211" s="28" t="str">
        <f>IF(Email_TaskV2[[#This Row],[Nomor Nodin RFS/RFI]]="","",TEXT(Email_TaskV2[[#This Row],[Tanggal nodin RFS/RFI]],"mmm"))</f>
        <v>Sep</v>
      </c>
      <c r="AZ1211" s="28" t="str">
        <f>IF(Email_TaskV2[[#This Row],[Nodin BO]]="","No","Yes")</f>
        <v>Yes</v>
      </c>
      <c r="BA1211" s="36">
        <f>IF(Email_TaskV2[[#This Row],[Month]]="",13,MONTH(Email_TaskV2[[#This Row],[Tanggal nodin RFS/RFI]]))</f>
        <v>9</v>
      </c>
    </row>
    <row r="1212" spans="1:53" ht="15" hidden="1" customHeight="1" x14ac:dyDescent="0.3">
      <c r="A1212" s="17">
        <v>1211</v>
      </c>
      <c r="B1212" s="31" t="s">
        <v>5110</v>
      </c>
      <c r="C1212" s="40">
        <v>44833</v>
      </c>
      <c r="D1212" s="34" t="s">
        <v>5111</v>
      </c>
      <c r="E1212" s="31" t="s">
        <v>55</v>
      </c>
      <c r="F1212" s="41" t="s">
        <v>112</v>
      </c>
      <c r="G1212" s="42">
        <v>44837</v>
      </c>
      <c r="H1212" s="42">
        <v>44848</v>
      </c>
      <c r="I1212" s="31" t="s">
        <v>5112</v>
      </c>
      <c r="J1212" s="42">
        <v>44848</v>
      </c>
      <c r="K1212" s="42"/>
      <c r="L1212" s="31">
        <f t="shared" si="147"/>
        <v>15</v>
      </c>
      <c r="M1212" s="31">
        <f t="shared" si="148"/>
        <v>11</v>
      </c>
      <c r="N1212" s="132" t="s">
        <v>58</v>
      </c>
      <c r="O1212" s="132" t="s">
        <v>59</v>
      </c>
      <c r="P1212" s="132" t="str">
        <f>VLOOKUP(Email_TaskV2[[#This Row],[PIC Dev]],[1]Organization!C:D,2,FALSE)</f>
        <v>BSM Prepaid</v>
      </c>
      <c r="Q1212" s="34"/>
      <c r="R1212" s="31">
        <v>43</v>
      </c>
      <c r="S1212" s="31" t="s">
        <v>106</v>
      </c>
      <c r="T1212" s="31" t="s">
        <v>5113</v>
      </c>
      <c r="U1212" s="31"/>
      <c r="V1212" s="31"/>
      <c r="W1212" s="31"/>
      <c r="X1212" s="31"/>
      <c r="Y1212" s="31"/>
      <c r="Z1212" s="31" t="s">
        <v>63</v>
      </c>
      <c r="AA1212" s="31" t="s">
        <v>64</v>
      </c>
      <c r="AB1212" s="31" t="s">
        <v>108</v>
      </c>
      <c r="AC1212" s="31" t="s">
        <v>98</v>
      </c>
      <c r="AD1212" s="23" t="s">
        <v>816</v>
      </c>
      <c r="AE1212" s="33"/>
      <c r="AF1212" s="33"/>
      <c r="AG1212" s="31"/>
      <c r="AH1212" s="31"/>
      <c r="AI1212" s="31" t="s">
        <v>75</v>
      </c>
      <c r="AJ1212" s="43" t="str">
        <f t="shared" si="146"/>
        <v/>
      </c>
      <c r="AK1212" s="25"/>
      <c r="AL1212" s="25"/>
      <c r="AM1212" s="25"/>
      <c r="AN1212" s="25"/>
      <c r="AO1212" s="25"/>
      <c r="AP1212" s="26">
        <f ca="1">IF(AND(Email_TaskV2[[#This Row],[Status]]="ON PROGRESS"),TODAY()-Email_TaskV2[[#This Row],[Tanggal nodin RFS/RFI]],0)</f>
        <v>0</v>
      </c>
      <c r="AQ1212" s="26">
        <f ca="1">IF(AND(Email_TaskV2[[#This Row],[Status]]="ON PROGRESS",Email_TaskV2[[#This Row],[Type]]="RFI"),TODAY()-Email_TaskV2[[#This Row],[Tanggal nodin RFS/RFI]],0)</f>
        <v>0</v>
      </c>
      <c r="AR1212" s="26" t="str">
        <f ca="1">IF(Email_TaskV2[[#This Row],[Aging]]&gt;7,"Warning","")</f>
        <v/>
      </c>
      <c r="AV1212" s="16" t="str">
        <f>IF(AND(Email_TaskV2[[#This Row],[Status]]="ON PROGRESS",Email_TaskV2[[#This Row],[Type]]="RFS"),"YES","")</f>
        <v/>
      </c>
      <c r="AW1212" s="16" t="str">
        <f>IF(AND(Email_TaskV2[[#This Row],[Status]]="ON PROGRESS",Email_TaskV2[[#This Row],[Type]]="RFI"),"YES","")</f>
        <v/>
      </c>
      <c r="AX1212" s="16">
        <f>IF(Email_TaskV2[[#This Row],[Nomor Nodin RFS/RFI]]="","",DAY(Email_TaskV2[[#This Row],[Tanggal nodin RFS/RFI]]))</f>
        <v>29</v>
      </c>
      <c r="AY1212" s="28" t="str">
        <f>IF(Email_TaskV2[[#This Row],[Nomor Nodin RFS/RFI]]="","",TEXT(Email_TaskV2[[#This Row],[Tanggal nodin RFS/RFI]],"mmm"))</f>
        <v>Sep</v>
      </c>
      <c r="AZ1212" s="28" t="str">
        <f>IF(Email_TaskV2[[#This Row],[Nodin BO]]="","No","Yes")</f>
        <v>Yes</v>
      </c>
      <c r="BA1212" s="36">
        <f>IF(Email_TaskV2[[#This Row],[Month]]="",13,MONTH(Email_TaskV2[[#This Row],[Tanggal nodin RFS/RFI]]))</f>
        <v>9</v>
      </c>
    </row>
    <row r="1213" spans="1:53" ht="15" hidden="1" customHeight="1" x14ac:dyDescent="0.3">
      <c r="A1213" s="17">
        <v>1212</v>
      </c>
      <c r="B1213" s="31" t="s">
        <v>5114</v>
      </c>
      <c r="C1213" s="40">
        <v>44834</v>
      </c>
      <c r="D1213" s="34" t="s">
        <v>5115</v>
      </c>
      <c r="E1213" s="31" t="s">
        <v>55</v>
      </c>
      <c r="F1213" s="41" t="s">
        <v>136</v>
      </c>
      <c r="G1213" s="42">
        <v>44838</v>
      </c>
      <c r="H1213" s="42">
        <v>44845</v>
      </c>
      <c r="I1213" s="31" t="s">
        <v>5116</v>
      </c>
      <c r="J1213" s="42">
        <v>44845</v>
      </c>
      <c r="K1213" s="42"/>
      <c r="L1213" s="31">
        <f t="shared" si="147"/>
        <v>11</v>
      </c>
      <c r="M1213" s="31">
        <f t="shared" si="148"/>
        <v>7</v>
      </c>
      <c r="N1213" s="74" t="s">
        <v>3068</v>
      </c>
      <c r="O1213" s="34" t="s">
        <v>3069</v>
      </c>
      <c r="P1213" s="34" t="str">
        <f>VLOOKUP(Email_TaskV2[[#This Row],[PIC Dev]],[1]Organization!C:D,2,FALSE)</f>
        <v>BSM Prepaid</v>
      </c>
      <c r="Q1213" s="74" t="s">
        <v>5117</v>
      </c>
      <c r="R1213" s="31">
        <v>199</v>
      </c>
      <c r="S1213" s="31" t="s">
        <v>106</v>
      </c>
      <c r="T1213" s="31" t="s">
        <v>5118</v>
      </c>
      <c r="U1213" s="31"/>
      <c r="V1213" s="31"/>
      <c r="W1213" s="31"/>
      <c r="X1213" s="31"/>
      <c r="Y1213" s="31"/>
      <c r="Z1213" s="31" t="s">
        <v>63</v>
      </c>
      <c r="AA1213" s="31" t="s">
        <v>64</v>
      </c>
      <c r="AB1213" s="31" t="s">
        <v>3761</v>
      </c>
      <c r="AC1213" s="31" t="s">
        <v>98</v>
      </c>
      <c r="AD1213" s="23" t="s">
        <v>816</v>
      </c>
      <c r="AE1213" s="33"/>
      <c r="AF1213" s="33"/>
      <c r="AG1213" s="31"/>
      <c r="AH1213" s="31"/>
      <c r="AI1213" s="31" t="s">
        <v>75</v>
      </c>
      <c r="AJ1213" s="43" t="str">
        <f t="shared" si="146"/>
        <v/>
      </c>
      <c r="AK1213" s="25"/>
      <c r="AL1213" s="25"/>
      <c r="AM1213" s="25"/>
      <c r="AN1213" s="25"/>
      <c r="AO1213" s="25"/>
      <c r="AP1213" s="26">
        <f ca="1">IF(AND(Email_TaskV2[[#This Row],[Status]]="ON PROGRESS"),TODAY()-Email_TaskV2[[#This Row],[Tanggal nodin RFS/RFI]],0)</f>
        <v>0</v>
      </c>
      <c r="AQ1213" s="26">
        <f ca="1">IF(AND(Email_TaskV2[[#This Row],[Status]]="ON PROGRESS",Email_TaskV2[[#This Row],[Type]]="RFI"),TODAY()-Email_TaskV2[[#This Row],[Tanggal nodin RFS/RFI]],0)</f>
        <v>0</v>
      </c>
      <c r="AR1213" s="26" t="str">
        <f ca="1">IF(Email_TaskV2[[#This Row],[Aging]]&gt;7,"Warning","")</f>
        <v/>
      </c>
      <c r="AS1213" s="158"/>
      <c r="AT1213" s="158"/>
      <c r="AU1213" s="158"/>
      <c r="AV1213" s="16" t="str">
        <f>IF(AND(Email_TaskV2[[#This Row],[Status]]="ON PROGRESS",Email_TaskV2[[#This Row],[Type]]="RFS"),"YES","")</f>
        <v/>
      </c>
      <c r="AW1213" s="16" t="str">
        <f>IF(AND(Email_TaskV2[[#This Row],[Status]]="ON PROGRESS",Email_TaskV2[[#This Row],[Type]]="RFI"),"YES","")</f>
        <v/>
      </c>
      <c r="AX1213" s="16">
        <f>IF(Email_TaskV2[[#This Row],[Nomor Nodin RFS/RFI]]="","",DAY(Email_TaskV2[[#This Row],[Tanggal nodin RFS/RFI]]))</f>
        <v>30</v>
      </c>
      <c r="AY1213" s="28" t="str">
        <f>IF(Email_TaskV2[[#This Row],[Nomor Nodin RFS/RFI]]="","",TEXT(Email_TaskV2[[#This Row],[Tanggal nodin RFS/RFI]],"mmm"))</f>
        <v>Sep</v>
      </c>
      <c r="AZ1213" s="28" t="str">
        <f>IF(Email_TaskV2[[#This Row],[Nodin BO]]="","No","Yes")</f>
        <v>Yes</v>
      </c>
      <c r="BA1213" s="36">
        <f>IF(Email_TaskV2[[#This Row],[Month]]="",13,MONTH(Email_TaskV2[[#This Row],[Tanggal nodin RFS/RFI]]))</f>
        <v>9</v>
      </c>
    </row>
    <row r="1214" spans="1:53" ht="15" hidden="1" customHeight="1" x14ac:dyDescent="0.3">
      <c r="A1214" s="17">
        <v>1213</v>
      </c>
      <c r="B1214" s="31" t="s">
        <v>5119</v>
      </c>
      <c r="C1214" s="40">
        <v>44835</v>
      </c>
      <c r="D1214" s="159" t="s">
        <v>5120</v>
      </c>
      <c r="E1214" s="160" t="s">
        <v>55</v>
      </c>
      <c r="F1214" s="41" t="s">
        <v>136</v>
      </c>
      <c r="G1214" s="42">
        <v>44837</v>
      </c>
      <c r="H1214" s="42">
        <v>44851</v>
      </c>
      <c r="I1214" s="31" t="s">
        <v>5121</v>
      </c>
      <c r="J1214" s="42">
        <v>44851</v>
      </c>
      <c r="K1214" s="42"/>
      <c r="L1214" s="31">
        <f t="shared" si="147"/>
        <v>16</v>
      </c>
      <c r="M1214" s="31">
        <f t="shared" si="148"/>
        <v>14</v>
      </c>
      <c r="N1214" s="34" t="s">
        <v>164</v>
      </c>
      <c r="O1214" s="74" t="s">
        <v>165</v>
      </c>
      <c r="P1214" s="74" t="str">
        <f>VLOOKUP(Email_TaskV2[[#This Row],[PIC Dev]],[1]Organization!C:D,2,FALSE)</f>
        <v>Business Architecture</v>
      </c>
      <c r="Q1214" s="74" t="s">
        <v>5122</v>
      </c>
      <c r="R1214" s="31">
        <v>30</v>
      </c>
      <c r="S1214" s="31" t="s">
        <v>106</v>
      </c>
      <c r="T1214" s="31"/>
      <c r="U1214" s="31"/>
      <c r="V1214" s="31"/>
      <c r="W1214" s="31"/>
      <c r="X1214" s="31"/>
      <c r="Y1214" s="31"/>
      <c r="Z1214" s="31" t="s">
        <v>63</v>
      </c>
      <c r="AA1214" s="31" t="s">
        <v>64</v>
      </c>
      <c r="AB1214" s="31" t="s">
        <v>938</v>
      </c>
      <c r="AC1214" s="31" t="s">
        <v>98</v>
      </c>
      <c r="AD1214" s="23" t="s">
        <v>109</v>
      </c>
      <c r="AE1214" s="33"/>
      <c r="AF1214" s="33"/>
      <c r="AG1214" s="31"/>
      <c r="AH1214" s="31"/>
      <c r="AI1214" s="31" t="s">
        <v>75</v>
      </c>
      <c r="AJ1214" s="43" t="str">
        <f t="shared" si="146"/>
        <v/>
      </c>
      <c r="AK1214" s="25"/>
      <c r="AL1214" s="25"/>
      <c r="AM1214" s="25"/>
      <c r="AN1214" s="25"/>
      <c r="AO1214" s="25"/>
      <c r="AP1214" s="26">
        <f ca="1">IF(AND(Email_TaskV2[[#This Row],[Status]]="ON PROGRESS"),TODAY()-Email_TaskV2[[#This Row],[Tanggal nodin RFS/RFI]],0)</f>
        <v>0</v>
      </c>
      <c r="AQ1214" s="26">
        <f ca="1">IF(AND(Email_TaskV2[[#This Row],[Status]]="ON PROGRESS",Email_TaskV2[[#This Row],[Type]]="RFI"),TODAY()-Email_TaskV2[[#This Row],[Tanggal nodin RFS/RFI]],0)</f>
        <v>0</v>
      </c>
      <c r="AR1214" s="26" t="str">
        <f ca="1">IF(Email_TaskV2[[#This Row],[Aging]]&gt;7,"Warning","")</f>
        <v/>
      </c>
      <c r="AV1214" s="16" t="str">
        <f>IF(AND(Email_TaskV2[[#This Row],[Status]]="ON PROGRESS",Email_TaskV2[[#This Row],[Type]]="RFS"),"YES","")</f>
        <v/>
      </c>
      <c r="AW1214" s="16" t="str">
        <f>IF(AND(Email_TaskV2[[#This Row],[Status]]="ON PROGRESS",Email_TaskV2[[#This Row],[Type]]="RFI"),"YES","")</f>
        <v/>
      </c>
      <c r="AX1214" s="16">
        <f>IF(Email_TaskV2[[#This Row],[Nomor Nodin RFS/RFI]]="","",DAY(Email_TaskV2[[#This Row],[Tanggal nodin RFS/RFI]]))</f>
        <v>1</v>
      </c>
      <c r="AY1214" s="28" t="str">
        <f>IF(Email_TaskV2[[#This Row],[Nomor Nodin RFS/RFI]]="","",TEXT(Email_TaskV2[[#This Row],[Tanggal nodin RFS/RFI]],"mmm"))</f>
        <v>Oct</v>
      </c>
      <c r="AZ1214" s="28" t="str">
        <f>IF(Email_TaskV2[[#This Row],[Nodin BO]]="","No","Yes")</f>
        <v>No</v>
      </c>
      <c r="BA1214" s="36">
        <f>IF(Email_TaskV2[[#This Row],[Month]]="",13,MONTH(Email_TaskV2[[#This Row],[Tanggal nodin RFS/RFI]]))</f>
        <v>10</v>
      </c>
    </row>
    <row r="1215" spans="1:53" ht="15" hidden="1" customHeight="1" x14ac:dyDescent="0.3">
      <c r="A1215" s="17">
        <v>1214</v>
      </c>
      <c r="B1215" s="31" t="s">
        <v>5123</v>
      </c>
      <c r="C1215" s="40">
        <v>44837</v>
      </c>
      <c r="D1215" s="34" t="s">
        <v>5124</v>
      </c>
      <c r="E1215" s="31" t="s">
        <v>55</v>
      </c>
      <c r="F1215" s="41" t="s">
        <v>112</v>
      </c>
      <c r="G1215" s="42">
        <v>44838</v>
      </c>
      <c r="H1215" s="42">
        <v>44839</v>
      </c>
      <c r="I1215" s="31" t="s">
        <v>5125</v>
      </c>
      <c r="J1215" s="42">
        <v>44839</v>
      </c>
      <c r="K1215" s="42"/>
      <c r="L1215" s="31">
        <f t="shared" si="147"/>
        <v>2</v>
      </c>
      <c r="M1215" s="31">
        <f t="shared" si="148"/>
        <v>1</v>
      </c>
      <c r="N1215" s="34" t="s">
        <v>130</v>
      </c>
      <c r="O1215" s="34" t="s">
        <v>131</v>
      </c>
      <c r="P1215" s="34" t="str">
        <f>VLOOKUP(Email_TaskV2[[#This Row],[PIC Dev]],[1]Organization!C:D,2,FALSE)</f>
        <v>BSM Prepaid</v>
      </c>
      <c r="Q1215" s="34"/>
      <c r="R1215" s="31">
        <v>85</v>
      </c>
      <c r="S1215" s="31" t="s">
        <v>106</v>
      </c>
      <c r="T1215" s="31" t="s">
        <v>5037</v>
      </c>
      <c r="U1215" s="31"/>
      <c r="V1215" s="31"/>
      <c r="W1215" s="31"/>
      <c r="X1215" s="31"/>
      <c r="Y1215" s="31"/>
      <c r="Z1215" s="31" t="s">
        <v>63</v>
      </c>
      <c r="AA1215" s="31" t="s">
        <v>64</v>
      </c>
      <c r="AB1215" s="31" t="s">
        <v>65</v>
      </c>
      <c r="AC1215" s="31" t="s">
        <v>66</v>
      </c>
      <c r="AD1215" s="23" t="s">
        <v>211</v>
      </c>
      <c r="AE1215" s="33"/>
      <c r="AF1215" s="33"/>
      <c r="AG1215" s="31"/>
      <c r="AH1215" s="31"/>
      <c r="AI1215" s="31" t="s">
        <v>75</v>
      </c>
      <c r="AJ1215" s="43" t="str">
        <f t="shared" si="146"/>
        <v/>
      </c>
      <c r="AK1215" s="25"/>
      <c r="AL1215" s="25"/>
      <c r="AM1215" s="25"/>
      <c r="AN1215" s="25"/>
      <c r="AO1215" s="25"/>
      <c r="AP1215" s="26">
        <f ca="1">IF(AND(Email_TaskV2[[#This Row],[Status]]="ON PROGRESS"),TODAY()-Email_TaskV2[[#This Row],[Tanggal nodin RFS/RFI]],0)</f>
        <v>0</v>
      </c>
      <c r="AQ1215" s="26">
        <f ca="1">IF(AND(Email_TaskV2[[#This Row],[Status]]="ON PROGRESS",Email_TaskV2[[#This Row],[Type]]="RFI"),TODAY()-Email_TaskV2[[#This Row],[Tanggal nodin RFS/RFI]],0)</f>
        <v>0</v>
      </c>
      <c r="AR1215" s="26" t="str">
        <f ca="1">IF(Email_TaskV2[[#This Row],[Aging]]&gt;7,"Warning","")</f>
        <v/>
      </c>
      <c r="AV1215" s="16" t="str">
        <f>IF(AND(Email_TaskV2[[#This Row],[Status]]="ON PROGRESS",Email_TaskV2[[#This Row],[Type]]="RFS"),"YES","")</f>
        <v/>
      </c>
      <c r="AW1215" s="16" t="str">
        <f>IF(AND(Email_TaskV2[[#This Row],[Status]]="ON PROGRESS",Email_TaskV2[[#This Row],[Type]]="RFI"),"YES","")</f>
        <v/>
      </c>
      <c r="AX1215" s="16">
        <f>IF(Email_TaskV2[[#This Row],[Nomor Nodin RFS/RFI]]="","",DAY(Email_TaskV2[[#This Row],[Tanggal nodin RFS/RFI]]))</f>
        <v>3</v>
      </c>
      <c r="AY1215" s="28" t="str">
        <f>IF(Email_TaskV2[[#This Row],[Nomor Nodin RFS/RFI]]="","",TEXT(Email_TaskV2[[#This Row],[Tanggal nodin RFS/RFI]],"mmm"))</f>
        <v>Oct</v>
      </c>
      <c r="AZ1215" s="28" t="str">
        <f>IF(Email_TaskV2[[#This Row],[Nodin BO]]="","No","Yes")</f>
        <v>Yes</v>
      </c>
      <c r="BA1215" s="36">
        <f>IF(Email_TaskV2[[#This Row],[Month]]="",13,MONTH(Email_TaskV2[[#This Row],[Tanggal nodin RFS/RFI]]))</f>
        <v>10</v>
      </c>
    </row>
    <row r="1216" spans="1:53" ht="15" hidden="1" customHeight="1" x14ac:dyDescent="0.3">
      <c r="A1216" s="17">
        <v>1215</v>
      </c>
      <c r="B1216" s="31" t="s">
        <v>5126</v>
      </c>
      <c r="C1216" s="40">
        <v>44837</v>
      </c>
      <c r="D1216" s="34" t="s">
        <v>5127</v>
      </c>
      <c r="E1216" s="31" t="s">
        <v>55</v>
      </c>
      <c r="F1216" s="41" t="s">
        <v>112</v>
      </c>
      <c r="G1216" s="42">
        <v>44839</v>
      </c>
      <c r="H1216" s="42">
        <v>44840</v>
      </c>
      <c r="I1216" s="31" t="s">
        <v>5128</v>
      </c>
      <c r="J1216" s="42">
        <v>44840</v>
      </c>
      <c r="K1216" s="42"/>
      <c r="L1216" s="31">
        <f t="shared" si="147"/>
        <v>3</v>
      </c>
      <c r="M1216" s="31">
        <f t="shared" si="148"/>
        <v>1</v>
      </c>
      <c r="N1216" s="74" t="s">
        <v>3068</v>
      </c>
      <c r="O1216" s="34" t="s">
        <v>3069</v>
      </c>
      <c r="P1216" s="34" t="str">
        <f>VLOOKUP(Email_TaskV2[[#This Row],[PIC Dev]],[1]Organization!C:D,2,FALSE)</f>
        <v>BSM Prepaid</v>
      </c>
      <c r="Q1216" s="34"/>
      <c r="R1216" s="31">
        <v>64</v>
      </c>
      <c r="S1216" s="31" t="s">
        <v>106</v>
      </c>
      <c r="T1216" s="31" t="s">
        <v>5129</v>
      </c>
      <c r="U1216" s="31"/>
      <c r="V1216" s="31"/>
      <c r="W1216" s="31"/>
      <c r="X1216" s="31"/>
      <c r="Y1216" s="31"/>
      <c r="Z1216" s="31" t="s">
        <v>63</v>
      </c>
      <c r="AA1216" s="31" t="s">
        <v>64</v>
      </c>
      <c r="AB1216" s="31" t="s">
        <v>3761</v>
      </c>
      <c r="AC1216" s="31" t="s">
        <v>98</v>
      </c>
      <c r="AD1216" s="23" t="s">
        <v>816</v>
      </c>
      <c r="AE1216" s="33"/>
      <c r="AF1216" s="33"/>
      <c r="AG1216" s="31"/>
      <c r="AH1216" s="31"/>
      <c r="AI1216" s="31" t="s">
        <v>75</v>
      </c>
      <c r="AJ1216" s="43" t="str">
        <f t="shared" si="146"/>
        <v/>
      </c>
      <c r="AK1216" s="25"/>
      <c r="AL1216" s="25"/>
      <c r="AM1216" s="25"/>
      <c r="AN1216" s="25"/>
      <c r="AO1216" s="25"/>
      <c r="AP1216" s="26">
        <f ca="1">IF(AND(Email_TaskV2[[#This Row],[Status]]="ON PROGRESS"),TODAY()-Email_TaskV2[[#This Row],[Tanggal nodin RFS/RFI]],0)</f>
        <v>0</v>
      </c>
      <c r="AQ1216" s="26">
        <f ca="1">IF(AND(Email_TaskV2[[#This Row],[Status]]="ON PROGRESS",Email_TaskV2[[#This Row],[Type]]="RFI"),TODAY()-Email_TaskV2[[#This Row],[Tanggal nodin RFS/RFI]],0)</f>
        <v>0</v>
      </c>
      <c r="AR1216" s="26" t="str">
        <f ca="1">IF(Email_TaskV2[[#This Row],[Aging]]&gt;7,"Warning","")</f>
        <v/>
      </c>
      <c r="AV1216" s="16" t="str">
        <f>IF(AND(Email_TaskV2[[#This Row],[Status]]="ON PROGRESS",Email_TaskV2[[#This Row],[Type]]="RFS"),"YES","")</f>
        <v/>
      </c>
      <c r="AW1216" s="16" t="str">
        <f>IF(AND(Email_TaskV2[[#This Row],[Status]]="ON PROGRESS",Email_TaskV2[[#This Row],[Type]]="RFI"),"YES","")</f>
        <v/>
      </c>
      <c r="AX1216" s="16">
        <f>IF(Email_TaskV2[[#This Row],[Nomor Nodin RFS/RFI]]="","",DAY(Email_TaskV2[[#This Row],[Tanggal nodin RFS/RFI]]))</f>
        <v>3</v>
      </c>
      <c r="AY1216" s="28" t="str">
        <f>IF(Email_TaskV2[[#This Row],[Nomor Nodin RFS/RFI]]="","",TEXT(Email_TaskV2[[#This Row],[Tanggal nodin RFS/RFI]],"mmm"))</f>
        <v>Oct</v>
      </c>
      <c r="AZ1216" s="28" t="str">
        <f>IF(Email_TaskV2[[#This Row],[Nodin BO]]="","No","Yes")</f>
        <v>Yes</v>
      </c>
      <c r="BA1216" s="36">
        <f>IF(Email_TaskV2[[#This Row],[Month]]="",13,MONTH(Email_TaskV2[[#This Row],[Tanggal nodin RFS/RFI]]))</f>
        <v>10</v>
      </c>
    </row>
    <row r="1217" spans="1:53" ht="15" hidden="1" customHeight="1" x14ac:dyDescent="0.3">
      <c r="A1217" s="17">
        <v>1216</v>
      </c>
      <c r="B1217" s="31" t="s">
        <v>5130</v>
      </c>
      <c r="C1217" s="40">
        <v>44837</v>
      </c>
      <c r="D1217" s="34" t="s">
        <v>5131</v>
      </c>
      <c r="E1217" s="48" t="s">
        <v>118</v>
      </c>
      <c r="F1217" s="48" t="s">
        <v>163</v>
      </c>
      <c r="G1217" s="31"/>
      <c r="H1217" s="42">
        <v>44847</v>
      </c>
      <c r="I1217" s="31"/>
      <c r="J1217" s="31"/>
      <c r="K1217" s="31"/>
      <c r="L1217" s="33"/>
      <c r="M1217" s="34"/>
      <c r="N1217" s="132" t="s">
        <v>58</v>
      </c>
      <c r="O1217" s="132" t="s">
        <v>59</v>
      </c>
      <c r="P1217" s="132" t="str">
        <f>VLOOKUP(Email_TaskV2[[#This Row],[PIC Dev]],[1]Organization!C:D,2,FALSE)</f>
        <v>BSM Prepaid</v>
      </c>
      <c r="Q1217" s="34" t="s">
        <v>4858</v>
      </c>
      <c r="R1217" s="31"/>
      <c r="S1217" s="31" t="s">
        <v>61</v>
      </c>
      <c r="T1217" s="31" t="s">
        <v>5113</v>
      </c>
      <c r="U1217" s="31"/>
      <c r="V1217" s="31"/>
      <c r="W1217" s="31"/>
      <c r="X1217" s="31"/>
      <c r="Y1217" s="31"/>
      <c r="Z1217" s="31" t="s">
        <v>63</v>
      </c>
      <c r="AA1217" s="31" t="s">
        <v>64</v>
      </c>
      <c r="AB1217" s="31" t="s">
        <v>65</v>
      </c>
      <c r="AC1217" s="31" t="s">
        <v>66</v>
      </c>
      <c r="AD1217" s="23" t="s">
        <v>89</v>
      </c>
      <c r="AE1217" s="33"/>
      <c r="AF1217" s="33"/>
      <c r="AG1217" s="31"/>
      <c r="AH1217" s="31"/>
      <c r="AI1217" s="48" t="s">
        <v>68</v>
      </c>
      <c r="AJ1217" s="135" t="str">
        <f t="shared" si="146"/>
        <v>(FUT Simulator)</v>
      </c>
      <c r="AK1217" s="25"/>
      <c r="AL1217" s="25"/>
      <c r="AM1217" s="25">
        <v>3</v>
      </c>
      <c r="AN1217" s="25"/>
      <c r="AO1217" s="25"/>
      <c r="AP1217" s="26">
        <f ca="1">IF(AND(Email_TaskV2[[#This Row],[Status]]="ON PROGRESS"),TODAY()-Email_TaskV2[[#This Row],[Tanggal nodin RFS/RFI]],0)</f>
        <v>0</v>
      </c>
      <c r="AQ1217" s="26">
        <f ca="1">IF(AND(Email_TaskV2[[#This Row],[Status]]="ON PROGRESS",Email_TaskV2[[#This Row],[Type]]="RFI"),TODAY()-Email_TaskV2[[#This Row],[Tanggal nodin RFS/RFI]],0)</f>
        <v>0</v>
      </c>
      <c r="AR1217" s="26" t="str">
        <f ca="1">IF(Email_TaskV2[[#This Row],[Aging]]&gt;7,"Warning","")</f>
        <v/>
      </c>
      <c r="AV1217" s="16" t="str">
        <f>IF(AND(Email_TaskV2[[#This Row],[Status]]="ON PROGRESS",Email_TaskV2[[#This Row],[Type]]="RFS"),"YES","")</f>
        <v/>
      </c>
      <c r="AW1217" s="16" t="str">
        <f>IF(AND(Email_TaskV2[[#This Row],[Status]]="ON PROGRESS",Email_TaskV2[[#This Row],[Type]]="RFI"),"YES","")</f>
        <v/>
      </c>
      <c r="AX1217" s="16">
        <f>IF(Email_TaskV2[[#This Row],[Nomor Nodin RFS/RFI]]="","",DAY(Email_TaskV2[[#This Row],[Tanggal nodin RFS/RFI]]))</f>
        <v>3</v>
      </c>
      <c r="AY1217" s="28" t="str">
        <f>IF(Email_TaskV2[[#This Row],[Nomor Nodin RFS/RFI]]="","",TEXT(Email_TaskV2[[#This Row],[Tanggal nodin RFS/RFI]],"mmm"))</f>
        <v>Oct</v>
      </c>
      <c r="AZ1217" s="28" t="str">
        <f>IF(Email_TaskV2[[#This Row],[Nodin BO]]="","No","Yes")</f>
        <v>Yes</v>
      </c>
      <c r="BA1217" s="36">
        <f>IF(Email_TaskV2[[#This Row],[Month]]="",13,MONTH(Email_TaskV2[[#This Row],[Tanggal nodin RFS/RFI]]))</f>
        <v>10</v>
      </c>
    </row>
    <row r="1218" spans="1:53" ht="15" hidden="1" customHeight="1" x14ac:dyDescent="0.3">
      <c r="A1218" s="17">
        <v>1217</v>
      </c>
      <c r="B1218" s="31" t="s">
        <v>5132</v>
      </c>
      <c r="C1218" s="40">
        <v>44837</v>
      </c>
      <c r="D1218" s="34" t="s">
        <v>5133</v>
      </c>
      <c r="E1218" s="31" t="s">
        <v>55</v>
      </c>
      <c r="F1218" s="41" t="s">
        <v>112</v>
      </c>
      <c r="G1218" s="42">
        <v>44841</v>
      </c>
      <c r="H1218" s="42">
        <v>44844</v>
      </c>
      <c r="I1218" s="31" t="s">
        <v>5134</v>
      </c>
      <c r="J1218" s="42">
        <v>44844</v>
      </c>
      <c r="K1218" s="42"/>
      <c r="L1218" s="31">
        <f>H1218-C1218</f>
        <v>7</v>
      </c>
      <c r="M1218" s="31">
        <f>J1218-G1218</f>
        <v>3</v>
      </c>
      <c r="N1218" s="34" t="s">
        <v>341</v>
      </c>
      <c r="O1218" s="34" t="s">
        <v>342</v>
      </c>
      <c r="P1218" s="34" t="str">
        <f>VLOOKUP(Email_TaskV2[[#This Row],[PIC Dev]],[1]Organization!C:D,2,FALSE)</f>
        <v>Digital and VAS</v>
      </c>
      <c r="Q1218" s="34"/>
      <c r="R1218" s="31">
        <v>52</v>
      </c>
      <c r="S1218" s="31" t="s">
        <v>106</v>
      </c>
      <c r="T1218" s="31" t="s">
        <v>5135</v>
      </c>
      <c r="U1218" s="31"/>
      <c r="V1218" s="31"/>
      <c r="W1218" s="31"/>
      <c r="X1218" s="31"/>
      <c r="Y1218" s="31"/>
      <c r="Z1218" s="31" t="s">
        <v>63</v>
      </c>
      <c r="AA1218" s="31" t="s">
        <v>64</v>
      </c>
      <c r="AB1218" s="31" t="s">
        <v>344</v>
      </c>
      <c r="AC1218" s="31" t="s">
        <v>66</v>
      </c>
      <c r="AD1218" s="23" t="s">
        <v>151</v>
      </c>
      <c r="AE1218" s="33"/>
      <c r="AF1218" s="33"/>
      <c r="AG1218" s="31"/>
      <c r="AH1218" s="31"/>
      <c r="AI1218" s="31" t="s">
        <v>68</v>
      </c>
      <c r="AJ1218" s="43" t="str">
        <f t="shared" si="146"/>
        <v>(Sigos Automation)</v>
      </c>
      <c r="AK1218" s="25">
        <v>1</v>
      </c>
      <c r="AL1218" s="25"/>
      <c r="AM1218" s="25"/>
      <c r="AN1218" s="25"/>
      <c r="AO1218" s="25"/>
      <c r="AP1218" s="26">
        <f ca="1">IF(AND(Email_TaskV2[[#This Row],[Status]]="ON PROGRESS"),TODAY()-Email_TaskV2[[#This Row],[Tanggal nodin RFS/RFI]],0)</f>
        <v>0</v>
      </c>
      <c r="AQ1218" s="26">
        <f ca="1">IF(AND(Email_TaskV2[[#This Row],[Status]]="ON PROGRESS",Email_TaskV2[[#This Row],[Type]]="RFI"),TODAY()-Email_TaskV2[[#This Row],[Tanggal nodin RFS/RFI]],0)</f>
        <v>0</v>
      </c>
      <c r="AR1218" s="26" t="str">
        <f ca="1">IF(Email_TaskV2[[#This Row],[Aging]]&gt;7,"Warning","")</f>
        <v/>
      </c>
      <c r="AV1218" s="16" t="str">
        <f>IF(AND(Email_TaskV2[[#This Row],[Status]]="ON PROGRESS",Email_TaskV2[[#This Row],[Type]]="RFS"),"YES","")</f>
        <v/>
      </c>
      <c r="AW1218" s="16" t="str">
        <f>IF(AND(Email_TaskV2[[#This Row],[Status]]="ON PROGRESS",Email_TaskV2[[#This Row],[Type]]="RFI"),"YES","")</f>
        <v/>
      </c>
      <c r="AX1218" s="16">
        <f>IF(Email_TaskV2[[#This Row],[Nomor Nodin RFS/RFI]]="","",DAY(Email_TaskV2[[#This Row],[Tanggal nodin RFS/RFI]]))</f>
        <v>3</v>
      </c>
      <c r="AY1218" s="28" t="str">
        <f>IF(Email_TaskV2[[#This Row],[Nomor Nodin RFS/RFI]]="","",TEXT(Email_TaskV2[[#This Row],[Tanggal nodin RFS/RFI]],"mmm"))</f>
        <v>Oct</v>
      </c>
      <c r="AZ1218" s="28" t="str">
        <f>IF(Email_TaskV2[[#This Row],[Nodin BO]]="","No","Yes")</f>
        <v>Yes</v>
      </c>
      <c r="BA1218" s="36">
        <f>IF(Email_TaskV2[[#This Row],[Month]]="",13,MONTH(Email_TaskV2[[#This Row],[Tanggal nodin RFS/RFI]]))</f>
        <v>10</v>
      </c>
    </row>
    <row r="1219" spans="1:53" ht="15" hidden="1" customHeight="1" x14ac:dyDescent="0.3">
      <c r="A1219" s="17">
        <v>1218</v>
      </c>
      <c r="B1219" s="31" t="s">
        <v>5136</v>
      </c>
      <c r="C1219" s="40">
        <v>44837</v>
      </c>
      <c r="D1219" s="34" t="s">
        <v>4424</v>
      </c>
      <c r="E1219" s="18" t="s">
        <v>55</v>
      </c>
      <c r="F1219" s="41" t="s">
        <v>136</v>
      </c>
      <c r="G1219" s="42">
        <v>44838</v>
      </c>
      <c r="H1219" s="42">
        <v>44839</v>
      </c>
      <c r="I1219" s="31" t="s">
        <v>5137</v>
      </c>
      <c r="J1219" s="42">
        <v>44840</v>
      </c>
      <c r="K1219" s="42"/>
      <c r="L1219" s="31">
        <f>H1219-C1219</f>
        <v>2</v>
      </c>
      <c r="M1219" s="31">
        <f>J1219-G1219</f>
        <v>2</v>
      </c>
      <c r="N1219" s="34" t="s">
        <v>104</v>
      </c>
      <c r="O1219" s="34" t="s">
        <v>105</v>
      </c>
      <c r="P1219" s="34" t="str">
        <f>VLOOKUP(Email_TaskV2[[#This Row],[PIC Dev]],[1]Organization!C:D,2,FALSE)</f>
        <v>Digital and VAS</v>
      </c>
      <c r="Q1219" s="74" t="s">
        <v>5138</v>
      </c>
      <c r="R1219" s="31">
        <v>21</v>
      </c>
      <c r="S1219" s="31" t="s">
        <v>61</v>
      </c>
      <c r="T1219" s="31" t="s">
        <v>3816</v>
      </c>
      <c r="U1219" s="31"/>
      <c r="V1219" s="31"/>
      <c r="W1219" s="31"/>
      <c r="X1219" s="31"/>
      <c r="Y1219" s="31"/>
      <c r="Z1219" s="31" t="s">
        <v>63</v>
      </c>
      <c r="AA1219" s="31" t="s">
        <v>64</v>
      </c>
      <c r="AB1219" s="31" t="s">
        <v>108</v>
      </c>
      <c r="AC1219" s="31" t="s">
        <v>98</v>
      </c>
      <c r="AD1219" s="23" t="s">
        <v>160</v>
      </c>
      <c r="AE1219" s="33"/>
      <c r="AF1219" s="33"/>
      <c r="AG1219" s="31"/>
      <c r="AH1219" s="31"/>
      <c r="AI1219" s="31" t="s">
        <v>75</v>
      </c>
      <c r="AJ1219" s="43" t="str">
        <f t="shared" si="146"/>
        <v/>
      </c>
      <c r="AK1219" s="25"/>
      <c r="AL1219" s="25"/>
      <c r="AM1219" s="25"/>
      <c r="AN1219" s="25"/>
      <c r="AO1219" s="25"/>
      <c r="AP1219" s="26">
        <f ca="1">IF(AND(Email_TaskV2[[#This Row],[Status]]="ON PROGRESS"),TODAY()-Email_TaskV2[[#This Row],[Tanggal nodin RFS/RFI]],0)</f>
        <v>0</v>
      </c>
      <c r="AQ1219" s="26">
        <f ca="1">IF(AND(Email_TaskV2[[#This Row],[Status]]="ON PROGRESS",Email_TaskV2[[#This Row],[Type]]="RFI"),TODAY()-Email_TaskV2[[#This Row],[Tanggal nodin RFS/RFI]],0)</f>
        <v>0</v>
      </c>
      <c r="AR1219" s="26" t="str">
        <f ca="1">IF(Email_TaskV2[[#This Row],[Aging]]&gt;7,"Warning","")</f>
        <v/>
      </c>
      <c r="AV1219" s="16" t="str">
        <f>IF(AND(Email_TaskV2[[#This Row],[Status]]="ON PROGRESS",Email_TaskV2[[#This Row],[Type]]="RFS"),"YES","")</f>
        <v/>
      </c>
      <c r="AW1219" s="16" t="str">
        <f>IF(AND(Email_TaskV2[[#This Row],[Status]]="ON PROGRESS",Email_TaskV2[[#This Row],[Type]]="RFI"),"YES","")</f>
        <v/>
      </c>
      <c r="AX1219" s="16">
        <f>IF(Email_TaskV2[[#This Row],[Nomor Nodin RFS/RFI]]="","",DAY(Email_TaskV2[[#This Row],[Tanggal nodin RFS/RFI]]))</f>
        <v>3</v>
      </c>
      <c r="AY1219" s="28" t="str">
        <f>IF(Email_TaskV2[[#This Row],[Nomor Nodin RFS/RFI]]="","",TEXT(Email_TaskV2[[#This Row],[Tanggal nodin RFS/RFI]],"mmm"))</f>
        <v>Oct</v>
      </c>
      <c r="AZ1219" s="28" t="str">
        <f>IF(Email_TaskV2[[#This Row],[Nodin BO]]="","No","Yes")</f>
        <v>Yes</v>
      </c>
      <c r="BA1219" s="36">
        <f>IF(Email_TaskV2[[#This Row],[Month]]="",13,MONTH(Email_TaskV2[[#This Row],[Tanggal nodin RFS/RFI]]))</f>
        <v>10</v>
      </c>
    </row>
    <row r="1220" spans="1:53" ht="15" hidden="1" customHeight="1" x14ac:dyDescent="0.3">
      <c r="A1220" s="17">
        <v>1219</v>
      </c>
      <c r="B1220" s="31" t="s">
        <v>5139</v>
      </c>
      <c r="C1220" s="40">
        <v>44837</v>
      </c>
      <c r="D1220" s="34" t="s">
        <v>5140</v>
      </c>
      <c r="E1220" s="48" t="s">
        <v>118</v>
      </c>
      <c r="F1220" s="48" t="s">
        <v>163</v>
      </c>
      <c r="G1220" s="31"/>
      <c r="H1220" s="42">
        <v>44860</v>
      </c>
      <c r="I1220" s="31"/>
      <c r="J1220" s="31"/>
      <c r="K1220" s="31"/>
      <c r="L1220" s="33"/>
      <c r="M1220" s="34"/>
      <c r="N1220" s="34" t="s">
        <v>104</v>
      </c>
      <c r="O1220" s="34" t="s">
        <v>105</v>
      </c>
      <c r="P1220" s="34" t="str">
        <f>VLOOKUP(Email_TaskV2[[#This Row],[PIC Dev]],[1]Organization!C:D,2,FALSE)</f>
        <v>Digital and VAS</v>
      </c>
      <c r="Q1220" s="74" t="s">
        <v>5141</v>
      </c>
      <c r="R1220" s="31"/>
      <c r="S1220" s="31" t="s">
        <v>61</v>
      </c>
      <c r="T1220" s="31" t="s">
        <v>3816</v>
      </c>
      <c r="U1220" s="31"/>
      <c r="V1220" s="31"/>
      <c r="W1220" s="31"/>
      <c r="X1220" s="31"/>
      <c r="Y1220" s="31"/>
      <c r="Z1220" s="31" t="s">
        <v>63</v>
      </c>
      <c r="AA1220" s="31" t="s">
        <v>64</v>
      </c>
      <c r="AB1220" s="31" t="s">
        <v>108</v>
      </c>
      <c r="AC1220" s="31" t="s">
        <v>98</v>
      </c>
      <c r="AD1220" s="23" t="s">
        <v>160</v>
      </c>
      <c r="AE1220" s="33"/>
      <c r="AF1220" s="33"/>
      <c r="AG1220" s="31"/>
      <c r="AH1220" s="31"/>
      <c r="AI1220" s="48" t="s">
        <v>75</v>
      </c>
      <c r="AJ1220" s="135" t="str">
        <f t="shared" si="146"/>
        <v/>
      </c>
      <c r="AK1220" s="25"/>
      <c r="AL1220" s="25"/>
      <c r="AM1220" s="25"/>
      <c r="AN1220" s="25"/>
      <c r="AO1220" s="25"/>
      <c r="AP1220" s="26">
        <f ca="1">IF(AND(Email_TaskV2[[#This Row],[Status]]="ON PROGRESS"),TODAY()-Email_TaskV2[[#This Row],[Tanggal nodin RFS/RFI]],0)</f>
        <v>0</v>
      </c>
      <c r="AQ1220" s="26">
        <f ca="1">IF(AND(Email_TaskV2[[#This Row],[Status]]="ON PROGRESS",Email_TaskV2[[#This Row],[Type]]="RFI"),TODAY()-Email_TaskV2[[#This Row],[Tanggal nodin RFS/RFI]],0)</f>
        <v>0</v>
      </c>
      <c r="AR1220" s="26" t="str">
        <f ca="1">IF(Email_TaskV2[[#This Row],[Aging]]&gt;7,"Warning","")</f>
        <v/>
      </c>
      <c r="AV1220" s="16" t="str">
        <f>IF(AND(Email_TaskV2[[#This Row],[Status]]="ON PROGRESS",Email_TaskV2[[#This Row],[Type]]="RFS"),"YES","")</f>
        <v/>
      </c>
      <c r="AW1220" s="16" t="str">
        <f>IF(AND(Email_TaskV2[[#This Row],[Status]]="ON PROGRESS",Email_TaskV2[[#This Row],[Type]]="RFI"),"YES","")</f>
        <v/>
      </c>
      <c r="AX1220" s="16">
        <f>IF(Email_TaskV2[[#This Row],[Nomor Nodin RFS/RFI]]="","",DAY(Email_TaskV2[[#This Row],[Tanggal nodin RFS/RFI]]))</f>
        <v>3</v>
      </c>
      <c r="AY1220" s="28" t="str">
        <f>IF(Email_TaskV2[[#This Row],[Nomor Nodin RFS/RFI]]="","",TEXT(Email_TaskV2[[#This Row],[Tanggal nodin RFS/RFI]],"mmm"))</f>
        <v>Oct</v>
      </c>
      <c r="AZ1220" s="28" t="str">
        <f>IF(Email_TaskV2[[#This Row],[Nodin BO]]="","No","Yes")</f>
        <v>Yes</v>
      </c>
      <c r="BA1220" s="36">
        <f>IF(Email_TaskV2[[#This Row],[Month]]="",13,MONTH(Email_TaskV2[[#This Row],[Tanggal nodin RFS/RFI]]))</f>
        <v>10</v>
      </c>
    </row>
    <row r="1221" spans="1:53" ht="15" hidden="1" customHeight="1" x14ac:dyDescent="0.3">
      <c r="A1221" s="17">
        <v>1220</v>
      </c>
      <c r="B1221" s="31" t="s">
        <v>5142</v>
      </c>
      <c r="C1221" s="40">
        <v>44837</v>
      </c>
      <c r="D1221" s="34" t="s">
        <v>5143</v>
      </c>
      <c r="E1221" s="31" t="s">
        <v>55</v>
      </c>
      <c r="F1221" s="41" t="s">
        <v>147</v>
      </c>
      <c r="G1221" s="42">
        <v>44838</v>
      </c>
      <c r="H1221" s="42">
        <v>44841</v>
      </c>
      <c r="I1221" s="31" t="s">
        <v>5144</v>
      </c>
      <c r="J1221" s="42">
        <v>44845</v>
      </c>
      <c r="K1221" s="42"/>
      <c r="L1221" s="31">
        <f t="shared" ref="L1221:L1226" si="149">H1221-C1221</f>
        <v>4</v>
      </c>
      <c r="M1221" s="31">
        <f t="shared" ref="M1221:M1226" si="150">J1221-G1221</f>
        <v>7</v>
      </c>
      <c r="N1221" s="23" t="s">
        <v>93</v>
      </c>
      <c r="O1221" s="20" t="s">
        <v>94</v>
      </c>
      <c r="P1221" s="34" t="str">
        <f>VLOOKUP(Email_TaskV2[[#This Row],[PIC Dev]],[1]Organization!C:D,2,FALSE)</f>
        <v>Digital and VAS</v>
      </c>
      <c r="Q1221" s="34"/>
      <c r="R1221" s="31">
        <v>39</v>
      </c>
      <c r="S1221" s="31" t="s">
        <v>106</v>
      </c>
      <c r="T1221" s="31" t="s">
        <v>5145</v>
      </c>
      <c r="U1221" s="31"/>
      <c r="V1221" s="31"/>
      <c r="W1221" s="31"/>
      <c r="X1221" s="31"/>
      <c r="Y1221" s="31"/>
      <c r="Z1221" s="31" t="s">
        <v>63</v>
      </c>
      <c r="AA1221" s="31" t="s">
        <v>64</v>
      </c>
      <c r="AB1221" s="31" t="s">
        <v>201</v>
      </c>
      <c r="AC1221" s="31" t="s">
        <v>98</v>
      </c>
      <c r="AD1221" s="23" t="s">
        <v>490</v>
      </c>
      <c r="AE1221" s="33"/>
      <c r="AF1221" s="33"/>
      <c r="AG1221" s="31"/>
      <c r="AH1221" s="31"/>
      <c r="AI1221" s="31" t="s">
        <v>276</v>
      </c>
      <c r="AJ1221" s="43" t="str">
        <f t="shared" si="146"/>
        <v>(Sigos Automation)</v>
      </c>
      <c r="AK1221" s="25">
        <v>1</v>
      </c>
      <c r="AL1221" s="25"/>
      <c r="AM1221" s="25"/>
      <c r="AN1221" s="25"/>
      <c r="AO1221" s="25"/>
      <c r="AP1221" s="26">
        <f ca="1">IF(AND(Email_TaskV2[[#This Row],[Status]]="ON PROGRESS"),TODAY()-Email_TaskV2[[#This Row],[Tanggal nodin RFS/RFI]],0)</f>
        <v>0</v>
      </c>
      <c r="AQ1221" s="26">
        <f ca="1">IF(AND(Email_TaskV2[[#This Row],[Status]]="ON PROGRESS",Email_TaskV2[[#This Row],[Type]]="RFI"),TODAY()-Email_TaskV2[[#This Row],[Tanggal nodin RFS/RFI]],0)</f>
        <v>0</v>
      </c>
      <c r="AR1221" s="26" t="str">
        <f ca="1">IF(Email_TaskV2[[#This Row],[Aging]]&gt;7,"Warning","")</f>
        <v/>
      </c>
      <c r="AV1221" s="16" t="str">
        <f>IF(AND(Email_TaskV2[[#This Row],[Status]]="ON PROGRESS",Email_TaskV2[[#This Row],[Type]]="RFS"),"YES","")</f>
        <v/>
      </c>
      <c r="AW1221" s="16" t="str">
        <f>IF(AND(Email_TaskV2[[#This Row],[Status]]="ON PROGRESS",Email_TaskV2[[#This Row],[Type]]="RFI"),"YES","")</f>
        <v/>
      </c>
      <c r="AX1221" s="16">
        <f>IF(Email_TaskV2[[#This Row],[Nomor Nodin RFS/RFI]]="","",DAY(Email_TaskV2[[#This Row],[Tanggal nodin RFS/RFI]]))</f>
        <v>3</v>
      </c>
      <c r="AY1221" s="28" t="str">
        <f>IF(Email_TaskV2[[#This Row],[Nomor Nodin RFS/RFI]]="","",TEXT(Email_TaskV2[[#This Row],[Tanggal nodin RFS/RFI]],"mmm"))</f>
        <v>Oct</v>
      </c>
      <c r="AZ1221" s="28" t="str">
        <f>IF(Email_TaskV2[[#This Row],[Nodin BO]]="","No","Yes")</f>
        <v>Yes</v>
      </c>
      <c r="BA1221" s="36">
        <f>IF(Email_TaskV2[[#This Row],[Month]]="",13,MONTH(Email_TaskV2[[#This Row],[Tanggal nodin RFS/RFI]]))</f>
        <v>10</v>
      </c>
    </row>
    <row r="1222" spans="1:53" ht="15" hidden="1" customHeight="1" x14ac:dyDescent="0.3">
      <c r="A1222" s="17">
        <v>1221</v>
      </c>
      <c r="B1222" s="31" t="s">
        <v>5146</v>
      </c>
      <c r="C1222" s="40">
        <v>44838</v>
      </c>
      <c r="D1222" s="34" t="s">
        <v>5147</v>
      </c>
      <c r="E1222" s="31" t="s">
        <v>55</v>
      </c>
      <c r="F1222" s="41" t="s">
        <v>112</v>
      </c>
      <c r="G1222" s="42">
        <v>44839</v>
      </c>
      <c r="H1222" s="42">
        <v>44839</v>
      </c>
      <c r="I1222" s="31" t="s">
        <v>5148</v>
      </c>
      <c r="J1222" s="42">
        <v>44839</v>
      </c>
      <c r="K1222" s="42"/>
      <c r="L1222" s="31">
        <f t="shared" si="149"/>
        <v>1</v>
      </c>
      <c r="M1222" s="31">
        <f t="shared" si="150"/>
        <v>0</v>
      </c>
      <c r="N1222" s="34" t="s">
        <v>220</v>
      </c>
      <c r="O1222" s="34" t="s">
        <v>221</v>
      </c>
      <c r="P1222" s="34" t="str">
        <f>VLOOKUP(Email_TaskV2[[#This Row],[PIC Dev]],[1]Organization!C:D,2,FALSE)</f>
        <v>Digital and VAS</v>
      </c>
      <c r="Q1222" s="34"/>
      <c r="R1222" s="31">
        <v>339</v>
      </c>
      <c r="S1222" s="31" t="s">
        <v>106</v>
      </c>
      <c r="T1222" s="31" t="s">
        <v>5149</v>
      </c>
      <c r="U1222" s="31"/>
      <c r="V1222" s="31"/>
      <c r="W1222" s="31"/>
      <c r="X1222" s="31"/>
      <c r="Y1222" s="31"/>
      <c r="Z1222" s="31" t="s">
        <v>63</v>
      </c>
      <c r="AA1222" s="31" t="s">
        <v>64</v>
      </c>
      <c r="AB1222" s="31" t="s">
        <v>97</v>
      </c>
      <c r="AC1222" s="31" t="s">
        <v>98</v>
      </c>
      <c r="AD1222" s="23" t="s">
        <v>186</v>
      </c>
      <c r="AE1222" s="33"/>
      <c r="AF1222" s="33"/>
      <c r="AG1222" s="31"/>
      <c r="AH1222" s="31"/>
      <c r="AI1222" s="31" t="s">
        <v>75</v>
      </c>
      <c r="AJ1222" s="43" t="str">
        <f t="shared" si="146"/>
        <v/>
      </c>
      <c r="AK1222" s="25"/>
      <c r="AL1222" s="25"/>
      <c r="AM1222" s="25"/>
      <c r="AN1222" s="25"/>
      <c r="AO1222" s="25"/>
      <c r="AP1222" s="26">
        <f ca="1">IF(AND(Email_TaskV2[[#This Row],[Status]]="ON PROGRESS"),TODAY()-Email_TaskV2[[#This Row],[Tanggal nodin RFS/RFI]],0)</f>
        <v>0</v>
      </c>
      <c r="AQ1222" s="26">
        <f ca="1">IF(AND(Email_TaskV2[[#This Row],[Status]]="ON PROGRESS",Email_TaskV2[[#This Row],[Type]]="RFI"),TODAY()-Email_TaskV2[[#This Row],[Tanggal nodin RFS/RFI]],0)</f>
        <v>0</v>
      </c>
      <c r="AR1222" s="26" t="str">
        <f ca="1">IF(Email_TaskV2[[#This Row],[Aging]]&gt;7,"Warning","")</f>
        <v/>
      </c>
      <c r="AV1222" s="16" t="str">
        <f>IF(AND(Email_TaskV2[[#This Row],[Status]]="ON PROGRESS",Email_TaskV2[[#This Row],[Type]]="RFS"),"YES","")</f>
        <v/>
      </c>
      <c r="AW1222" s="16" t="str">
        <f>IF(AND(Email_TaskV2[[#This Row],[Status]]="ON PROGRESS",Email_TaskV2[[#This Row],[Type]]="RFI"),"YES","")</f>
        <v/>
      </c>
      <c r="AX1222" s="16">
        <f>IF(Email_TaskV2[[#This Row],[Nomor Nodin RFS/RFI]]="","",DAY(Email_TaskV2[[#This Row],[Tanggal nodin RFS/RFI]]))</f>
        <v>4</v>
      </c>
      <c r="AY1222" s="28" t="str">
        <f>IF(Email_TaskV2[[#This Row],[Nomor Nodin RFS/RFI]]="","",TEXT(Email_TaskV2[[#This Row],[Tanggal nodin RFS/RFI]],"mmm"))</f>
        <v>Oct</v>
      </c>
      <c r="AZ1222" s="28" t="str">
        <f>IF(Email_TaskV2[[#This Row],[Nodin BO]]="","No","Yes")</f>
        <v>Yes</v>
      </c>
      <c r="BA1222" s="36">
        <f>IF(Email_TaskV2[[#This Row],[Month]]="",13,MONTH(Email_TaskV2[[#This Row],[Tanggal nodin RFS/RFI]]))</f>
        <v>10</v>
      </c>
    </row>
    <row r="1223" spans="1:53" ht="15" hidden="1" customHeight="1" x14ac:dyDescent="0.3">
      <c r="A1223" s="17">
        <v>1222</v>
      </c>
      <c r="B1223" s="31" t="s">
        <v>5150</v>
      </c>
      <c r="C1223" s="40">
        <v>44838</v>
      </c>
      <c r="D1223" s="34" t="s">
        <v>5151</v>
      </c>
      <c r="E1223" s="31" t="s">
        <v>55</v>
      </c>
      <c r="F1223" s="41" t="s">
        <v>136</v>
      </c>
      <c r="G1223" s="42">
        <v>44840</v>
      </c>
      <c r="H1223" s="42">
        <v>44840</v>
      </c>
      <c r="I1223" s="31" t="s">
        <v>5152</v>
      </c>
      <c r="J1223" s="42">
        <v>44840</v>
      </c>
      <c r="K1223" s="42"/>
      <c r="L1223" s="31">
        <f t="shared" si="149"/>
        <v>2</v>
      </c>
      <c r="M1223" s="31">
        <f t="shared" si="150"/>
        <v>0</v>
      </c>
      <c r="N1223" s="132" t="s">
        <v>58</v>
      </c>
      <c r="O1223" s="132" t="s">
        <v>59</v>
      </c>
      <c r="P1223" s="132" t="str">
        <f>VLOOKUP(Email_TaskV2[[#This Row],[PIC Dev]],[1]Organization!C:D,2,FALSE)</f>
        <v>BSM Prepaid</v>
      </c>
      <c r="Q1223" s="74" t="s">
        <v>4908</v>
      </c>
      <c r="R1223" s="31">
        <v>94</v>
      </c>
      <c r="S1223" s="31" t="s">
        <v>61</v>
      </c>
      <c r="T1223" s="31" t="s">
        <v>3956</v>
      </c>
      <c r="U1223" s="31"/>
      <c r="V1223" s="31"/>
      <c r="W1223" s="31"/>
      <c r="X1223" s="31"/>
      <c r="Y1223" s="31"/>
      <c r="Z1223" s="31" t="s">
        <v>63</v>
      </c>
      <c r="AA1223" s="31" t="s">
        <v>64</v>
      </c>
      <c r="AB1223" s="31" t="s">
        <v>65</v>
      </c>
      <c r="AC1223" s="31" t="s">
        <v>66</v>
      </c>
      <c r="AD1223" s="23" t="s">
        <v>4310</v>
      </c>
      <c r="AE1223" s="33" t="s">
        <v>74</v>
      </c>
      <c r="AF1223" s="33" t="s">
        <v>89</v>
      </c>
      <c r="AG1223" s="31" t="s">
        <v>4221</v>
      </c>
      <c r="AH1223" s="31"/>
      <c r="AI1223" s="31" t="s">
        <v>68</v>
      </c>
      <c r="AJ1223" s="43" t="str">
        <f t="shared" si="146"/>
        <v>(FUT Simulator)</v>
      </c>
      <c r="AK1223" s="25"/>
      <c r="AL1223" s="25"/>
      <c r="AM1223" s="25">
        <v>3</v>
      </c>
      <c r="AN1223" s="25"/>
      <c r="AO1223" s="25"/>
      <c r="AP1223" s="26">
        <f ca="1">IF(AND(Email_TaskV2[[#This Row],[Status]]="ON PROGRESS"),TODAY()-Email_TaskV2[[#This Row],[Tanggal nodin RFS/RFI]],0)</f>
        <v>0</v>
      </c>
      <c r="AQ1223" s="26">
        <f ca="1">IF(AND(Email_TaskV2[[#This Row],[Status]]="ON PROGRESS",Email_TaskV2[[#This Row],[Type]]="RFI"),TODAY()-Email_TaskV2[[#This Row],[Tanggal nodin RFS/RFI]],0)</f>
        <v>0</v>
      </c>
      <c r="AR1223" s="26" t="str">
        <f ca="1">IF(Email_TaskV2[[#This Row],[Aging]]&gt;7,"Warning","")</f>
        <v/>
      </c>
      <c r="AV1223" s="16" t="str">
        <f>IF(AND(Email_TaskV2[[#This Row],[Status]]="ON PROGRESS",Email_TaskV2[[#This Row],[Type]]="RFS"),"YES","")</f>
        <v/>
      </c>
      <c r="AW1223" s="16" t="str">
        <f>IF(AND(Email_TaskV2[[#This Row],[Status]]="ON PROGRESS",Email_TaskV2[[#This Row],[Type]]="RFI"),"YES","")</f>
        <v/>
      </c>
      <c r="AX1223" s="16">
        <f>IF(Email_TaskV2[[#This Row],[Nomor Nodin RFS/RFI]]="","",DAY(Email_TaskV2[[#This Row],[Tanggal nodin RFS/RFI]]))</f>
        <v>4</v>
      </c>
      <c r="AY1223" s="28" t="str">
        <f>IF(Email_TaskV2[[#This Row],[Nomor Nodin RFS/RFI]]="","",TEXT(Email_TaskV2[[#This Row],[Tanggal nodin RFS/RFI]],"mmm"))</f>
        <v>Oct</v>
      </c>
      <c r="AZ1223" s="28" t="str">
        <f>IF(Email_TaskV2[[#This Row],[Nodin BO]]="","No","Yes")</f>
        <v>Yes</v>
      </c>
      <c r="BA1223" s="36">
        <f>IF(Email_TaskV2[[#This Row],[Month]]="",13,MONTH(Email_TaskV2[[#This Row],[Tanggal nodin RFS/RFI]]))</f>
        <v>10</v>
      </c>
    </row>
    <row r="1224" spans="1:53" ht="15" hidden="1" customHeight="1" x14ac:dyDescent="0.3">
      <c r="A1224" s="17">
        <v>1223</v>
      </c>
      <c r="B1224" s="31" t="s">
        <v>5153</v>
      </c>
      <c r="C1224" s="40">
        <v>44838</v>
      </c>
      <c r="D1224" s="34" t="s">
        <v>5154</v>
      </c>
      <c r="E1224" s="31" t="s">
        <v>55</v>
      </c>
      <c r="F1224" s="41" t="s">
        <v>136</v>
      </c>
      <c r="G1224" s="42">
        <v>44840</v>
      </c>
      <c r="H1224" s="42">
        <v>44841</v>
      </c>
      <c r="I1224" s="31" t="s">
        <v>5155</v>
      </c>
      <c r="J1224" s="42">
        <v>44841</v>
      </c>
      <c r="K1224" s="42"/>
      <c r="L1224" s="31">
        <f t="shared" si="149"/>
        <v>3</v>
      </c>
      <c r="M1224" s="31">
        <f t="shared" si="150"/>
        <v>1</v>
      </c>
      <c r="N1224" s="34" t="s">
        <v>3607</v>
      </c>
      <c r="O1224" s="34" t="s">
        <v>3608</v>
      </c>
      <c r="P1224" s="34" t="str">
        <f>VLOOKUP(Email_TaskV2[[#This Row],[PIC Dev]],[1]Organization!C:D,2,FALSE)</f>
        <v>Business Architecture</v>
      </c>
      <c r="Q1224" s="74" t="s">
        <v>5156</v>
      </c>
      <c r="R1224" s="31">
        <v>252</v>
      </c>
      <c r="S1224" s="31" t="s">
        <v>106</v>
      </c>
      <c r="T1224" s="31" t="s">
        <v>5157</v>
      </c>
      <c r="U1224" s="31"/>
      <c r="V1224" s="31"/>
      <c r="W1224" s="31"/>
      <c r="X1224" s="31"/>
      <c r="Y1224" s="31"/>
      <c r="Z1224" s="31" t="s">
        <v>63</v>
      </c>
      <c r="AA1224" s="31" t="s">
        <v>64</v>
      </c>
      <c r="AB1224" s="31" t="s">
        <v>534</v>
      </c>
      <c r="AC1224" s="31" t="s">
        <v>98</v>
      </c>
      <c r="AD1224" s="23" t="s">
        <v>1719</v>
      </c>
      <c r="AE1224" s="33"/>
      <c r="AF1224" s="33"/>
      <c r="AG1224" s="31"/>
      <c r="AH1224" s="31"/>
      <c r="AI1224" s="31" t="s">
        <v>276</v>
      </c>
      <c r="AJ1224" s="43" t="str">
        <f t="shared" si="146"/>
        <v>(Prima Automation)</v>
      </c>
      <c r="AK1224" s="25"/>
      <c r="AL1224" s="25">
        <v>2</v>
      </c>
      <c r="AM1224" s="25"/>
      <c r="AN1224" s="25"/>
      <c r="AO1224" s="25"/>
      <c r="AP1224" s="26">
        <f ca="1">IF(AND(Email_TaskV2[[#This Row],[Status]]="ON PROGRESS"),TODAY()-Email_TaskV2[[#This Row],[Tanggal nodin RFS/RFI]],0)</f>
        <v>0</v>
      </c>
      <c r="AQ1224" s="26">
        <f ca="1">IF(AND(Email_TaskV2[[#This Row],[Status]]="ON PROGRESS",Email_TaskV2[[#This Row],[Type]]="RFI"),TODAY()-Email_TaskV2[[#This Row],[Tanggal nodin RFS/RFI]],0)</f>
        <v>0</v>
      </c>
      <c r="AR1224" s="26" t="str">
        <f ca="1">IF(Email_TaskV2[[#This Row],[Aging]]&gt;7,"Warning","")</f>
        <v/>
      </c>
      <c r="AV1224" s="16" t="str">
        <f>IF(AND(Email_TaskV2[[#This Row],[Status]]="ON PROGRESS",Email_TaskV2[[#This Row],[Type]]="RFS"),"YES","")</f>
        <v/>
      </c>
      <c r="AW1224" s="16" t="str">
        <f>IF(AND(Email_TaskV2[[#This Row],[Status]]="ON PROGRESS",Email_TaskV2[[#This Row],[Type]]="RFI"),"YES","")</f>
        <v/>
      </c>
      <c r="AX1224" s="16">
        <f>IF(Email_TaskV2[[#This Row],[Nomor Nodin RFS/RFI]]="","",DAY(Email_TaskV2[[#This Row],[Tanggal nodin RFS/RFI]]))</f>
        <v>4</v>
      </c>
      <c r="AY1224" s="28" t="str">
        <f>IF(Email_TaskV2[[#This Row],[Nomor Nodin RFS/RFI]]="","",TEXT(Email_TaskV2[[#This Row],[Tanggal nodin RFS/RFI]],"mmm"))</f>
        <v>Oct</v>
      </c>
      <c r="AZ1224" s="28" t="str">
        <f>IF(Email_TaskV2[[#This Row],[Nodin BO]]="","No","Yes")</f>
        <v>Yes</v>
      </c>
      <c r="BA1224" s="36">
        <f>IF(Email_TaskV2[[#This Row],[Month]]="",13,MONTH(Email_TaskV2[[#This Row],[Tanggal nodin RFS/RFI]]))</f>
        <v>10</v>
      </c>
    </row>
    <row r="1225" spans="1:53" ht="15" hidden="1" customHeight="1" x14ac:dyDescent="0.3">
      <c r="A1225" s="17">
        <v>1224</v>
      </c>
      <c r="B1225" s="31" t="s">
        <v>5158</v>
      </c>
      <c r="C1225" s="40">
        <v>44838</v>
      </c>
      <c r="D1225" s="34" t="s">
        <v>5159</v>
      </c>
      <c r="E1225" s="31" t="s">
        <v>55</v>
      </c>
      <c r="F1225" s="41" t="s">
        <v>136</v>
      </c>
      <c r="G1225" s="42">
        <v>44841</v>
      </c>
      <c r="H1225" s="42">
        <v>44845</v>
      </c>
      <c r="I1225" s="31" t="s">
        <v>5160</v>
      </c>
      <c r="J1225" s="42">
        <v>44846</v>
      </c>
      <c r="K1225" s="42"/>
      <c r="L1225" s="31">
        <f t="shared" si="149"/>
        <v>7</v>
      </c>
      <c r="M1225" s="31">
        <f t="shared" si="150"/>
        <v>5</v>
      </c>
      <c r="N1225" s="34" t="s">
        <v>3607</v>
      </c>
      <c r="O1225" s="34" t="s">
        <v>3608</v>
      </c>
      <c r="P1225" s="34" t="str">
        <f>VLOOKUP(Email_TaskV2[[#This Row],[PIC Dev]],[1]Organization!C:D,2,FALSE)</f>
        <v>Business Architecture</v>
      </c>
      <c r="Q1225" s="34" t="s">
        <v>5161</v>
      </c>
      <c r="R1225" s="31">
        <v>132</v>
      </c>
      <c r="S1225" s="31" t="s">
        <v>106</v>
      </c>
      <c r="T1225" s="31" t="s">
        <v>2472</v>
      </c>
      <c r="U1225" s="31"/>
      <c r="V1225" s="31"/>
      <c r="W1225" s="31"/>
      <c r="X1225" s="31"/>
      <c r="Y1225" s="31"/>
      <c r="Z1225" s="31" t="s">
        <v>63</v>
      </c>
      <c r="AA1225" s="31" t="s">
        <v>64</v>
      </c>
      <c r="AB1225" s="31" t="s">
        <v>534</v>
      </c>
      <c r="AC1225" s="31" t="s">
        <v>98</v>
      </c>
      <c r="AD1225" s="23" t="s">
        <v>1719</v>
      </c>
      <c r="AE1225" s="33"/>
      <c r="AF1225" s="33"/>
      <c r="AG1225" s="31"/>
      <c r="AH1225" s="31"/>
      <c r="AI1225" s="31" t="s">
        <v>276</v>
      </c>
      <c r="AJ1225" s="43" t="str">
        <f t="shared" si="146"/>
        <v>(Prima Automation)</v>
      </c>
      <c r="AK1225" s="25"/>
      <c r="AL1225" s="25">
        <v>2</v>
      </c>
      <c r="AM1225" s="25"/>
      <c r="AN1225" s="25"/>
      <c r="AO1225" s="25"/>
      <c r="AP1225" s="26">
        <f ca="1">IF(AND(Email_TaskV2[[#This Row],[Status]]="ON PROGRESS"),TODAY()-Email_TaskV2[[#This Row],[Tanggal nodin RFS/RFI]],0)</f>
        <v>0</v>
      </c>
      <c r="AQ1225" s="26">
        <f ca="1">IF(AND(Email_TaskV2[[#This Row],[Status]]="ON PROGRESS",Email_TaskV2[[#This Row],[Type]]="RFI"),TODAY()-Email_TaskV2[[#This Row],[Tanggal nodin RFS/RFI]],0)</f>
        <v>0</v>
      </c>
      <c r="AR1225" s="26" t="str">
        <f ca="1">IF(Email_TaskV2[[#This Row],[Aging]]&gt;7,"Warning","")</f>
        <v/>
      </c>
      <c r="AV1225" s="16" t="str">
        <f>IF(AND(Email_TaskV2[[#This Row],[Status]]="ON PROGRESS",Email_TaskV2[[#This Row],[Type]]="RFS"),"YES","")</f>
        <v/>
      </c>
      <c r="AW1225" s="16" t="str">
        <f>IF(AND(Email_TaskV2[[#This Row],[Status]]="ON PROGRESS",Email_TaskV2[[#This Row],[Type]]="RFI"),"YES","")</f>
        <v/>
      </c>
      <c r="AX1225" s="16">
        <f>IF(Email_TaskV2[[#This Row],[Nomor Nodin RFS/RFI]]="","",DAY(Email_TaskV2[[#This Row],[Tanggal nodin RFS/RFI]]))</f>
        <v>4</v>
      </c>
      <c r="AY1225" s="28" t="str">
        <f>IF(Email_TaskV2[[#This Row],[Nomor Nodin RFS/RFI]]="","",TEXT(Email_TaskV2[[#This Row],[Tanggal nodin RFS/RFI]],"mmm"))</f>
        <v>Oct</v>
      </c>
      <c r="AZ1225" s="28" t="str">
        <f>IF(Email_TaskV2[[#This Row],[Nodin BO]]="","No","Yes")</f>
        <v>Yes</v>
      </c>
      <c r="BA1225" s="36">
        <f>IF(Email_TaskV2[[#This Row],[Month]]="",13,MONTH(Email_TaskV2[[#This Row],[Tanggal nodin RFS/RFI]]))</f>
        <v>10</v>
      </c>
    </row>
    <row r="1226" spans="1:53" ht="15" hidden="1" customHeight="1" x14ac:dyDescent="0.3">
      <c r="A1226" s="17">
        <v>1225</v>
      </c>
      <c r="B1226" s="31" t="s">
        <v>5162</v>
      </c>
      <c r="C1226" s="40">
        <v>44838</v>
      </c>
      <c r="D1226" s="34" t="s">
        <v>5163</v>
      </c>
      <c r="E1226" s="31" t="s">
        <v>55</v>
      </c>
      <c r="F1226" s="41" t="s">
        <v>86</v>
      </c>
      <c r="G1226" s="42">
        <v>44841</v>
      </c>
      <c r="H1226" s="42">
        <v>44846</v>
      </c>
      <c r="I1226" s="31" t="s">
        <v>5164</v>
      </c>
      <c r="J1226" s="42">
        <v>44846</v>
      </c>
      <c r="K1226" s="42"/>
      <c r="L1226" s="31">
        <f t="shared" si="149"/>
        <v>8</v>
      </c>
      <c r="M1226" s="31">
        <f t="shared" si="150"/>
        <v>5</v>
      </c>
      <c r="N1226" s="33" t="s">
        <v>93</v>
      </c>
      <c r="O1226" s="34" t="s">
        <v>94</v>
      </c>
      <c r="P1226" s="34" t="str">
        <f>VLOOKUP(Email_TaskV2[[#This Row],[PIC Dev]],[1]Organization!C:D,2,FALSE)</f>
        <v>Digital and VAS</v>
      </c>
      <c r="Q1226" s="74" t="s">
        <v>5165</v>
      </c>
      <c r="R1226" s="31">
        <v>36</v>
      </c>
      <c r="S1226" s="31" t="s">
        <v>61</v>
      </c>
      <c r="T1226" s="83" t="s">
        <v>5166</v>
      </c>
      <c r="U1226" s="83"/>
      <c r="V1226" s="83"/>
      <c r="W1226" s="83"/>
      <c r="X1226" s="83"/>
      <c r="Y1226" s="83"/>
      <c r="Z1226" s="31" t="s">
        <v>63</v>
      </c>
      <c r="AA1226" s="31" t="s">
        <v>64</v>
      </c>
      <c r="AB1226" s="31" t="s">
        <v>201</v>
      </c>
      <c r="AC1226" s="31" t="s">
        <v>98</v>
      </c>
      <c r="AD1226" s="23" t="s">
        <v>99</v>
      </c>
      <c r="AE1226" s="33" t="s">
        <v>125</v>
      </c>
      <c r="AF1226" s="33"/>
      <c r="AG1226" s="31"/>
      <c r="AH1226" s="31"/>
      <c r="AI1226" s="31" t="s">
        <v>75</v>
      </c>
      <c r="AJ1226" s="43" t="str">
        <f t="shared" si="146"/>
        <v/>
      </c>
      <c r="AK1226" s="25"/>
      <c r="AL1226" s="25"/>
      <c r="AM1226" s="25"/>
      <c r="AN1226" s="25"/>
      <c r="AO1226" s="25"/>
      <c r="AP1226" s="26">
        <f ca="1">IF(AND(Email_TaskV2[[#This Row],[Status]]="ON PROGRESS"),TODAY()-Email_TaskV2[[#This Row],[Tanggal nodin RFS/RFI]],0)</f>
        <v>0</v>
      </c>
      <c r="AQ1226" s="26">
        <f ca="1">IF(AND(Email_TaskV2[[#This Row],[Status]]="ON PROGRESS",Email_TaskV2[[#This Row],[Type]]="RFI"),TODAY()-Email_TaskV2[[#This Row],[Tanggal nodin RFS/RFI]],0)</f>
        <v>0</v>
      </c>
      <c r="AR1226" s="26" t="str">
        <f ca="1">IF(Email_TaskV2[[#This Row],[Aging]]&gt;7,"Warning","")</f>
        <v/>
      </c>
      <c r="AV1226" s="16" t="str">
        <f>IF(AND(Email_TaskV2[[#This Row],[Status]]="ON PROGRESS",Email_TaskV2[[#This Row],[Type]]="RFS"),"YES","")</f>
        <v/>
      </c>
      <c r="AW1226" s="16" t="str">
        <f>IF(AND(Email_TaskV2[[#This Row],[Status]]="ON PROGRESS",Email_TaskV2[[#This Row],[Type]]="RFI"),"YES","")</f>
        <v/>
      </c>
      <c r="AX1226" s="16">
        <f>IF(Email_TaskV2[[#This Row],[Nomor Nodin RFS/RFI]]="","",DAY(Email_TaskV2[[#This Row],[Tanggal nodin RFS/RFI]]))</f>
        <v>4</v>
      </c>
      <c r="AY1226" s="28" t="str">
        <f>IF(Email_TaskV2[[#This Row],[Nomor Nodin RFS/RFI]]="","",TEXT(Email_TaskV2[[#This Row],[Tanggal nodin RFS/RFI]],"mmm"))</f>
        <v>Oct</v>
      </c>
      <c r="AZ1226" s="28" t="str">
        <f>IF(Email_TaskV2[[#This Row],[Nodin BO]]="","No","Yes")</f>
        <v>Yes</v>
      </c>
      <c r="BA1226" s="36">
        <f>IF(Email_TaskV2[[#This Row],[Month]]="",13,MONTH(Email_TaskV2[[#This Row],[Tanggal nodin RFS/RFI]]))</f>
        <v>10</v>
      </c>
    </row>
    <row r="1227" spans="1:53" ht="15" hidden="1" customHeight="1" x14ac:dyDescent="0.3">
      <c r="A1227" s="17">
        <v>1226</v>
      </c>
      <c r="B1227" s="31" t="s">
        <v>5167</v>
      </c>
      <c r="C1227" s="40">
        <v>44838</v>
      </c>
      <c r="D1227" s="161" t="s">
        <v>5168</v>
      </c>
      <c r="E1227" s="162" t="s">
        <v>55</v>
      </c>
      <c r="F1227" s="163" t="s">
        <v>5169</v>
      </c>
      <c r="G1227" s="31"/>
      <c r="H1227" s="31"/>
      <c r="I1227" s="31"/>
      <c r="J1227" s="31"/>
      <c r="K1227" s="31"/>
      <c r="L1227" s="33"/>
      <c r="M1227" s="34"/>
      <c r="N1227" s="23" t="s">
        <v>93</v>
      </c>
      <c r="O1227" s="20" t="s">
        <v>94</v>
      </c>
      <c r="P1227" s="34" t="str">
        <f>VLOOKUP(Email_TaskV2[[#This Row],[PIC Dev]],[1]Organization!C:D,2,FALSE)</f>
        <v>Digital and VAS</v>
      </c>
      <c r="Q1227" s="34"/>
      <c r="R1227" s="31"/>
      <c r="S1227" s="31" t="s">
        <v>61</v>
      </c>
      <c r="T1227" s="31" t="s">
        <v>4462</v>
      </c>
      <c r="U1227" s="31"/>
      <c r="V1227" s="31"/>
      <c r="W1227" s="31"/>
      <c r="X1227" s="31"/>
      <c r="Y1227" s="31"/>
      <c r="Z1227" s="31" t="s">
        <v>63</v>
      </c>
      <c r="AA1227" s="31" t="s">
        <v>64</v>
      </c>
      <c r="AB1227" s="31" t="s">
        <v>201</v>
      </c>
      <c r="AC1227" s="31" t="s">
        <v>98</v>
      </c>
      <c r="AD1227" s="23" t="s">
        <v>2421</v>
      </c>
      <c r="AE1227" s="33"/>
      <c r="AF1227" s="33"/>
      <c r="AG1227" s="31"/>
      <c r="AH1227" s="31"/>
      <c r="AI1227" s="31" t="s">
        <v>75</v>
      </c>
      <c r="AJ1227" s="43" t="str">
        <f t="shared" si="146"/>
        <v/>
      </c>
      <c r="AK1227" s="25"/>
      <c r="AL1227" s="25"/>
      <c r="AM1227" s="25"/>
      <c r="AN1227" s="25"/>
      <c r="AO1227" s="25"/>
      <c r="AP1227" s="26">
        <f ca="1">IF(AND(Email_TaskV2[[#This Row],[Status]]="ON PROGRESS"),TODAY()-Email_TaskV2[[#This Row],[Tanggal nodin RFS/RFI]],0)</f>
        <v>0</v>
      </c>
      <c r="AQ1227" s="26">
        <f ca="1">IF(AND(Email_TaskV2[[#This Row],[Status]]="ON PROGRESS",Email_TaskV2[[#This Row],[Type]]="RFI"),TODAY()-Email_TaskV2[[#This Row],[Tanggal nodin RFS/RFI]],0)</f>
        <v>0</v>
      </c>
      <c r="AR1227" s="26" t="str">
        <f ca="1">IF(Email_TaskV2[[#This Row],[Aging]]&gt;7,"Warning","")</f>
        <v/>
      </c>
      <c r="AV1227" s="16" t="str">
        <f>IF(AND(Email_TaskV2[[#This Row],[Status]]="ON PROGRESS",Email_TaskV2[[#This Row],[Type]]="RFS"),"YES","")</f>
        <v/>
      </c>
      <c r="AW1227" s="16" t="str">
        <f>IF(AND(Email_TaskV2[[#This Row],[Status]]="ON PROGRESS",Email_TaskV2[[#This Row],[Type]]="RFI"),"YES","")</f>
        <v/>
      </c>
      <c r="AX1227" s="16">
        <f>IF(Email_TaskV2[[#This Row],[Nomor Nodin RFS/RFI]]="","",DAY(Email_TaskV2[[#This Row],[Tanggal nodin RFS/RFI]]))</f>
        <v>4</v>
      </c>
      <c r="AY1227" s="28" t="str">
        <f>IF(Email_TaskV2[[#This Row],[Nomor Nodin RFS/RFI]]="","",TEXT(Email_TaskV2[[#This Row],[Tanggal nodin RFS/RFI]],"mmm"))</f>
        <v>Oct</v>
      </c>
      <c r="AZ1227" s="28" t="str">
        <f>IF(Email_TaskV2[[#This Row],[Nodin BO]]="","No","Yes")</f>
        <v>Yes</v>
      </c>
      <c r="BA1227" s="36">
        <f>IF(Email_TaskV2[[#This Row],[Month]]="",13,MONTH(Email_TaskV2[[#This Row],[Tanggal nodin RFS/RFI]]))</f>
        <v>10</v>
      </c>
    </row>
    <row r="1228" spans="1:53" ht="15" hidden="1" customHeight="1" x14ac:dyDescent="0.3">
      <c r="A1228" s="17">
        <v>1227</v>
      </c>
      <c r="B1228" s="31" t="s">
        <v>5170</v>
      </c>
      <c r="C1228" s="40">
        <v>44838</v>
      </c>
      <c r="D1228" s="34" t="s">
        <v>5171</v>
      </c>
      <c r="E1228" s="31" t="s">
        <v>55</v>
      </c>
      <c r="F1228" s="41" t="s">
        <v>112</v>
      </c>
      <c r="G1228" s="42">
        <v>44840</v>
      </c>
      <c r="H1228" s="42">
        <v>44844</v>
      </c>
      <c r="I1228" s="31" t="s">
        <v>5172</v>
      </c>
      <c r="J1228" s="42">
        <v>44844</v>
      </c>
      <c r="K1228" s="42"/>
      <c r="L1228" s="31">
        <f t="shared" ref="L1228:L1235" si="151">H1228-C1228</f>
        <v>6</v>
      </c>
      <c r="M1228" s="31">
        <f t="shared" ref="M1228:M1235" si="152">J1228-G1228</f>
        <v>4</v>
      </c>
      <c r="N1228" s="20" t="s">
        <v>104</v>
      </c>
      <c r="O1228" s="20" t="s">
        <v>105</v>
      </c>
      <c r="P1228" s="34" t="str">
        <f>VLOOKUP(Email_TaskV2[[#This Row],[PIC Dev]],[1]Organization!C:D,2,FALSE)</f>
        <v>Digital and VAS</v>
      </c>
      <c r="Q1228" s="34"/>
      <c r="R1228" s="31">
        <v>132</v>
      </c>
      <c r="S1228" s="31" t="s">
        <v>106</v>
      </c>
      <c r="T1228" s="31" t="s">
        <v>5173</v>
      </c>
      <c r="U1228" s="31"/>
      <c r="V1228" s="31"/>
      <c r="W1228" s="31"/>
      <c r="X1228" s="31"/>
      <c r="Y1228" s="31"/>
      <c r="Z1228" s="31" t="s">
        <v>63</v>
      </c>
      <c r="AA1228" s="31" t="s">
        <v>64</v>
      </c>
      <c r="AB1228" s="31" t="s">
        <v>108</v>
      </c>
      <c r="AC1228" s="31" t="s">
        <v>98</v>
      </c>
      <c r="AD1228" s="23" t="s">
        <v>186</v>
      </c>
      <c r="AE1228" s="33"/>
      <c r="AF1228" s="33"/>
      <c r="AG1228" s="31"/>
      <c r="AH1228" s="31"/>
      <c r="AI1228" s="31" t="s">
        <v>75</v>
      </c>
      <c r="AJ1228" s="43" t="str">
        <f t="shared" si="146"/>
        <v/>
      </c>
      <c r="AK1228" s="25"/>
      <c r="AL1228" s="25"/>
      <c r="AM1228" s="25"/>
      <c r="AN1228" s="25"/>
      <c r="AO1228" s="25"/>
      <c r="AP1228" s="26">
        <f ca="1">IF(AND(Email_TaskV2[[#This Row],[Status]]="ON PROGRESS"),TODAY()-Email_TaskV2[[#This Row],[Tanggal nodin RFS/RFI]],0)</f>
        <v>0</v>
      </c>
      <c r="AQ1228" s="26">
        <f ca="1">IF(AND(Email_TaskV2[[#This Row],[Status]]="ON PROGRESS",Email_TaskV2[[#This Row],[Type]]="RFI"),TODAY()-Email_TaskV2[[#This Row],[Tanggal nodin RFS/RFI]],0)</f>
        <v>0</v>
      </c>
      <c r="AR1228" s="26" t="str">
        <f ca="1">IF(Email_TaskV2[[#This Row],[Aging]]&gt;7,"Warning","")</f>
        <v/>
      </c>
      <c r="AV1228" s="16" t="str">
        <f>IF(AND(Email_TaskV2[[#This Row],[Status]]="ON PROGRESS",Email_TaskV2[[#This Row],[Type]]="RFS"),"YES","")</f>
        <v/>
      </c>
      <c r="AW1228" s="16" t="str">
        <f>IF(AND(Email_TaskV2[[#This Row],[Status]]="ON PROGRESS",Email_TaskV2[[#This Row],[Type]]="RFI"),"YES","")</f>
        <v/>
      </c>
      <c r="AX1228" s="16">
        <f>IF(Email_TaskV2[[#This Row],[Nomor Nodin RFS/RFI]]="","",DAY(Email_TaskV2[[#This Row],[Tanggal nodin RFS/RFI]]))</f>
        <v>4</v>
      </c>
      <c r="AY1228" s="28" t="str">
        <f>IF(Email_TaskV2[[#This Row],[Nomor Nodin RFS/RFI]]="","",TEXT(Email_TaskV2[[#This Row],[Tanggal nodin RFS/RFI]],"mmm"))</f>
        <v>Oct</v>
      </c>
      <c r="AZ1228" s="28" t="str">
        <f>IF(Email_TaskV2[[#This Row],[Nodin BO]]="","No","Yes")</f>
        <v>Yes</v>
      </c>
      <c r="BA1228" s="36">
        <f>IF(Email_TaskV2[[#This Row],[Month]]="",13,MONTH(Email_TaskV2[[#This Row],[Tanggal nodin RFS/RFI]]))</f>
        <v>10</v>
      </c>
    </row>
    <row r="1229" spans="1:53" ht="15" hidden="1" customHeight="1" x14ac:dyDescent="0.3">
      <c r="A1229" s="17">
        <v>1228</v>
      </c>
      <c r="B1229" s="31" t="s">
        <v>5174</v>
      </c>
      <c r="C1229" s="40">
        <v>44839</v>
      </c>
      <c r="D1229" s="34" t="s">
        <v>5175</v>
      </c>
      <c r="E1229" s="18" t="s">
        <v>55</v>
      </c>
      <c r="F1229" s="41" t="s">
        <v>136</v>
      </c>
      <c r="G1229" s="42">
        <v>44841</v>
      </c>
      <c r="H1229" s="42">
        <v>44847</v>
      </c>
      <c r="I1229" s="31" t="s">
        <v>5176</v>
      </c>
      <c r="J1229" s="42">
        <v>44851</v>
      </c>
      <c r="K1229" s="42"/>
      <c r="L1229" s="31">
        <f t="shared" si="151"/>
        <v>8</v>
      </c>
      <c r="M1229" s="31">
        <f t="shared" si="152"/>
        <v>10</v>
      </c>
      <c r="N1229" s="34" t="s">
        <v>130</v>
      </c>
      <c r="O1229" s="34" t="s">
        <v>131</v>
      </c>
      <c r="P1229" s="34" t="str">
        <f>VLOOKUP(Email_TaskV2[[#This Row],[PIC Dev]],[1]Organization!C:D,2,FALSE)</f>
        <v>BSM Prepaid</v>
      </c>
      <c r="Q1229" s="74" t="s">
        <v>5177</v>
      </c>
      <c r="R1229" s="31">
        <v>39</v>
      </c>
      <c r="S1229" s="31" t="s">
        <v>61</v>
      </c>
      <c r="T1229" s="31" t="s">
        <v>5178</v>
      </c>
      <c r="U1229" s="31"/>
      <c r="V1229" s="31"/>
      <c r="W1229" s="31"/>
      <c r="X1229" s="31"/>
      <c r="Y1229" s="31"/>
      <c r="Z1229" s="31" t="s">
        <v>63</v>
      </c>
      <c r="AA1229" s="31" t="s">
        <v>64</v>
      </c>
      <c r="AB1229" s="31" t="s">
        <v>65</v>
      </c>
      <c r="AC1229" s="31" t="s">
        <v>66</v>
      </c>
      <c r="AD1229" s="23" t="s">
        <v>4310</v>
      </c>
      <c r="AE1229" s="33" t="s">
        <v>89</v>
      </c>
      <c r="AF1229" s="33"/>
      <c r="AG1229" s="31"/>
      <c r="AH1229" s="31"/>
      <c r="AI1229" s="31" t="s">
        <v>276</v>
      </c>
      <c r="AJ1229" s="43" t="str">
        <f t="shared" si="146"/>
        <v>(FUT Simulator)</v>
      </c>
      <c r="AK1229" s="25"/>
      <c r="AL1229" s="25"/>
      <c r="AM1229" s="25">
        <v>3</v>
      </c>
      <c r="AN1229" s="25"/>
      <c r="AO1229" s="25"/>
      <c r="AP1229" s="26">
        <f ca="1">IF(AND(Email_TaskV2[[#This Row],[Status]]="ON PROGRESS"),TODAY()-Email_TaskV2[[#This Row],[Tanggal nodin RFS/RFI]],0)</f>
        <v>0</v>
      </c>
      <c r="AQ1229" s="26">
        <f ca="1">IF(AND(Email_TaskV2[[#This Row],[Status]]="ON PROGRESS",Email_TaskV2[[#This Row],[Type]]="RFI"),TODAY()-Email_TaskV2[[#This Row],[Tanggal nodin RFS/RFI]],0)</f>
        <v>0</v>
      </c>
      <c r="AR1229" s="26" t="str">
        <f ca="1">IF(Email_TaskV2[[#This Row],[Aging]]&gt;7,"Warning","")</f>
        <v/>
      </c>
      <c r="AV1229" s="16" t="str">
        <f>IF(AND(Email_TaskV2[[#This Row],[Status]]="ON PROGRESS",Email_TaskV2[[#This Row],[Type]]="RFS"),"YES","")</f>
        <v/>
      </c>
      <c r="AW1229" s="16" t="str">
        <f>IF(AND(Email_TaskV2[[#This Row],[Status]]="ON PROGRESS",Email_TaskV2[[#This Row],[Type]]="RFI"),"YES","")</f>
        <v/>
      </c>
      <c r="AX1229" s="16">
        <f>IF(Email_TaskV2[[#This Row],[Nomor Nodin RFS/RFI]]="","",DAY(Email_TaskV2[[#This Row],[Tanggal nodin RFS/RFI]]))</f>
        <v>5</v>
      </c>
      <c r="AY1229" s="28" t="str">
        <f>IF(Email_TaskV2[[#This Row],[Nomor Nodin RFS/RFI]]="","",TEXT(Email_TaskV2[[#This Row],[Tanggal nodin RFS/RFI]],"mmm"))</f>
        <v>Oct</v>
      </c>
      <c r="AZ1229" s="28" t="str">
        <f>IF(Email_TaskV2[[#This Row],[Nodin BO]]="","No","Yes")</f>
        <v>Yes</v>
      </c>
      <c r="BA1229" s="36">
        <f>IF(Email_TaskV2[[#This Row],[Month]]="",13,MONTH(Email_TaskV2[[#This Row],[Tanggal nodin RFS/RFI]]))</f>
        <v>10</v>
      </c>
    </row>
    <row r="1230" spans="1:53" ht="15" hidden="1" customHeight="1" x14ac:dyDescent="0.3">
      <c r="A1230" s="17">
        <v>1229</v>
      </c>
      <c r="B1230" s="31" t="s">
        <v>5179</v>
      </c>
      <c r="C1230" s="40">
        <v>44839</v>
      </c>
      <c r="D1230" s="34" t="s">
        <v>5180</v>
      </c>
      <c r="E1230" s="18" t="s">
        <v>55</v>
      </c>
      <c r="F1230" s="41" t="s">
        <v>112</v>
      </c>
      <c r="G1230" s="42">
        <v>44851</v>
      </c>
      <c r="H1230" s="42">
        <v>44854</v>
      </c>
      <c r="I1230" s="31" t="s">
        <v>5181</v>
      </c>
      <c r="J1230" s="42">
        <v>44855</v>
      </c>
      <c r="K1230" s="42"/>
      <c r="L1230" s="31">
        <f t="shared" si="151"/>
        <v>15</v>
      </c>
      <c r="M1230" s="31">
        <f t="shared" si="152"/>
        <v>4</v>
      </c>
      <c r="N1230" s="34" t="s">
        <v>3607</v>
      </c>
      <c r="O1230" s="34" t="s">
        <v>3608</v>
      </c>
      <c r="P1230" s="34" t="str">
        <f>VLOOKUP(Email_TaskV2[[#This Row],[PIC Dev]],[1]Organization!C:D,2,FALSE)</f>
        <v>Business Architecture</v>
      </c>
      <c r="Q1230" s="34"/>
      <c r="R1230" s="31">
        <v>130</v>
      </c>
      <c r="S1230" s="31" t="s">
        <v>106</v>
      </c>
      <c r="T1230" s="31" t="s">
        <v>5182</v>
      </c>
      <c r="U1230" s="31"/>
      <c r="V1230" s="31"/>
      <c r="W1230" s="31"/>
      <c r="X1230" s="31"/>
      <c r="Y1230" s="31"/>
      <c r="Z1230" s="31" t="s">
        <v>63</v>
      </c>
      <c r="AA1230" s="31" t="s">
        <v>64</v>
      </c>
      <c r="AB1230" s="31" t="s">
        <v>534</v>
      </c>
      <c r="AC1230" s="31" t="s">
        <v>124</v>
      </c>
      <c r="AD1230" s="23" t="s">
        <v>1719</v>
      </c>
      <c r="AE1230" s="33"/>
      <c r="AF1230" s="33"/>
      <c r="AG1230" s="31"/>
      <c r="AH1230" s="31"/>
      <c r="AI1230" s="31" t="s">
        <v>276</v>
      </c>
      <c r="AJ1230" s="43" t="str">
        <f t="shared" si="146"/>
        <v>(Prima Automation)</v>
      </c>
      <c r="AK1230" s="25"/>
      <c r="AL1230" s="25">
        <v>2</v>
      </c>
      <c r="AM1230" s="25"/>
      <c r="AN1230" s="25"/>
      <c r="AO1230" s="25"/>
      <c r="AP1230" s="26">
        <f ca="1">IF(AND(Email_TaskV2[[#This Row],[Status]]="ON PROGRESS"),TODAY()-Email_TaskV2[[#This Row],[Tanggal nodin RFS/RFI]],0)</f>
        <v>0</v>
      </c>
      <c r="AQ1230" s="26">
        <f ca="1">IF(AND(Email_TaskV2[[#This Row],[Status]]="ON PROGRESS",Email_TaskV2[[#This Row],[Type]]="RFI"),TODAY()-Email_TaskV2[[#This Row],[Tanggal nodin RFS/RFI]],0)</f>
        <v>0</v>
      </c>
      <c r="AR1230" s="26" t="str">
        <f ca="1">IF(Email_TaskV2[[#This Row],[Aging]]&gt;7,"Warning","")</f>
        <v/>
      </c>
      <c r="AV1230" s="16" t="str">
        <f>IF(AND(Email_TaskV2[[#This Row],[Status]]="ON PROGRESS",Email_TaskV2[[#This Row],[Type]]="RFS"),"YES","")</f>
        <v/>
      </c>
      <c r="AW1230" s="16" t="str">
        <f>IF(AND(Email_TaskV2[[#This Row],[Status]]="ON PROGRESS",Email_TaskV2[[#This Row],[Type]]="RFI"),"YES","")</f>
        <v/>
      </c>
      <c r="AX1230" s="16">
        <f>IF(Email_TaskV2[[#This Row],[Nomor Nodin RFS/RFI]]="","",DAY(Email_TaskV2[[#This Row],[Tanggal nodin RFS/RFI]]))</f>
        <v>5</v>
      </c>
      <c r="AY1230" s="28" t="str">
        <f>IF(Email_TaskV2[[#This Row],[Nomor Nodin RFS/RFI]]="","",TEXT(Email_TaskV2[[#This Row],[Tanggal nodin RFS/RFI]],"mmm"))</f>
        <v>Oct</v>
      </c>
      <c r="AZ1230" s="28" t="str">
        <f>IF(Email_TaskV2[[#This Row],[Nodin BO]]="","No","Yes")</f>
        <v>Yes</v>
      </c>
      <c r="BA1230" s="36">
        <f>IF(Email_TaskV2[[#This Row],[Month]]="",13,MONTH(Email_TaskV2[[#This Row],[Tanggal nodin RFS/RFI]]))</f>
        <v>10</v>
      </c>
    </row>
    <row r="1231" spans="1:53" ht="15" hidden="1" customHeight="1" x14ac:dyDescent="0.3">
      <c r="A1231" s="17">
        <v>1230</v>
      </c>
      <c r="B1231" s="31" t="s">
        <v>5183</v>
      </c>
      <c r="C1231" s="40">
        <v>44839</v>
      </c>
      <c r="D1231" s="34" t="s">
        <v>5184</v>
      </c>
      <c r="E1231" s="31" t="s">
        <v>55</v>
      </c>
      <c r="F1231" s="41" t="s">
        <v>136</v>
      </c>
      <c r="G1231" s="42">
        <v>44841</v>
      </c>
      <c r="H1231" s="42">
        <v>44845</v>
      </c>
      <c r="I1231" s="31" t="s">
        <v>5185</v>
      </c>
      <c r="J1231" s="42">
        <v>44845</v>
      </c>
      <c r="K1231" s="42"/>
      <c r="L1231" s="31">
        <f t="shared" si="151"/>
        <v>6</v>
      </c>
      <c r="M1231" s="31">
        <f t="shared" si="152"/>
        <v>4</v>
      </c>
      <c r="N1231" s="34" t="s">
        <v>1434</v>
      </c>
      <c r="O1231" s="132" t="s">
        <v>59</v>
      </c>
      <c r="P1231" s="132" t="str">
        <f>VLOOKUP(Email_TaskV2[[#This Row],[PIC Dev]],[1]Organization!C:D,2,FALSE)</f>
        <v>BSM Prepaid</v>
      </c>
      <c r="Q1231" s="74" t="s">
        <v>5186</v>
      </c>
      <c r="R1231" s="31">
        <v>24</v>
      </c>
      <c r="S1231" s="31" t="s">
        <v>61</v>
      </c>
      <c r="T1231" s="31" t="s">
        <v>2805</v>
      </c>
      <c r="U1231" s="31"/>
      <c r="V1231" s="31"/>
      <c r="W1231" s="31"/>
      <c r="X1231" s="31"/>
      <c r="Y1231" s="31"/>
      <c r="Z1231" s="31" t="s">
        <v>63</v>
      </c>
      <c r="AA1231" s="31" t="s">
        <v>64</v>
      </c>
      <c r="AB1231" s="31" t="s">
        <v>65</v>
      </c>
      <c r="AC1231" s="31" t="s">
        <v>66</v>
      </c>
      <c r="AD1231" s="23" t="s">
        <v>139</v>
      </c>
      <c r="AE1231" s="33" t="s">
        <v>74</v>
      </c>
      <c r="AF1231" s="33"/>
      <c r="AG1231" s="31"/>
      <c r="AH1231" s="31"/>
      <c r="AI1231" s="31" t="s">
        <v>68</v>
      </c>
      <c r="AJ1231" s="43" t="str">
        <f t="shared" si="146"/>
        <v>(FUT Simulator)</v>
      </c>
      <c r="AK1231" s="25"/>
      <c r="AL1231" s="25"/>
      <c r="AM1231" s="25">
        <v>3</v>
      </c>
      <c r="AN1231" s="25"/>
      <c r="AO1231" s="25"/>
      <c r="AP1231" s="26">
        <f ca="1">IF(AND(Email_TaskV2[[#This Row],[Status]]="ON PROGRESS"),TODAY()-Email_TaskV2[[#This Row],[Tanggal nodin RFS/RFI]],0)</f>
        <v>0</v>
      </c>
      <c r="AQ1231" s="26">
        <f ca="1">IF(AND(Email_TaskV2[[#This Row],[Status]]="ON PROGRESS",Email_TaskV2[[#This Row],[Type]]="RFI"),TODAY()-Email_TaskV2[[#This Row],[Tanggal nodin RFS/RFI]],0)</f>
        <v>0</v>
      </c>
      <c r="AR1231" s="26" t="str">
        <f ca="1">IF(Email_TaskV2[[#This Row],[Aging]]&gt;7,"Warning","")</f>
        <v/>
      </c>
      <c r="AV1231" s="16" t="str">
        <f>IF(AND(Email_TaskV2[[#This Row],[Status]]="ON PROGRESS",Email_TaskV2[[#This Row],[Type]]="RFS"),"YES","")</f>
        <v/>
      </c>
      <c r="AW1231" s="16" t="str">
        <f>IF(AND(Email_TaskV2[[#This Row],[Status]]="ON PROGRESS",Email_TaskV2[[#This Row],[Type]]="RFI"),"YES","")</f>
        <v/>
      </c>
      <c r="AX1231" s="16">
        <f>IF(Email_TaskV2[[#This Row],[Nomor Nodin RFS/RFI]]="","",DAY(Email_TaskV2[[#This Row],[Tanggal nodin RFS/RFI]]))</f>
        <v>5</v>
      </c>
      <c r="AY1231" s="28" t="str">
        <f>IF(Email_TaskV2[[#This Row],[Nomor Nodin RFS/RFI]]="","",TEXT(Email_TaskV2[[#This Row],[Tanggal nodin RFS/RFI]],"mmm"))</f>
        <v>Oct</v>
      </c>
      <c r="AZ1231" s="28" t="str">
        <f>IF(Email_TaskV2[[#This Row],[Nodin BO]]="","No","Yes")</f>
        <v>Yes</v>
      </c>
      <c r="BA1231" s="36">
        <f>IF(Email_TaskV2[[#This Row],[Month]]="",13,MONTH(Email_TaskV2[[#This Row],[Tanggal nodin RFS/RFI]]))</f>
        <v>10</v>
      </c>
    </row>
    <row r="1232" spans="1:53" ht="15" hidden="1" customHeight="1" x14ac:dyDescent="0.3">
      <c r="A1232" s="17">
        <v>1231</v>
      </c>
      <c r="B1232" s="31" t="s">
        <v>5187</v>
      </c>
      <c r="C1232" s="40">
        <v>44839</v>
      </c>
      <c r="D1232" s="34" t="s">
        <v>5188</v>
      </c>
      <c r="E1232" s="31" t="s">
        <v>55</v>
      </c>
      <c r="F1232" s="41" t="s">
        <v>136</v>
      </c>
      <c r="G1232" s="42">
        <v>44841</v>
      </c>
      <c r="H1232" s="42">
        <v>44841</v>
      </c>
      <c r="I1232" s="31" t="s">
        <v>5189</v>
      </c>
      <c r="J1232" s="42">
        <v>44841</v>
      </c>
      <c r="K1232" s="42"/>
      <c r="L1232" s="31">
        <f t="shared" si="151"/>
        <v>2</v>
      </c>
      <c r="M1232" s="31">
        <f t="shared" si="152"/>
        <v>0</v>
      </c>
      <c r="N1232" s="132" t="s">
        <v>58</v>
      </c>
      <c r="O1232" s="132" t="s">
        <v>59</v>
      </c>
      <c r="P1232" s="132" t="str">
        <f>VLOOKUP(Email_TaskV2[[#This Row],[PIC Dev]],[1]Organization!C:D,2,FALSE)</f>
        <v>BSM Prepaid</v>
      </c>
      <c r="Q1232" s="74" t="s">
        <v>5190</v>
      </c>
      <c r="R1232" s="31">
        <v>11</v>
      </c>
      <c r="S1232" s="31" t="s">
        <v>61</v>
      </c>
      <c r="T1232" s="31" t="s">
        <v>5113</v>
      </c>
      <c r="U1232" s="31"/>
      <c r="V1232" s="31"/>
      <c r="W1232" s="31"/>
      <c r="X1232" s="31"/>
      <c r="Y1232" s="31"/>
      <c r="Z1232" s="31" t="s">
        <v>63</v>
      </c>
      <c r="AA1232" s="31" t="s">
        <v>64</v>
      </c>
      <c r="AB1232" s="31" t="s">
        <v>81</v>
      </c>
      <c r="AC1232" s="31" t="s">
        <v>66</v>
      </c>
      <c r="AD1232" s="23" t="s">
        <v>89</v>
      </c>
      <c r="AE1232" s="33"/>
      <c r="AF1232" s="33"/>
      <c r="AG1232" s="31"/>
      <c r="AH1232" s="31"/>
      <c r="AI1232" s="31" t="s">
        <v>68</v>
      </c>
      <c r="AJ1232" s="43" t="str">
        <f t="shared" si="146"/>
        <v>(FUT Simulator)</v>
      </c>
      <c r="AK1232" s="25"/>
      <c r="AL1232" s="25"/>
      <c r="AM1232" s="25">
        <v>3</v>
      </c>
      <c r="AN1232" s="25"/>
      <c r="AO1232" s="25"/>
      <c r="AP1232" s="26">
        <f ca="1">IF(AND(Email_TaskV2[[#This Row],[Status]]="ON PROGRESS"),TODAY()-Email_TaskV2[[#This Row],[Tanggal nodin RFS/RFI]],0)</f>
        <v>0</v>
      </c>
      <c r="AQ1232" s="26">
        <f ca="1">IF(AND(Email_TaskV2[[#This Row],[Status]]="ON PROGRESS",Email_TaskV2[[#This Row],[Type]]="RFI"),TODAY()-Email_TaskV2[[#This Row],[Tanggal nodin RFS/RFI]],0)</f>
        <v>0</v>
      </c>
      <c r="AR1232" s="26" t="str">
        <f ca="1">IF(Email_TaskV2[[#This Row],[Aging]]&gt;7,"Warning","")</f>
        <v/>
      </c>
      <c r="AV1232" s="16" t="str">
        <f>IF(AND(Email_TaskV2[[#This Row],[Status]]="ON PROGRESS",Email_TaskV2[[#This Row],[Type]]="RFS"),"YES","")</f>
        <v/>
      </c>
      <c r="AW1232" s="16" t="str">
        <f>IF(AND(Email_TaskV2[[#This Row],[Status]]="ON PROGRESS",Email_TaskV2[[#This Row],[Type]]="RFI"),"YES","")</f>
        <v/>
      </c>
      <c r="AX1232" s="16">
        <f>IF(Email_TaskV2[[#This Row],[Nomor Nodin RFS/RFI]]="","",DAY(Email_TaskV2[[#This Row],[Tanggal nodin RFS/RFI]]))</f>
        <v>5</v>
      </c>
      <c r="AY1232" s="28" t="str">
        <f>IF(Email_TaskV2[[#This Row],[Nomor Nodin RFS/RFI]]="","",TEXT(Email_TaskV2[[#This Row],[Tanggal nodin RFS/RFI]],"mmm"))</f>
        <v>Oct</v>
      </c>
      <c r="AZ1232" s="28" t="str">
        <f>IF(Email_TaskV2[[#This Row],[Nodin BO]]="","No","Yes")</f>
        <v>Yes</v>
      </c>
      <c r="BA1232" s="36">
        <f>IF(Email_TaskV2[[#This Row],[Month]]="",13,MONTH(Email_TaskV2[[#This Row],[Tanggal nodin RFS/RFI]]))</f>
        <v>10</v>
      </c>
    </row>
    <row r="1233" spans="1:53" ht="15" hidden="1" customHeight="1" x14ac:dyDescent="0.3">
      <c r="A1233" s="17">
        <v>1232</v>
      </c>
      <c r="B1233" s="31" t="s">
        <v>5191</v>
      </c>
      <c r="C1233" s="40">
        <v>44839</v>
      </c>
      <c r="D1233" s="159" t="s">
        <v>5192</v>
      </c>
      <c r="E1233" s="160" t="s">
        <v>55</v>
      </c>
      <c r="F1233" s="41" t="s">
        <v>136</v>
      </c>
      <c r="G1233" s="42">
        <v>44844</v>
      </c>
      <c r="H1233" s="42">
        <v>44851</v>
      </c>
      <c r="I1233" s="31" t="s">
        <v>5193</v>
      </c>
      <c r="J1233" s="42">
        <v>44854</v>
      </c>
      <c r="K1233" s="42"/>
      <c r="L1233" s="31">
        <f t="shared" si="151"/>
        <v>12</v>
      </c>
      <c r="M1233" s="31">
        <f t="shared" si="152"/>
        <v>10</v>
      </c>
      <c r="N1233" s="34" t="s">
        <v>130</v>
      </c>
      <c r="O1233" s="34" t="s">
        <v>131</v>
      </c>
      <c r="P1233" s="34" t="str">
        <f>VLOOKUP(Email_TaskV2[[#This Row],[PIC Dev]],[1]Organization!C:D,2,FALSE)</f>
        <v>BSM Prepaid</v>
      </c>
      <c r="Q1233" s="74" t="s">
        <v>5194</v>
      </c>
      <c r="R1233" s="31">
        <v>146</v>
      </c>
      <c r="S1233" s="31" t="s">
        <v>106</v>
      </c>
      <c r="T1233" s="31" t="s">
        <v>5195</v>
      </c>
      <c r="U1233" s="31"/>
      <c r="V1233" s="31"/>
      <c r="W1233" s="31"/>
      <c r="X1233" s="31"/>
      <c r="Y1233" s="31"/>
      <c r="Z1233" s="31" t="s">
        <v>63</v>
      </c>
      <c r="AA1233" s="31" t="s">
        <v>64</v>
      </c>
      <c r="AB1233" s="31" t="s">
        <v>65</v>
      </c>
      <c r="AC1233" s="31" t="s">
        <v>66</v>
      </c>
      <c r="AD1233" s="23" t="s">
        <v>1719</v>
      </c>
      <c r="AE1233" s="33"/>
      <c r="AF1233" s="33"/>
      <c r="AG1233" s="31"/>
      <c r="AH1233" s="31"/>
      <c r="AI1233" s="31" t="s">
        <v>68</v>
      </c>
      <c r="AJ1233" s="43" t="str">
        <f t="shared" si="146"/>
        <v>(Cetho Automation)</v>
      </c>
      <c r="AK1233" s="25"/>
      <c r="AL1233" s="25"/>
      <c r="AM1233" s="25"/>
      <c r="AN1233" s="25"/>
      <c r="AO1233" s="25">
        <v>5</v>
      </c>
      <c r="AP1233" s="26">
        <f ca="1">IF(AND(Email_TaskV2[[#This Row],[Status]]="ON PROGRESS"),TODAY()-Email_TaskV2[[#This Row],[Tanggal nodin RFS/RFI]],0)</f>
        <v>0</v>
      </c>
      <c r="AQ1233" s="26">
        <f ca="1">IF(AND(Email_TaskV2[[#This Row],[Status]]="ON PROGRESS",Email_TaskV2[[#This Row],[Type]]="RFI"),TODAY()-Email_TaskV2[[#This Row],[Tanggal nodin RFS/RFI]],0)</f>
        <v>0</v>
      </c>
      <c r="AR1233" s="26" t="str">
        <f ca="1">IF(Email_TaskV2[[#This Row],[Aging]]&gt;7,"Warning","")</f>
        <v/>
      </c>
      <c r="AV1233" s="16" t="str">
        <f>IF(AND(Email_TaskV2[[#This Row],[Status]]="ON PROGRESS",Email_TaskV2[[#This Row],[Type]]="RFS"),"YES","")</f>
        <v/>
      </c>
      <c r="AW1233" s="16" t="str">
        <f>IF(AND(Email_TaskV2[[#This Row],[Status]]="ON PROGRESS",Email_TaskV2[[#This Row],[Type]]="RFI"),"YES","")</f>
        <v/>
      </c>
      <c r="AX1233" s="16">
        <f>IF(Email_TaskV2[[#This Row],[Nomor Nodin RFS/RFI]]="","",DAY(Email_TaskV2[[#This Row],[Tanggal nodin RFS/RFI]]))</f>
        <v>5</v>
      </c>
      <c r="AY1233" s="28" t="str">
        <f>IF(Email_TaskV2[[#This Row],[Nomor Nodin RFS/RFI]]="","",TEXT(Email_TaskV2[[#This Row],[Tanggal nodin RFS/RFI]],"mmm"))</f>
        <v>Oct</v>
      </c>
      <c r="AZ1233" s="28" t="str">
        <f>IF(Email_TaskV2[[#This Row],[Nodin BO]]="","No","Yes")</f>
        <v>Yes</v>
      </c>
      <c r="BA1233" s="36">
        <f>IF(Email_TaskV2[[#This Row],[Month]]="",13,MONTH(Email_TaskV2[[#This Row],[Tanggal nodin RFS/RFI]]))</f>
        <v>10</v>
      </c>
    </row>
    <row r="1234" spans="1:53" ht="15" hidden="1" customHeight="1" x14ac:dyDescent="0.3">
      <c r="A1234" s="17">
        <v>1233</v>
      </c>
      <c r="B1234" s="31" t="s">
        <v>5196</v>
      </c>
      <c r="C1234" s="40">
        <v>44839</v>
      </c>
      <c r="D1234" s="34" t="s">
        <v>5197</v>
      </c>
      <c r="E1234" s="31" t="s">
        <v>55</v>
      </c>
      <c r="F1234" s="41" t="s">
        <v>136</v>
      </c>
      <c r="G1234" s="42">
        <v>44844</v>
      </c>
      <c r="H1234" s="42">
        <v>44848</v>
      </c>
      <c r="I1234" s="31" t="s">
        <v>5198</v>
      </c>
      <c r="J1234" s="42">
        <v>44852</v>
      </c>
      <c r="K1234" s="42"/>
      <c r="L1234" s="31">
        <f t="shared" si="151"/>
        <v>9</v>
      </c>
      <c r="M1234" s="31">
        <f t="shared" si="152"/>
        <v>8</v>
      </c>
      <c r="N1234" s="34" t="s">
        <v>104</v>
      </c>
      <c r="O1234" s="34" t="s">
        <v>105</v>
      </c>
      <c r="P1234" s="34" t="str">
        <f>VLOOKUP(Email_TaskV2[[#This Row],[PIC Dev]],[1]Organization!C:D,2,FALSE)</f>
        <v>Digital and VAS</v>
      </c>
      <c r="Q1234" s="34"/>
      <c r="R1234" s="31"/>
      <c r="S1234" s="31" t="s">
        <v>106</v>
      </c>
      <c r="T1234" s="31" t="s">
        <v>1852</v>
      </c>
      <c r="U1234" s="31"/>
      <c r="V1234" s="31"/>
      <c r="W1234" s="31"/>
      <c r="X1234" s="31"/>
      <c r="Y1234" s="31"/>
      <c r="Z1234" s="31" t="s">
        <v>63</v>
      </c>
      <c r="AA1234" s="31" t="s">
        <v>64</v>
      </c>
      <c r="AB1234" s="31" t="s">
        <v>108</v>
      </c>
      <c r="AC1234" s="31" t="s">
        <v>98</v>
      </c>
      <c r="AD1234" s="23" t="s">
        <v>211</v>
      </c>
      <c r="AE1234" s="33"/>
      <c r="AF1234" s="33"/>
      <c r="AG1234" s="31"/>
      <c r="AH1234" s="31"/>
      <c r="AI1234" s="31" t="s">
        <v>75</v>
      </c>
      <c r="AJ1234" s="43" t="str">
        <f t="shared" si="146"/>
        <v/>
      </c>
      <c r="AK1234" s="25"/>
      <c r="AL1234" s="25"/>
      <c r="AM1234" s="25"/>
      <c r="AN1234" s="25"/>
      <c r="AO1234" s="25"/>
      <c r="AP1234" s="26">
        <f ca="1">IF(AND(Email_TaskV2[[#This Row],[Status]]="ON PROGRESS"),TODAY()-Email_TaskV2[[#This Row],[Tanggal nodin RFS/RFI]],0)</f>
        <v>0</v>
      </c>
      <c r="AQ1234" s="26">
        <f ca="1">IF(AND(Email_TaskV2[[#This Row],[Status]]="ON PROGRESS",Email_TaskV2[[#This Row],[Type]]="RFI"),TODAY()-Email_TaskV2[[#This Row],[Tanggal nodin RFS/RFI]],0)</f>
        <v>0</v>
      </c>
      <c r="AR1234" s="26" t="str">
        <f ca="1">IF(Email_TaskV2[[#This Row],[Aging]]&gt;7,"Warning","")</f>
        <v/>
      </c>
      <c r="AV1234" s="16" t="str">
        <f>IF(AND(Email_TaskV2[[#This Row],[Status]]="ON PROGRESS",Email_TaskV2[[#This Row],[Type]]="RFS"),"YES","")</f>
        <v/>
      </c>
      <c r="AW1234" s="16" t="str">
        <f>IF(AND(Email_TaskV2[[#This Row],[Status]]="ON PROGRESS",Email_TaskV2[[#This Row],[Type]]="RFI"),"YES","")</f>
        <v/>
      </c>
      <c r="AX1234" s="16">
        <f>IF(Email_TaskV2[[#This Row],[Nomor Nodin RFS/RFI]]="","",DAY(Email_TaskV2[[#This Row],[Tanggal nodin RFS/RFI]]))</f>
        <v>5</v>
      </c>
      <c r="AY1234" s="28" t="str">
        <f>IF(Email_TaskV2[[#This Row],[Nomor Nodin RFS/RFI]]="","",TEXT(Email_TaskV2[[#This Row],[Tanggal nodin RFS/RFI]],"mmm"))</f>
        <v>Oct</v>
      </c>
      <c r="AZ1234" s="28" t="str">
        <f>IF(Email_TaskV2[[#This Row],[Nodin BO]]="","No","Yes")</f>
        <v>Yes</v>
      </c>
      <c r="BA1234" s="36">
        <f>IF(Email_TaskV2[[#This Row],[Month]]="",13,MONTH(Email_TaskV2[[#This Row],[Tanggal nodin RFS/RFI]]))</f>
        <v>10</v>
      </c>
    </row>
    <row r="1235" spans="1:53" ht="15" hidden="1" customHeight="1" x14ac:dyDescent="0.3">
      <c r="A1235" s="17">
        <v>1234</v>
      </c>
      <c r="B1235" s="31" t="s">
        <v>5199</v>
      </c>
      <c r="C1235" s="40">
        <v>44839</v>
      </c>
      <c r="D1235" s="34" t="s">
        <v>5200</v>
      </c>
      <c r="E1235" s="31" t="s">
        <v>55</v>
      </c>
      <c r="F1235" s="41" t="s">
        <v>86</v>
      </c>
      <c r="G1235" s="42">
        <v>44839</v>
      </c>
      <c r="H1235" s="42">
        <v>44846</v>
      </c>
      <c r="I1235" s="31" t="s">
        <v>5201</v>
      </c>
      <c r="J1235" s="42">
        <v>44846</v>
      </c>
      <c r="K1235" s="42"/>
      <c r="L1235" s="31">
        <f t="shared" si="151"/>
        <v>7</v>
      </c>
      <c r="M1235" s="31">
        <f t="shared" si="152"/>
        <v>7</v>
      </c>
      <c r="N1235" s="34" t="s">
        <v>104</v>
      </c>
      <c r="O1235" s="34" t="s">
        <v>105</v>
      </c>
      <c r="P1235" s="34" t="str">
        <f>VLOOKUP(Email_TaskV2[[#This Row],[PIC Dev]],[1]Organization!C:D,2,FALSE)</f>
        <v>Digital and VAS</v>
      </c>
      <c r="Q1235" s="74" t="s">
        <v>5202</v>
      </c>
      <c r="R1235" s="31">
        <v>20</v>
      </c>
      <c r="S1235" s="31" t="s">
        <v>61</v>
      </c>
      <c r="T1235" s="31" t="s">
        <v>5203</v>
      </c>
      <c r="U1235" s="31"/>
      <c r="V1235" s="31"/>
      <c r="W1235" s="31"/>
      <c r="X1235" s="31"/>
      <c r="Y1235" s="31"/>
      <c r="Z1235" s="31" t="s">
        <v>63</v>
      </c>
      <c r="AA1235" s="31" t="s">
        <v>64</v>
      </c>
      <c r="AB1235" s="31" t="s">
        <v>108</v>
      </c>
      <c r="AC1235" s="31" t="s">
        <v>98</v>
      </c>
      <c r="AD1235" s="23" t="s">
        <v>2421</v>
      </c>
      <c r="AE1235" s="33"/>
      <c r="AF1235" s="33"/>
      <c r="AG1235" s="31"/>
      <c r="AH1235" s="31"/>
      <c r="AI1235" s="31" t="s">
        <v>75</v>
      </c>
      <c r="AJ1235" s="43" t="str">
        <f t="shared" si="146"/>
        <v/>
      </c>
      <c r="AK1235" s="25"/>
      <c r="AL1235" s="25"/>
      <c r="AM1235" s="25"/>
      <c r="AN1235" s="25"/>
      <c r="AO1235" s="25"/>
      <c r="AP1235" s="26">
        <f ca="1">IF(AND(Email_TaskV2[[#This Row],[Status]]="ON PROGRESS"),TODAY()-Email_TaskV2[[#This Row],[Tanggal nodin RFS/RFI]],0)</f>
        <v>0</v>
      </c>
      <c r="AQ1235" s="26">
        <f ca="1">IF(AND(Email_TaskV2[[#This Row],[Status]]="ON PROGRESS",Email_TaskV2[[#This Row],[Type]]="RFI"),TODAY()-Email_TaskV2[[#This Row],[Tanggal nodin RFS/RFI]],0)</f>
        <v>0</v>
      </c>
      <c r="AR1235" s="26" t="str">
        <f ca="1">IF(Email_TaskV2[[#This Row],[Aging]]&gt;7,"Warning","")</f>
        <v/>
      </c>
      <c r="AV1235" s="16" t="str">
        <f>IF(AND(Email_TaskV2[[#This Row],[Status]]="ON PROGRESS",Email_TaskV2[[#This Row],[Type]]="RFS"),"YES","")</f>
        <v/>
      </c>
      <c r="AW1235" s="16" t="str">
        <f>IF(AND(Email_TaskV2[[#This Row],[Status]]="ON PROGRESS",Email_TaskV2[[#This Row],[Type]]="RFI"),"YES","")</f>
        <v/>
      </c>
      <c r="AX1235" s="16">
        <f>IF(Email_TaskV2[[#This Row],[Nomor Nodin RFS/RFI]]="","",DAY(Email_TaskV2[[#This Row],[Tanggal nodin RFS/RFI]]))</f>
        <v>5</v>
      </c>
      <c r="AY1235" s="28" t="str">
        <f>IF(Email_TaskV2[[#This Row],[Nomor Nodin RFS/RFI]]="","",TEXT(Email_TaskV2[[#This Row],[Tanggal nodin RFS/RFI]],"mmm"))</f>
        <v>Oct</v>
      </c>
      <c r="AZ1235" s="28" t="str">
        <f>IF(Email_TaskV2[[#This Row],[Nodin BO]]="","No","Yes")</f>
        <v>Yes</v>
      </c>
      <c r="BA1235" s="36">
        <f>IF(Email_TaskV2[[#This Row],[Month]]="",13,MONTH(Email_TaskV2[[#This Row],[Tanggal nodin RFS/RFI]]))</f>
        <v>10</v>
      </c>
    </row>
    <row r="1236" spans="1:53" ht="15" hidden="1" customHeight="1" x14ac:dyDescent="0.3">
      <c r="A1236" s="17">
        <v>1235</v>
      </c>
      <c r="B1236" s="31" t="s">
        <v>5204</v>
      </c>
      <c r="C1236" s="40">
        <v>44840</v>
      </c>
      <c r="D1236" s="34" t="s">
        <v>5205</v>
      </c>
      <c r="E1236" s="48" t="s">
        <v>118</v>
      </c>
      <c r="F1236" s="48" t="s">
        <v>119</v>
      </c>
      <c r="G1236" s="31"/>
      <c r="H1236" s="42">
        <v>44860</v>
      </c>
      <c r="I1236" s="31"/>
      <c r="J1236" s="31"/>
      <c r="K1236" s="31"/>
      <c r="L1236" s="33"/>
      <c r="M1236" s="34"/>
      <c r="N1236" s="34" t="s">
        <v>104</v>
      </c>
      <c r="O1236" s="34" t="s">
        <v>105</v>
      </c>
      <c r="P1236" s="34" t="str">
        <f>VLOOKUP(Email_TaskV2[[#This Row],[PIC Dev]],[1]Organization!C:D,2,FALSE)</f>
        <v>Digital and VAS</v>
      </c>
      <c r="Q1236" s="34" t="s">
        <v>5206</v>
      </c>
      <c r="R1236" s="31"/>
      <c r="S1236" s="31" t="s">
        <v>61</v>
      </c>
      <c r="T1236" s="31" t="s">
        <v>3638</v>
      </c>
      <c r="U1236" s="31"/>
      <c r="V1236" s="31"/>
      <c r="W1236" s="31"/>
      <c r="X1236" s="31"/>
      <c r="Y1236" s="31"/>
      <c r="Z1236" s="31" t="s">
        <v>63</v>
      </c>
      <c r="AA1236" s="31" t="s">
        <v>64</v>
      </c>
      <c r="AB1236" s="31" t="s">
        <v>108</v>
      </c>
      <c r="AC1236" s="31" t="s">
        <v>98</v>
      </c>
      <c r="AD1236" s="23" t="s">
        <v>3897</v>
      </c>
      <c r="AE1236" s="33"/>
      <c r="AF1236" s="33"/>
      <c r="AG1236" s="31"/>
      <c r="AH1236" s="31"/>
      <c r="AI1236" s="48" t="s">
        <v>75</v>
      </c>
      <c r="AJ1236" s="135" t="str">
        <f t="shared" si="146"/>
        <v/>
      </c>
      <c r="AK1236" s="25"/>
      <c r="AL1236" s="25"/>
      <c r="AM1236" s="25"/>
      <c r="AN1236" s="25"/>
      <c r="AO1236" s="25"/>
      <c r="AP1236" s="26">
        <f ca="1">IF(AND(Email_TaskV2[[#This Row],[Status]]="ON PROGRESS"),TODAY()-Email_TaskV2[[#This Row],[Tanggal nodin RFS/RFI]],0)</f>
        <v>0</v>
      </c>
      <c r="AQ1236" s="26">
        <f ca="1">IF(AND(Email_TaskV2[[#This Row],[Status]]="ON PROGRESS",Email_TaskV2[[#This Row],[Type]]="RFI"),TODAY()-Email_TaskV2[[#This Row],[Tanggal nodin RFS/RFI]],0)</f>
        <v>0</v>
      </c>
      <c r="AR1236" s="26" t="str">
        <f ca="1">IF(Email_TaskV2[[#This Row],[Aging]]&gt;7,"Warning","")</f>
        <v/>
      </c>
      <c r="AV1236" s="16" t="str">
        <f>IF(AND(Email_TaskV2[[#This Row],[Status]]="ON PROGRESS",Email_TaskV2[[#This Row],[Type]]="RFS"),"YES","")</f>
        <v/>
      </c>
      <c r="AW1236" s="16" t="str">
        <f>IF(AND(Email_TaskV2[[#This Row],[Status]]="ON PROGRESS",Email_TaskV2[[#This Row],[Type]]="RFI"),"YES","")</f>
        <v/>
      </c>
      <c r="AX1236" s="16">
        <f>IF(Email_TaskV2[[#This Row],[Nomor Nodin RFS/RFI]]="","",DAY(Email_TaskV2[[#This Row],[Tanggal nodin RFS/RFI]]))</f>
        <v>6</v>
      </c>
      <c r="AY1236" s="28" t="str">
        <f>IF(Email_TaskV2[[#This Row],[Nomor Nodin RFS/RFI]]="","",TEXT(Email_TaskV2[[#This Row],[Tanggal nodin RFS/RFI]],"mmm"))</f>
        <v>Oct</v>
      </c>
      <c r="AZ1236" s="28" t="str">
        <f>IF(Email_TaskV2[[#This Row],[Nodin BO]]="","No","Yes")</f>
        <v>Yes</v>
      </c>
      <c r="BA1236" s="36">
        <f>IF(Email_TaskV2[[#This Row],[Month]]="",13,MONTH(Email_TaskV2[[#This Row],[Tanggal nodin RFS/RFI]]))</f>
        <v>10</v>
      </c>
    </row>
    <row r="1237" spans="1:53" ht="15" hidden="1" customHeight="1" x14ac:dyDescent="0.3">
      <c r="A1237" s="17">
        <v>1236</v>
      </c>
      <c r="B1237" s="31" t="s">
        <v>5207</v>
      </c>
      <c r="C1237" s="40">
        <v>44840</v>
      </c>
      <c r="D1237" s="34" t="s">
        <v>5208</v>
      </c>
      <c r="E1237" s="18" t="s">
        <v>55</v>
      </c>
      <c r="F1237" s="41" t="s">
        <v>147</v>
      </c>
      <c r="G1237" s="42">
        <v>44841</v>
      </c>
      <c r="H1237" s="42">
        <v>44846</v>
      </c>
      <c r="I1237" s="31" t="s">
        <v>5209</v>
      </c>
      <c r="J1237" s="42">
        <v>44848</v>
      </c>
      <c r="K1237" s="42"/>
      <c r="L1237" s="31">
        <f>H1237-C1237</f>
        <v>6</v>
      </c>
      <c r="M1237" s="31">
        <f>J1237-G1237</f>
        <v>7</v>
      </c>
      <c r="N1237" s="34" t="s">
        <v>3765</v>
      </c>
      <c r="O1237" s="34" t="s">
        <v>3766</v>
      </c>
      <c r="P1237" s="34" t="str">
        <f>VLOOKUP(Email_TaskV2[[#This Row],[PIC Dev]],[1]Organization!C:D,2,FALSE)</f>
        <v>Postpaid, Roaming, and Interconnect</v>
      </c>
      <c r="Q1237" s="34"/>
      <c r="R1237" s="31">
        <v>18</v>
      </c>
      <c r="S1237" s="31" t="s">
        <v>106</v>
      </c>
      <c r="T1237" s="31" t="s">
        <v>5210</v>
      </c>
      <c r="U1237" s="31"/>
      <c r="V1237" s="31"/>
      <c r="W1237" s="31"/>
      <c r="X1237" s="31"/>
      <c r="Y1237" s="31"/>
      <c r="Z1237" s="31" t="s">
        <v>63</v>
      </c>
      <c r="AA1237" s="31" t="s">
        <v>64</v>
      </c>
      <c r="AB1237" s="31" t="s">
        <v>65</v>
      </c>
      <c r="AC1237" s="31" t="s">
        <v>124</v>
      </c>
      <c r="AD1237" s="23" t="s">
        <v>490</v>
      </c>
      <c r="AE1237" s="33"/>
      <c r="AF1237" s="33"/>
      <c r="AG1237" s="31"/>
      <c r="AH1237" s="31"/>
      <c r="AI1237" s="31" t="s">
        <v>276</v>
      </c>
      <c r="AJ1237" s="43" t="str">
        <f t="shared" si="146"/>
        <v>(Sigos Automation)</v>
      </c>
      <c r="AK1237" s="25">
        <v>1</v>
      </c>
      <c r="AL1237" s="25"/>
      <c r="AM1237" s="25"/>
      <c r="AN1237" s="25"/>
      <c r="AO1237" s="25"/>
      <c r="AP1237" s="26">
        <f ca="1">IF(AND(Email_TaskV2[[#This Row],[Status]]="ON PROGRESS"),TODAY()-Email_TaskV2[[#This Row],[Tanggal nodin RFS/RFI]],0)</f>
        <v>0</v>
      </c>
      <c r="AQ1237" s="26">
        <f ca="1">IF(AND(Email_TaskV2[[#This Row],[Status]]="ON PROGRESS",Email_TaskV2[[#This Row],[Type]]="RFI"),TODAY()-Email_TaskV2[[#This Row],[Tanggal nodin RFS/RFI]],0)</f>
        <v>0</v>
      </c>
      <c r="AR1237" s="26" t="str">
        <f ca="1">IF(Email_TaskV2[[#This Row],[Aging]]&gt;7,"Warning","")</f>
        <v/>
      </c>
      <c r="AV1237" s="16" t="str">
        <f>IF(AND(Email_TaskV2[[#This Row],[Status]]="ON PROGRESS",Email_TaskV2[[#This Row],[Type]]="RFS"),"YES","")</f>
        <v/>
      </c>
      <c r="AW1237" s="16" t="str">
        <f>IF(AND(Email_TaskV2[[#This Row],[Status]]="ON PROGRESS",Email_TaskV2[[#This Row],[Type]]="RFI"),"YES","")</f>
        <v/>
      </c>
      <c r="AX1237" s="16">
        <f>IF(Email_TaskV2[[#This Row],[Nomor Nodin RFS/RFI]]="","",DAY(Email_TaskV2[[#This Row],[Tanggal nodin RFS/RFI]]))</f>
        <v>6</v>
      </c>
      <c r="AY1237" s="28" t="str">
        <f>IF(Email_TaskV2[[#This Row],[Nomor Nodin RFS/RFI]]="","",TEXT(Email_TaskV2[[#This Row],[Tanggal nodin RFS/RFI]],"mmm"))</f>
        <v>Oct</v>
      </c>
      <c r="AZ1237" s="28" t="str">
        <f>IF(Email_TaskV2[[#This Row],[Nodin BO]]="","No","Yes")</f>
        <v>Yes</v>
      </c>
      <c r="BA1237" s="36">
        <f>IF(Email_TaskV2[[#This Row],[Month]]="",13,MONTH(Email_TaskV2[[#This Row],[Tanggal nodin RFS/RFI]]))</f>
        <v>10</v>
      </c>
    </row>
    <row r="1238" spans="1:53" ht="15" hidden="1" customHeight="1" x14ac:dyDescent="0.3">
      <c r="A1238" s="17">
        <v>1237</v>
      </c>
      <c r="B1238" s="31" t="s">
        <v>5211</v>
      </c>
      <c r="C1238" s="40">
        <v>44840</v>
      </c>
      <c r="D1238" s="34" t="s">
        <v>5212</v>
      </c>
      <c r="E1238" s="18" t="s">
        <v>55</v>
      </c>
      <c r="F1238" s="41" t="s">
        <v>147</v>
      </c>
      <c r="G1238" s="42">
        <v>44840</v>
      </c>
      <c r="H1238" s="42">
        <v>44854</v>
      </c>
      <c r="I1238" s="31" t="s">
        <v>5213</v>
      </c>
      <c r="J1238" s="42">
        <v>44854</v>
      </c>
      <c r="K1238" s="42"/>
      <c r="L1238" s="31">
        <f>H1238-C1238</f>
        <v>14</v>
      </c>
      <c r="M1238" s="31">
        <f>J1238-G1238</f>
        <v>14</v>
      </c>
      <c r="N1238" s="34" t="s">
        <v>171</v>
      </c>
      <c r="O1238" s="34" t="s">
        <v>172</v>
      </c>
      <c r="P1238" s="34" t="str">
        <f>VLOOKUP(Email_TaskV2[[#This Row],[PIC Dev]],[1]Organization!C:D,2,FALSE)</f>
        <v>Postpaid, Roaming, and Interconnect</v>
      </c>
      <c r="Q1238" s="34"/>
      <c r="R1238" s="31">
        <v>46</v>
      </c>
      <c r="S1238" s="31" t="s">
        <v>106</v>
      </c>
      <c r="T1238" s="31" t="s">
        <v>5214</v>
      </c>
      <c r="U1238" s="31"/>
      <c r="V1238" s="31"/>
      <c r="W1238" s="31"/>
      <c r="X1238" s="31"/>
      <c r="Y1238" s="31"/>
      <c r="Z1238" s="31" t="s">
        <v>63</v>
      </c>
      <c r="AA1238" s="31" t="s">
        <v>64</v>
      </c>
      <c r="AB1238" s="31" t="s">
        <v>65</v>
      </c>
      <c r="AC1238" s="31" t="s">
        <v>124</v>
      </c>
      <c r="AD1238" s="23" t="s">
        <v>490</v>
      </c>
      <c r="AE1238" s="33"/>
      <c r="AF1238" s="33"/>
      <c r="AG1238" s="31"/>
      <c r="AH1238" s="31"/>
      <c r="AI1238" s="31" t="s">
        <v>75</v>
      </c>
      <c r="AJ1238" s="43" t="str">
        <f t="shared" si="146"/>
        <v/>
      </c>
      <c r="AK1238" s="25"/>
      <c r="AL1238" s="25"/>
      <c r="AM1238" s="25"/>
      <c r="AN1238" s="25"/>
      <c r="AO1238" s="25"/>
      <c r="AP1238" s="26">
        <f ca="1">IF(AND(Email_TaskV2[[#This Row],[Status]]="ON PROGRESS"),TODAY()-Email_TaskV2[[#This Row],[Tanggal nodin RFS/RFI]],0)</f>
        <v>0</v>
      </c>
      <c r="AQ1238" s="26">
        <f ca="1">IF(AND(Email_TaskV2[[#This Row],[Status]]="ON PROGRESS",Email_TaskV2[[#This Row],[Type]]="RFI"),TODAY()-Email_TaskV2[[#This Row],[Tanggal nodin RFS/RFI]],0)</f>
        <v>0</v>
      </c>
      <c r="AR1238" s="26" t="str">
        <f ca="1">IF(Email_TaskV2[[#This Row],[Aging]]&gt;7,"Warning","")</f>
        <v/>
      </c>
      <c r="AV1238" s="16" t="str">
        <f>IF(AND(Email_TaskV2[[#This Row],[Status]]="ON PROGRESS",Email_TaskV2[[#This Row],[Type]]="RFS"),"YES","")</f>
        <v/>
      </c>
      <c r="AW1238" s="16" t="str">
        <f>IF(AND(Email_TaskV2[[#This Row],[Status]]="ON PROGRESS",Email_TaskV2[[#This Row],[Type]]="RFI"),"YES","")</f>
        <v/>
      </c>
      <c r="AX1238" s="16">
        <f>IF(Email_TaskV2[[#This Row],[Nomor Nodin RFS/RFI]]="","",DAY(Email_TaskV2[[#This Row],[Tanggal nodin RFS/RFI]]))</f>
        <v>6</v>
      </c>
      <c r="AY1238" s="28" t="str">
        <f>IF(Email_TaskV2[[#This Row],[Nomor Nodin RFS/RFI]]="","",TEXT(Email_TaskV2[[#This Row],[Tanggal nodin RFS/RFI]],"mmm"))</f>
        <v>Oct</v>
      </c>
      <c r="AZ1238" s="28" t="str">
        <f>IF(Email_TaskV2[[#This Row],[Nodin BO]]="","No","Yes")</f>
        <v>Yes</v>
      </c>
      <c r="BA1238" s="36">
        <f>IF(Email_TaskV2[[#This Row],[Month]]="",13,MONTH(Email_TaskV2[[#This Row],[Tanggal nodin RFS/RFI]]))</f>
        <v>10</v>
      </c>
    </row>
    <row r="1239" spans="1:53" ht="15" hidden="1" customHeight="1" x14ac:dyDescent="0.3">
      <c r="A1239" s="17">
        <v>1238</v>
      </c>
      <c r="B1239" s="31" t="s">
        <v>5215</v>
      </c>
      <c r="C1239" s="40">
        <v>44840</v>
      </c>
      <c r="D1239" s="34" t="s">
        <v>5216</v>
      </c>
      <c r="E1239" s="48" t="s">
        <v>118</v>
      </c>
      <c r="F1239" s="48" t="s">
        <v>5217</v>
      </c>
      <c r="G1239" s="31"/>
      <c r="H1239" s="42">
        <v>44852</v>
      </c>
      <c r="I1239" s="31"/>
      <c r="J1239" s="31"/>
      <c r="K1239" s="31"/>
      <c r="L1239" s="33"/>
      <c r="M1239" s="34"/>
      <c r="N1239" s="23" t="s">
        <v>93</v>
      </c>
      <c r="O1239" s="20" t="s">
        <v>94</v>
      </c>
      <c r="P1239" s="34" t="str">
        <f>VLOOKUP(Email_TaskV2[[#This Row],[PIC Dev]],[1]Organization!C:D,2,FALSE)</f>
        <v>Digital and VAS</v>
      </c>
      <c r="Q1239" s="34" t="s">
        <v>5218</v>
      </c>
      <c r="R1239" s="31"/>
      <c r="S1239" s="31" t="s">
        <v>61</v>
      </c>
      <c r="T1239" s="31" t="s">
        <v>5219</v>
      </c>
      <c r="U1239" s="31"/>
      <c r="V1239" s="31"/>
      <c r="W1239" s="31"/>
      <c r="X1239" s="31"/>
      <c r="Y1239" s="31"/>
      <c r="Z1239" s="31" t="s">
        <v>63</v>
      </c>
      <c r="AA1239" s="31" t="s">
        <v>64</v>
      </c>
      <c r="AB1239" s="31" t="s">
        <v>81</v>
      </c>
      <c r="AC1239" s="31" t="s">
        <v>98</v>
      </c>
      <c r="AD1239" s="23" t="s">
        <v>255</v>
      </c>
      <c r="AE1239" s="23" t="s">
        <v>2421</v>
      </c>
      <c r="AF1239" s="23" t="s">
        <v>160</v>
      </c>
      <c r="AG1239" s="31"/>
      <c r="AH1239" s="31"/>
      <c r="AI1239" s="48" t="s">
        <v>75</v>
      </c>
      <c r="AJ1239" s="135" t="str">
        <f t="shared" si="146"/>
        <v/>
      </c>
      <c r="AK1239" s="25"/>
      <c r="AL1239" s="25"/>
      <c r="AM1239" s="25"/>
      <c r="AN1239" s="25"/>
      <c r="AO1239" s="25"/>
      <c r="AP1239" s="26">
        <f ca="1">IF(AND(Email_TaskV2[[#This Row],[Status]]="ON PROGRESS"),TODAY()-Email_TaskV2[[#This Row],[Tanggal nodin RFS/RFI]],0)</f>
        <v>0</v>
      </c>
      <c r="AQ1239" s="26">
        <f ca="1">IF(AND(Email_TaskV2[[#This Row],[Status]]="ON PROGRESS",Email_TaskV2[[#This Row],[Type]]="RFI"),TODAY()-Email_TaskV2[[#This Row],[Tanggal nodin RFS/RFI]],0)</f>
        <v>0</v>
      </c>
      <c r="AR1239" s="26" t="str">
        <f ca="1">IF(Email_TaskV2[[#This Row],[Aging]]&gt;7,"Warning","")</f>
        <v/>
      </c>
      <c r="AV1239" s="16" t="str">
        <f>IF(AND(Email_TaskV2[[#This Row],[Status]]="ON PROGRESS",Email_TaskV2[[#This Row],[Type]]="RFS"),"YES","")</f>
        <v/>
      </c>
      <c r="AW1239" s="16" t="str">
        <f>IF(AND(Email_TaskV2[[#This Row],[Status]]="ON PROGRESS",Email_TaskV2[[#This Row],[Type]]="RFI"),"YES","")</f>
        <v/>
      </c>
      <c r="AX1239" s="16">
        <f>IF(Email_TaskV2[[#This Row],[Nomor Nodin RFS/RFI]]="","",DAY(Email_TaskV2[[#This Row],[Tanggal nodin RFS/RFI]]))</f>
        <v>6</v>
      </c>
      <c r="AY1239" s="28" t="str">
        <f>IF(Email_TaskV2[[#This Row],[Nomor Nodin RFS/RFI]]="","",TEXT(Email_TaskV2[[#This Row],[Tanggal nodin RFS/RFI]],"mmm"))</f>
        <v>Oct</v>
      </c>
      <c r="AZ1239" s="28" t="str">
        <f>IF(Email_TaskV2[[#This Row],[Nodin BO]]="","No","Yes")</f>
        <v>Yes</v>
      </c>
      <c r="BA1239" s="36">
        <f>IF(Email_TaskV2[[#This Row],[Month]]="",13,MONTH(Email_TaskV2[[#This Row],[Tanggal nodin RFS/RFI]]))</f>
        <v>10</v>
      </c>
    </row>
    <row r="1240" spans="1:53" ht="15" hidden="1" customHeight="1" x14ac:dyDescent="0.3">
      <c r="A1240" s="17">
        <v>1239</v>
      </c>
      <c r="B1240" s="31" t="s">
        <v>5220</v>
      </c>
      <c r="C1240" s="40">
        <v>44841</v>
      </c>
      <c r="D1240" s="34" t="s">
        <v>5221</v>
      </c>
      <c r="E1240" s="31" t="s">
        <v>55</v>
      </c>
      <c r="F1240" s="41" t="s">
        <v>136</v>
      </c>
      <c r="G1240" s="42">
        <v>44845</v>
      </c>
      <c r="H1240" s="42">
        <v>44852</v>
      </c>
      <c r="I1240" s="31" t="s">
        <v>5222</v>
      </c>
      <c r="J1240" s="42">
        <v>44852</v>
      </c>
      <c r="K1240" s="42"/>
      <c r="L1240" s="31">
        <f t="shared" ref="L1240:L1245" si="153">H1240-C1240</f>
        <v>11</v>
      </c>
      <c r="M1240" s="31">
        <f t="shared" ref="M1240:M1245" si="154">J1240-G1240</f>
        <v>7</v>
      </c>
      <c r="N1240" s="74" t="s">
        <v>3068</v>
      </c>
      <c r="O1240" s="34" t="s">
        <v>3069</v>
      </c>
      <c r="P1240" s="34" t="str">
        <f>VLOOKUP(Email_TaskV2[[#This Row],[PIC Dev]],[1]Organization!C:D,2,FALSE)</f>
        <v>BSM Prepaid</v>
      </c>
      <c r="Q1240" s="74" t="s">
        <v>5223</v>
      </c>
      <c r="R1240" s="31">
        <v>92</v>
      </c>
      <c r="S1240" s="31" t="s">
        <v>106</v>
      </c>
      <c r="T1240" s="31" t="s">
        <v>5224</v>
      </c>
      <c r="U1240" s="31"/>
      <c r="V1240" s="31"/>
      <c r="W1240" s="31"/>
      <c r="X1240" s="31"/>
      <c r="Y1240" s="31"/>
      <c r="Z1240" s="31" t="s">
        <v>63</v>
      </c>
      <c r="AA1240" s="31" t="s">
        <v>64</v>
      </c>
      <c r="AB1240" s="31" t="s">
        <v>588</v>
      </c>
      <c r="AC1240" s="31" t="s">
        <v>98</v>
      </c>
      <c r="AD1240" s="23" t="s">
        <v>2792</v>
      </c>
      <c r="AE1240" s="33"/>
      <c r="AF1240" s="33"/>
      <c r="AG1240" s="31"/>
      <c r="AH1240" s="31"/>
      <c r="AI1240" s="31" t="s">
        <v>75</v>
      </c>
      <c r="AJ1240" s="43" t="str">
        <f t="shared" si="146"/>
        <v/>
      </c>
      <c r="AK1240" s="25"/>
      <c r="AL1240" s="25"/>
      <c r="AM1240" s="25"/>
      <c r="AN1240" s="25"/>
      <c r="AO1240" s="25"/>
      <c r="AP1240" s="26">
        <f ca="1">IF(AND(Email_TaskV2[[#This Row],[Status]]="ON PROGRESS"),TODAY()-Email_TaskV2[[#This Row],[Tanggal nodin RFS/RFI]],0)</f>
        <v>0</v>
      </c>
      <c r="AQ1240" s="26">
        <f ca="1">IF(AND(Email_TaskV2[[#This Row],[Status]]="ON PROGRESS",Email_TaskV2[[#This Row],[Type]]="RFI"),TODAY()-Email_TaskV2[[#This Row],[Tanggal nodin RFS/RFI]],0)</f>
        <v>0</v>
      </c>
      <c r="AR1240" s="26" t="str">
        <f ca="1">IF(Email_TaskV2[[#This Row],[Aging]]&gt;7,"Warning","")</f>
        <v/>
      </c>
      <c r="AV1240" s="16" t="str">
        <f>IF(AND(Email_TaskV2[[#This Row],[Status]]="ON PROGRESS",Email_TaskV2[[#This Row],[Type]]="RFS"),"YES","")</f>
        <v/>
      </c>
      <c r="AW1240" s="16" t="str">
        <f>IF(AND(Email_TaskV2[[#This Row],[Status]]="ON PROGRESS",Email_TaskV2[[#This Row],[Type]]="RFI"),"YES","")</f>
        <v/>
      </c>
      <c r="AX1240" s="16">
        <f>IF(Email_TaskV2[[#This Row],[Nomor Nodin RFS/RFI]]="","",DAY(Email_TaskV2[[#This Row],[Tanggal nodin RFS/RFI]]))</f>
        <v>7</v>
      </c>
      <c r="AY1240" s="28" t="str">
        <f>IF(Email_TaskV2[[#This Row],[Nomor Nodin RFS/RFI]]="","",TEXT(Email_TaskV2[[#This Row],[Tanggal nodin RFS/RFI]],"mmm"))</f>
        <v>Oct</v>
      </c>
      <c r="AZ1240" s="28" t="str">
        <f>IF(Email_TaskV2[[#This Row],[Nodin BO]]="","No","Yes")</f>
        <v>Yes</v>
      </c>
      <c r="BA1240" s="36">
        <f>IF(Email_TaskV2[[#This Row],[Month]]="",13,MONTH(Email_TaskV2[[#This Row],[Tanggal nodin RFS/RFI]]))</f>
        <v>10</v>
      </c>
    </row>
    <row r="1241" spans="1:53" ht="15" hidden="1" customHeight="1" x14ac:dyDescent="0.3">
      <c r="A1241" s="17">
        <v>1240</v>
      </c>
      <c r="B1241" s="31" t="s">
        <v>5225</v>
      </c>
      <c r="C1241" s="40">
        <v>44841</v>
      </c>
      <c r="D1241" s="34" t="s">
        <v>5226</v>
      </c>
      <c r="E1241" s="31" t="s">
        <v>55</v>
      </c>
      <c r="F1241" s="41" t="s">
        <v>136</v>
      </c>
      <c r="G1241" s="42">
        <v>44846</v>
      </c>
      <c r="H1241" s="42">
        <v>44855</v>
      </c>
      <c r="I1241" s="31" t="s">
        <v>5227</v>
      </c>
      <c r="J1241" s="42">
        <v>44855</v>
      </c>
      <c r="K1241" s="42"/>
      <c r="L1241" s="31">
        <f t="shared" si="153"/>
        <v>14</v>
      </c>
      <c r="M1241" s="31">
        <f t="shared" si="154"/>
        <v>9</v>
      </c>
      <c r="N1241" s="34" t="s">
        <v>1434</v>
      </c>
      <c r="O1241" s="132" t="s">
        <v>59</v>
      </c>
      <c r="P1241" s="132" t="str">
        <f>VLOOKUP(Email_TaskV2[[#This Row],[PIC Dev]],[1]Organization!C:D,2,FALSE)</f>
        <v>BSM Prepaid</v>
      </c>
      <c r="Q1241" s="74" t="s">
        <v>5228</v>
      </c>
      <c r="R1241" s="31">
        <v>272</v>
      </c>
      <c r="S1241" s="31" t="s">
        <v>61</v>
      </c>
      <c r="T1241" s="31" t="s">
        <v>5229</v>
      </c>
      <c r="U1241" s="31"/>
      <c r="V1241" s="31"/>
      <c r="W1241" s="31"/>
      <c r="X1241" s="31"/>
      <c r="Y1241" s="31"/>
      <c r="Z1241" s="31" t="s">
        <v>63</v>
      </c>
      <c r="AA1241" s="31" t="s">
        <v>64</v>
      </c>
      <c r="AB1241" s="31" t="s">
        <v>65</v>
      </c>
      <c r="AC1241" s="31" t="s">
        <v>66</v>
      </c>
      <c r="AD1241" s="23" t="s">
        <v>4310</v>
      </c>
      <c r="AE1241" s="33" t="s">
        <v>89</v>
      </c>
      <c r="AF1241" s="33" t="s">
        <v>74</v>
      </c>
      <c r="AG1241" s="31" t="s">
        <v>4221</v>
      </c>
      <c r="AH1241" s="31"/>
      <c r="AI1241" s="31" t="s">
        <v>68</v>
      </c>
      <c r="AJ1241" s="43" t="str">
        <f t="shared" si="146"/>
        <v>(FUT Simulator)</v>
      </c>
      <c r="AK1241" s="25"/>
      <c r="AL1241" s="25"/>
      <c r="AM1241" s="25">
        <v>3</v>
      </c>
      <c r="AN1241" s="25"/>
      <c r="AO1241" s="25"/>
      <c r="AP1241" s="26">
        <f ca="1">IF(AND(Email_TaskV2[[#This Row],[Status]]="ON PROGRESS"),TODAY()-Email_TaskV2[[#This Row],[Tanggal nodin RFS/RFI]],0)</f>
        <v>0</v>
      </c>
      <c r="AQ1241" s="26">
        <f ca="1">IF(AND(Email_TaskV2[[#This Row],[Status]]="ON PROGRESS",Email_TaskV2[[#This Row],[Type]]="RFI"),TODAY()-Email_TaskV2[[#This Row],[Tanggal nodin RFS/RFI]],0)</f>
        <v>0</v>
      </c>
      <c r="AR1241" s="26" t="str">
        <f ca="1">IF(Email_TaskV2[[#This Row],[Aging]]&gt;7,"Warning","")</f>
        <v/>
      </c>
      <c r="AV1241" s="16" t="str">
        <f>IF(AND(Email_TaskV2[[#This Row],[Status]]="ON PROGRESS",Email_TaskV2[[#This Row],[Type]]="RFS"),"YES","")</f>
        <v/>
      </c>
      <c r="AW1241" s="16" t="str">
        <f>IF(AND(Email_TaskV2[[#This Row],[Status]]="ON PROGRESS",Email_TaskV2[[#This Row],[Type]]="RFI"),"YES","")</f>
        <v/>
      </c>
      <c r="AX1241" s="16">
        <f>IF(Email_TaskV2[[#This Row],[Nomor Nodin RFS/RFI]]="","",DAY(Email_TaskV2[[#This Row],[Tanggal nodin RFS/RFI]]))</f>
        <v>7</v>
      </c>
      <c r="AY1241" s="28" t="str">
        <f>IF(Email_TaskV2[[#This Row],[Nomor Nodin RFS/RFI]]="","",TEXT(Email_TaskV2[[#This Row],[Tanggal nodin RFS/RFI]],"mmm"))</f>
        <v>Oct</v>
      </c>
      <c r="AZ1241" s="28" t="str">
        <f>IF(Email_TaskV2[[#This Row],[Nodin BO]]="","No","Yes")</f>
        <v>Yes</v>
      </c>
      <c r="BA1241" s="36">
        <f>IF(Email_TaskV2[[#This Row],[Month]]="",13,MONTH(Email_TaskV2[[#This Row],[Tanggal nodin RFS/RFI]]))</f>
        <v>10</v>
      </c>
    </row>
    <row r="1242" spans="1:53" ht="15" hidden="1" customHeight="1" x14ac:dyDescent="0.3">
      <c r="A1242" s="17">
        <v>1241</v>
      </c>
      <c r="B1242" s="31" t="s">
        <v>5230</v>
      </c>
      <c r="C1242" s="40">
        <v>44843</v>
      </c>
      <c r="D1242" s="34" t="s">
        <v>5231</v>
      </c>
      <c r="E1242" s="31" t="s">
        <v>55</v>
      </c>
      <c r="F1242" s="41" t="s">
        <v>136</v>
      </c>
      <c r="G1242" s="42">
        <v>44847</v>
      </c>
      <c r="H1242" s="42">
        <v>44865</v>
      </c>
      <c r="I1242" s="31" t="s">
        <v>5232</v>
      </c>
      <c r="J1242" s="42">
        <v>44866</v>
      </c>
      <c r="K1242" s="42"/>
      <c r="L1242" s="31">
        <f t="shared" si="153"/>
        <v>22</v>
      </c>
      <c r="M1242" s="31">
        <f t="shared" si="154"/>
        <v>19</v>
      </c>
      <c r="N1242" s="34" t="s">
        <v>220</v>
      </c>
      <c r="O1242" s="34" t="s">
        <v>221</v>
      </c>
      <c r="P1242" s="34" t="str">
        <f>VLOOKUP(Email_TaskV2[[#This Row],[PIC Dev]],[1]Organization!C:D,2,FALSE)</f>
        <v>Digital and VAS</v>
      </c>
      <c r="Q1242" s="74" t="s">
        <v>5233</v>
      </c>
      <c r="R1242" s="31">
        <v>117</v>
      </c>
      <c r="S1242" s="31" t="s">
        <v>61</v>
      </c>
      <c r="T1242" s="31" t="s">
        <v>4731</v>
      </c>
      <c r="U1242" s="31"/>
      <c r="V1242" s="31"/>
      <c r="W1242" s="31"/>
      <c r="X1242" s="31"/>
      <c r="Y1242" s="31"/>
      <c r="Z1242" s="31" t="s">
        <v>63</v>
      </c>
      <c r="AA1242" s="31" t="s">
        <v>64</v>
      </c>
      <c r="AB1242" s="31" t="s">
        <v>97</v>
      </c>
      <c r="AC1242" s="31" t="s">
        <v>98</v>
      </c>
      <c r="AD1242" s="23" t="s">
        <v>3897</v>
      </c>
      <c r="AE1242" s="33"/>
      <c r="AF1242" s="33"/>
      <c r="AG1242" s="31"/>
      <c r="AH1242" s="31"/>
      <c r="AI1242" s="31" t="s">
        <v>75</v>
      </c>
      <c r="AJ1242" s="43" t="str">
        <f t="shared" si="146"/>
        <v/>
      </c>
      <c r="AK1242" s="25"/>
      <c r="AL1242" s="25"/>
      <c r="AM1242" s="25"/>
      <c r="AN1242" s="25"/>
      <c r="AO1242" s="25"/>
      <c r="AP1242" s="26">
        <f ca="1">IF(AND(Email_TaskV2[[#This Row],[Status]]="ON PROGRESS"),TODAY()-Email_TaskV2[[#This Row],[Tanggal nodin RFS/RFI]],0)</f>
        <v>0</v>
      </c>
      <c r="AQ1242" s="26">
        <f ca="1">IF(AND(Email_TaskV2[[#This Row],[Status]]="ON PROGRESS",Email_TaskV2[[#This Row],[Type]]="RFI"),TODAY()-Email_TaskV2[[#This Row],[Tanggal nodin RFS/RFI]],0)</f>
        <v>0</v>
      </c>
      <c r="AR1242" s="26" t="str">
        <f ca="1">IF(Email_TaskV2[[#This Row],[Aging]]&gt;7,"Warning","")</f>
        <v/>
      </c>
      <c r="AV1242" s="16" t="str">
        <f>IF(AND(Email_TaskV2[[#This Row],[Status]]="ON PROGRESS",Email_TaskV2[[#This Row],[Type]]="RFS"),"YES","")</f>
        <v/>
      </c>
      <c r="AW1242" s="16" t="str">
        <f>IF(AND(Email_TaskV2[[#This Row],[Status]]="ON PROGRESS",Email_TaskV2[[#This Row],[Type]]="RFI"),"YES","")</f>
        <v/>
      </c>
      <c r="AX1242" s="16">
        <f>IF(Email_TaskV2[[#This Row],[Nomor Nodin RFS/RFI]]="","",DAY(Email_TaskV2[[#This Row],[Tanggal nodin RFS/RFI]]))</f>
        <v>9</v>
      </c>
      <c r="AY1242" s="28" t="str">
        <f>IF(Email_TaskV2[[#This Row],[Nomor Nodin RFS/RFI]]="","",TEXT(Email_TaskV2[[#This Row],[Tanggal nodin RFS/RFI]],"mmm"))</f>
        <v>Oct</v>
      </c>
      <c r="AZ1242" s="28" t="str">
        <f>IF(Email_TaskV2[[#This Row],[Nodin BO]]="","No","Yes")</f>
        <v>Yes</v>
      </c>
      <c r="BA1242" s="36">
        <f>IF(Email_TaskV2[[#This Row],[Month]]="",13,MONTH(Email_TaskV2[[#This Row],[Tanggal nodin RFS/RFI]]))</f>
        <v>10</v>
      </c>
    </row>
    <row r="1243" spans="1:53" ht="15" hidden="1" customHeight="1" x14ac:dyDescent="0.3">
      <c r="A1243" s="17">
        <v>1242</v>
      </c>
      <c r="B1243" s="31" t="s">
        <v>5234</v>
      </c>
      <c r="C1243" s="40">
        <v>44843</v>
      </c>
      <c r="D1243" s="34" t="s">
        <v>5235</v>
      </c>
      <c r="E1243" s="31" t="s">
        <v>55</v>
      </c>
      <c r="F1243" s="41" t="s">
        <v>136</v>
      </c>
      <c r="G1243" s="42">
        <v>44847</v>
      </c>
      <c r="H1243" s="42">
        <v>44865</v>
      </c>
      <c r="I1243" s="31" t="s">
        <v>5236</v>
      </c>
      <c r="J1243" s="42">
        <v>44865</v>
      </c>
      <c r="K1243" s="42"/>
      <c r="L1243" s="31">
        <f t="shared" si="153"/>
        <v>22</v>
      </c>
      <c r="M1243" s="31">
        <f t="shared" si="154"/>
        <v>18</v>
      </c>
      <c r="N1243" s="34" t="s">
        <v>220</v>
      </c>
      <c r="O1243" s="34" t="s">
        <v>221</v>
      </c>
      <c r="P1243" s="34" t="str">
        <f>VLOOKUP(Email_TaskV2[[#This Row],[PIC Dev]],[1]Organization!C:D,2,FALSE)</f>
        <v>Digital and VAS</v>
      </c>
      <c r="Q1243" s="74" t="s">
        <v>5237</v>
      </c>
      <c r="R1243" s="31">
        <v>117</v>
      </c>
      <c r="S1243" s="31" t="s">
        <v>61</v>
      </c>
      <c r="T1243" s="31" t="s">
        <v>4731</v>
      </c>
      <c r="U1243" s="31"/>
      <c r="V1243" s="31"/>
      <c r="W1243" s="31"/>
      <c r="X1243" s="31"/>
      <c r="Y1243" s="31"/>
      <c r="Z1243" s="31" t="s">
        <v>63</v>
      </c>
      <c r="AA1243" s="31" t="s">
        <v>64</v>
      </c>
      <c r="AB1243" s="31" t="s">
        <v>97</v>
      </c>
      <c r="AC1243" s="31" t="s">
        <v>98</v>
      </c>
      <c r="AD1243" s="23" t="s">
        <v>125</v>
      </c>
      <c r="AE1243" s="33"/>
      <c r="AF1243" s="33"/>
      <c r="AG1243" s="31"/>
      <c r="AH1243" s="31"/>
      <c r="AI1243" s="31" t="s">
        <v>75</v>
      </c>
      <c r="AJ1243" s="43" t="str">
        <f t="shared" ref="AJ1243:AJ1306" si="155">_xlfn.CONCAT(IF(AK1243&lt;&gt;"",REPLACE(AK1243,1,1,"(Sigos Automation)"),""),IF(AL1243&lt;&gt;"",REPLACE(AL1243,1,1,"(Prima Automation)"),""),IF(AM1243&lt;&gt;"",REPLACE(AM1243,1,1,"(FUT Simulator)"),""),IF(AN1243&lt;&gt;"",REPLACE(AN1243,1,1,"(Postman Simulator)"),""),IF(AO1243&lt;&gt;"",REPLACE(AO1243,1,1,"(Cetho Automation)"),""))</f>
        <v/>
      </c>
      <c r="AK1243" s="25"/>
      <c r="AL1243" s="25"/>
      <c r="AM1243" s="25"/>
      <c r="AN1243" s="25"/>
      <c r="AO1243" s="25"/>
      <c r="AP1243" s="26">
        <f ca="1">IF(AND(Email_TaskV2[[#This Row],[Status]]="ON PROGRESS"),TODAY()-Email_TaskV2[[#This Row],[Tanggal nodin RFS/RFI]],0)</f>
        <v>0</v>
      </c>
      <c r="AQ1243" s="26">
        <f ca="1">IF(AND(Email_TaskV2[[#This Row],[Status]]="ON PROGRESS",Email_TaskV2[[#This Row],[Type]]="RFI"),TODAY()-Email_TaskV2[[#This Row],[Tanggal nodin RFS/RFI]],0)</f>
        <v>0</v>
      </c>
      <c r="AR1243" s="26" t="str">
        <f ca="1">IF(Email_TaskV2[[#This Row],[Aging]]&gt;7,"Warning","")</f>
        <v/>
      </c>
      <c r="AV1243" s="16" t="str">
        <f>IF(AND(Email_TaskV2[[#This Row],[Status]]="ON PROGRESS",Email_TaskV2[[#This Row],[Type]]="RFS"),"YES","")</f>
        <v/>
      </c>
      <c r="AW1243" s="16" t="str">
        <f>IF(AND(Email_TaskV2[[#This Row],[Status]]="ON PROGRESS",Email_TaskV2[[#This Row],[Type]]="RFI"),"YES","")</f>
        <v/>
      </c>
      <c r="AX1243" s="16">
        <f>IF(Email_TaskV2[[#This Row],[Nomor Nodin RFS/RFI]]="","",DAY(Email_TaskV2[[#This Row],[Tanggal nodin RFS/RFI]]))</f>
        <v>9</v>
      </c>
      <c r="AY1243" s="28" t="str">
        <f>IF(Email_TaskV2[[#This Row],[Nomor Nodin RFS/RFI]]="","",TEXT(Email_TaskV2[[#This Row],[Tanggal nodin RFS/RFI]],"mmm"))</f>
        <v>Oct</v>
      </c>
      <c r="AZ1243" s="28" t="str">
        <f>IF(Email_TaskV2[[#This Row],[Nodin BO]]="","No","Yes")</f>
        <v>Yes</v>
      </c>
      <c r="BA1243" s="36">
        <f>IF(Email_TaskV2[[#This Row],[Month]]="",13,MONTH(Email_TaskV2[[#This Row],[Tanggal nodin RFS/RFI]]))</f>
        <v>10</v>
      </c>
    </row>
    <row r="1244" spans="1:53" ht="15" hidden="1" customHeight="1" x14ac:dyDescent="0.3">
      <c r="A1244" s="17">
        <v>1243</v>
      </c>
      <c r="B1244" s="31" t="s">
        <v>5238</v>
      </c>
      <c r="C1244" s="40">
        <v>44843</v>
      </c>
      <c r="D1244" s="34" t="s">
        <v>5239</v>
      </c>
      <c r="E1244" s="31" t="s">
        <v>55</v>
      </c>
      <c r="F1244" s="41" t="s">
        <v>86</v>
      </c>
      <c r="G1244" s="42">
        <v>44847</v>
      </c>
      <c r="H1244" s="42">
        <v>44865</v>
      </c>
      <c r="I1244" s="31" t="s">
        <v>5240</v>
      </c>
      <c r="J1244" s="42">
        <v>44865</v>
      </c>
      <c r="K1244" s="42"/>
      <c r="L1244" s="31">
        <f t="shared" si="153"/>
        <v>22</v>
      </c>
      <c r="M1244" s="31">
        <f t="shared" si="154"/>
        <v>18</v>
      </c>
      <c r="N1244" s="34" t="s">
        <v>220</v>
      </c>
      <c r="O1244" s="34" t="s">
        <v>221</v>
      </c>
      <c r="P1244" s="34" t="str">
        <f>VLOOKUP(Email_TaskV2[[#This Row],[PIC Dev]],[1]Organization!C:D,2,FALSE)</f>
        <v>Digital and VAS</v>
      </c>
      <c r="Q1244" s="34" t="s">
        <v>5241</v>
      </c>
      <c r="R1244" s="31">
        <v>31</v>
      </c>
      <c r="S1244" s="31" t="s">
        <v>61</v>
      </c>
      <c r="T1244" s="31" t="s">
        <v>4731</v>
      </c>
      <c r="U1244" s="31"/>
      <c r="V1244" s="31"/>
      <c r="W1244" s="31"/>
      <c r="X1244" s="31"/>
      <c r="Y1244" s="31"/>
      <c r="Z1244" s="31" t="s">
        <v>63</v>
      </c>
      <c r="AA1244" s="31" t="s">
        <v>64</v>
      </c>
      <c r="AB1244" s="31" t="s">
        <v>159</v>
      </c>
      <c r="AC1244" s="31" t="s">
        <v>98</v>
      </c>
      <c r="AD1244" s="23" t="s">
        <v>99</v>
      </c>
      <c r="AE1244" s="33"/>
      <c r="AF1244" s="33"/>
      <c r="AG1244" s="31"/>
      <c r="AH1244" s="31"/>
      <c r="AI1244" s="31" t="s">
        <v>75</v>
      </c>
      <c r="AJ1244" s="43" t="str">
        <f t="shared" si="155"/>
        <v/>
      </c>
      <c r="AK1244" s="25"/>
      <c r="AL1244" s="25"/>
      <c r="AM1244" s="25"/>
      <c r="AN1244" s="25"/>
      <c r="AO1244" s="25"/>
      <c r="AP1244" s="26">
        <f ca="1">IF(AND(Email_TaskV2[[#This Row],[Status]]="ON PROGRESS"),TODAY()-Email_TaskV2[[#This Row],[Tanggal nodin RFS/RFI]],0)</f>
        <v>0</v>
      </c>
      <c r="AQ1244" s="26">
        <f ca="1">IF(AND(Email_TaskV2[[#This Row],[Status]]="ON PROGRESS",Email_TaskV2[[#This Row],[Type]]="RFI"),TODAY()-Email_TaskV2[[#This Row],[Tanggal nodin RFS/RFI]],0)</f>
        <v>0</v>
      </c>
      <c r="AR1244" s="26" t="str">
        <f ca="1">IF(Email_TaskV2[[#This Row],[Aging]]&gt;7,"Warning","")</f>
        <v/>
      </c>
      <c r="AV1244" s="16" t="str">
        <f>IF(AND(Email_TaskV2[[#This Row],[Status]]="ON PROGRESS",Email_TaskV2[[#This Row],[Type]]="RFS"),"YES","")</f>
        <v/>
      </c>
      <c r="AW1244" s="16" t="str">
        <f>IF(AND(Email_TaskV2[[#This Row],[Status]]="ON PROGRESS",Email_TaskV2[[#This Row],[Type]]="RFI"),"YES","")</f>
        <v/>
      </c>
      <c r="AX1244" s="16">
        <f>IF(Email_TaskV2[[#This Row],[Nomor Nodin RFS/RFI]]="","",DAY(Email_TaskV2[[#This Row],[Tanggal nodin RFS/RFI]]))</f>
        <v>9</v>
      </c>
      <c r="AY1244" s="28" t="str">
        <f>IF(Email_TaskV2[[#This Row],[Nomor Nodin RFS/RFI]]="","",TEXT(Email_TaskV2[[#This Row],[Tanggal nodin RFS/RFI]],"mmm"))</f>
        <v>Oct</v>
      </c>
      <c r="AZ1244" s="28" t="str">
        <f>IF(Email_TaskV2[[#This Row],[Nodin BO]]="","No","Yes")</f>
        <v>Yes</v>
      </c>
      <c r="BA1244" s="36">
        <f>IF(Email_TaskV2[[#This Row],[Month]]="",13,MONTH(Email_TaskV2[[#This Row],[Tanggal nodin RFS/RFI]]))</f>
        <v>10</v>
      </c>
    </row>
    <row r="1245" spans="1:53" ht="15" hidden="1" customHeight="1" x14ac:dyDescent="0.3">
      <c r="A1245" s="17">
        <v>1244</v>
      </c>
      <c r="B1245" s="31" t="s">
        <v>5242</v>
      </c>
      <c r="C1245" s="40">
        <v>44844</v>
      </c>
      <c r="D1245" s="34" t="s">
        <v>5243</v>
      </c>
      <c r="E1245" s="31" t="s">
        <v>55</v>
      </c>
      <c r="F1245" s="41" t="s">
        <v>136</v>
      </c>
      <c r="G1245" s="42">
        <v>44852</v>
      </c>
      <c r="H1245" s="42">
        <v>44858</v>
      </c>
      <c r="I1245" s="31" t="s">
        <v>5244</v>
      </c>
      <c r="J1245" s="42">
        <v>44858</v>
      </c>
      <c r="K1245" s="42"/>
      <c r="L1245" s="31">
        <f t="shared" si="153"/>
        <v>14</v>
      </c>
      <c r="M1245" s="31">
        <f t="shared" si="154"/>
        <v>6</v>
      </c>
      <c r="N1245" s="20" t="s">
        <v>130</v>
      </c>
      <c r="O1245" s="20" t="s">
        <v>131</v>
      </c>
      <c r="P1245" s="34" t="str">
        <f>VLOOKUP(Email_TaskV2[[#This Row],[PIC Dev]],[1]Organization!C:D,2,FALSE)</f>
        <v>BSM Prepaid</v>
      </c>
      <c r="Q1245" s="74" t="s">
        <v>5245</v>
      </c>
      <c r="R1245" s="31">
        <v>12</v>
      </c>
      <c r="S1245" s="31" t="s">
        <v>106</v>
      </c>
      <c r="T1245" s="31" t="s">
        <v>5246</v>
      </c>
      <c r="U1245" s="31"/>
      <c r="V1245" s="31"/>
      <c r="W1245" s="31"/>
      <c r="X1245" s="31"/>
      <c r="Y1245" s="31"/>
      <c r="Z1245" s="31" t="s">
        <v>63</v>
      </c>
      <c r="AA1245" s="31" t="s">
        <v>64</v>
      </c>
      <c r="AB1245" s="31" t="s">
        <v>65</v>
      </c>
      <c r="AC1245" s="31" t="s">
        <v>66</v>
      </c>
      <c r="AD1245" s="23" t="s">
        <v>490</v>
      </c>
      <c r="AE1245" s="33"/>
      <c r="AF1245" s="33"/>
      <c r="AG1245" s="31"/>
      <c r="AH1245" s="31"/>
      <c r="AI1245" s="31" t="s">
        <v>276</v>
      </c>
      <c r="AJ1245" s="43" t="str">
        <f t="shared" si="155"/>
        <v>(Sigos Automation)(FUT Simulator)</v>
      </c>
      <c r="AK1245" s="25">
        <v>1</v>
      </c>
      <c r="AL1245" s="25"/>
      <c r="AM1245" s="25">
        <v>3</v>
      </c>
      <c r="AN1245" s="25"/>
      <c r="AO1245" s="25"/>
      <c r="AP1245" s="26">
        <f ca="1">IF(AND(Email_TaskV2[[#This Row],[Status]]="ON PROGRESS"),TODAY()-Email_TaskV2[[#This Row],[Tanggal nodin RFS/RFI]],0)</f>
        <v>0</v>
      </c>
      <c r="AQ1245" s="26">
        <f ca="1">IF(AND(Email_TaskV2[[#This Row],[Status]]="ON PROGRESS",Email_TaskV2[[#This Row],[Type]]="RFI"),TODAY()-Email_TaskV2[[#This Row],[Tanggal nodin RFS/RFI]],0)</f>
        <v>0</v>
      </c>
      <c r="AR1245" s="26" t="str">
        <f ca="1">IF(Email_TaskV2[[#This Row],[Aging]]&gt;7,"Warning","")</f>
        <v/>
      </c>
      <c r="AV1245" s="16" t="str">
        <f>IF(AND(Email_TaskV2[[#This Row],[Status]]="ON PROGRESS",Email_TaskV2[[#This Row],[Type]]="RFS"),"YES","")</f>
        <v/>
      </c>
      <c r="AW1245" s="16" t="str">
        <f>IF(AND(Email_TaskV2[[#This Row],[Status]]="ON PROGRESS",Email_TaskV2[[#This Row],[Type]]="RFI"),"YES","")</f>
        <v/>
      </c>
      <c r="AX1245" s="16">
        <f>IF(Email_TaskV2[[#This Row],[Nomor Nodin RFS/RFI]]="","",DAY(Email_TaskV2[[#This Row],[Tanggal nodin RFS/RFI]]))</f>
        <v>10</v>
      </c>
      <c r="AY1245" s="28" t="str">
        <f>IF(Email_TaskV2[[#This Row],[Nomor Nodin RFS/RFI]]="","",TEXT(Email_TaskV2[[#This Row],[Tanggal nodin RFS/RFI]],"mmm"))</f>
        <v>Oct</v>
      </c>
      <c r="AZ1245" s="28" t="str">
        <f>IF(Email_TaskV2[[#This Row],[Nodin BO]]="","No","Yes")</f>
        <v>Yes</v>
      </c>
      <c r="BA1245" s="36">
        <f>IF(Email_TaskV2[[#This Row],[Month]]="",13,MONTH(Email_TaskV2[[#This Row],[Tanggal nodin RFS/RFI]]))</f>
        <v>10</v>
      </c>
    </row>
    <row r="1246" spans="1:53" ht="15" hidden="1" customHeight="1" x14ac:dyDescent="0.3">
      <c r="A1246" s="17">
        <v>1245</v>
      </c>
      <c r="B1246" s="31" t="s">
        <v>5247</v>
      </c>
      <c r="C1246" s="40">
        <v>44845</v>
      </c>
      <c r="D1246" s="34" t="s">
        <v>5248</v>
      </c>
      <c r="E1246" s="48" t="s">
        <v>118</v>
      </c>
      <c r="F1246" s="81" t="s">
        <v>119</v>
      </c>
      <c r="G1246" s="31"/>
      <c r="H1246" s="42">
        <v>44866</v>
      </c>
      <c r="I1246" s="31"/>
      <c r="J1246" s="31"/>
      <c r="K1246" s="31"/>
      <c r="L1246" s="33"/>
      <c r="M1246" s="34"/>
      <c r="N1246" s="33" t="s">
        <v>93</v>
      </c>
      <c r="O1246" s="34" t="s">
        <v>94</v>
      </c>
      <c r="P1246" s="34" t="str">
        <f>VLOOKUP(Email_TaskV2[[#This Row],[PIC Dev]],[1]Organization!C:D,2,FALSE)</f>
        <v>Digital and VAS</v>
      </c>
      <c r="Q1246" s="34" t="s">
        <v>5249</v>
      </c>
      <c r="R1246" s="31"/>
      <c r="S1246" s="31" t="s">
        <v>61</v>
      </c>
      <c r="T1246" s="31" t="s">
        <v>5105</v>
      </c>
      <c r="U1246" s="31"/>
      <c r="V1246" s="31"/>
      <c r="W1246" s="31"/>
      <c r="X1246" s="31"/>
      <c r="Y1246" s="31"/>
      <c r="Z1246" s="31" t="s">
        <v>63</v>
      </c>
      <c r="AA1246" s="31" t="s">
        <v>64</v>
      </c>
      <c r="AB1246" s="31" t="s">
        <v>5250</v>
      </c>
      <c r="AC1246" s="31" t="s">
        <v>98</v>
      </c>
      <c r="AD1246" s="23" t="s">
        <v>160</v>
      </c>
      <c r="AE1246" s="33"/>
      <c r="AF1246" s="33"/>
      <c r="AG1246" s="31"/>
      <c r="AH1246" s="31"/>
      <c r="AI1246" s="48" t="s">
        <v>68</v>
      </c>
      <c r="AJ1246" s="135" t="str">
        <f t="shared" si="155"/>
        <v>(Postman Simulator)</v>
      </c>
      <c r="AK1246" s="25"/>
      <c r="AL1246" s="25"/>
      <c r="AM1246" s="25"/>
      <c r="AN1246" s="25">
        <v>4</v>
      </c>
      <c r="AO1246" s="25"/>
      <c r="AP1246" s="26">
        <f ca="1">IF(AND(Email_TaskV2[[#This Row],[Status]]="ON PROGRESS"),TODAY()-Email_TaskV2[[#This Row],[Tanggal nodin RFS/RFI]],0)</f>
        <v>0</v>
      </c>
      <c r="AQ1246" s="26">
        <f ca="1">IF(AND(Email_TaskV2[[#This Row],[Status]]="ON PROGRESS",Email_TaskV2[[#This Row],[Type]]="RFI"),TODAY()-Email_TaskV2[[#This Row],[Tanggal nodin RFS/RFI]],0)</f>
        <v>0</v>
      </c>
      <c r="AR1246" s="26" t="str">
        <f ca="1">IF(Email_TaskV2[[#This Row],[Aging]]&gt;7,"Warning","")</f>
        <v/>
      </c>
      <c r="AV1246" s="16" t="str">
        <f>IF(AND(Email_TaskV2[[#This Row],[Status]]="ON PROGRESS",Email_TaskV2[[#This Row],[Type]]="RFS"),"YES","")</f>
        <v/>
      </c>
      <c r="AW1246" s="16" t="str">
        <f>IF(AND(Email_TaskV2[[#This Row],[Status]]="ON PROGRESS",Email_TaskV2[[#This Row],[Type]]="RFI"),"YES","")</f>
        <v/>
      </c>
      <c r="AX1246" s="16">
        <f>IF(Email_TaskV2[[#This Row],[Nomor Nodin RFS/RFI]]="","",DAY(Email_TaskV2[[#This Row],[Tanggal nodin RFS/RFI]]))</f>
        <v>11</v>
      </c>
      <c r="AY1246" s="28" t="str">
        <f>IF(Email_TaskV2[[#This Row],[Nomor Nodin RFS/RFI]]="","",TEXT(Email_TaskV2[[#This Row],[Tanggal nodin RFS/RFI]],"mmm"))</f>
        <v>Oct</v>
      </c>
      <c r="AZ1246" s="28" t="str">
        <f>IF(Email_TaskV2[[#This Row],[Nodin BO]]="","No","Yes")</f>
        <v>Yes</v>
      </c>
      <c r="BA1246" s="36">
        <f>IF(Email_TaskV2[[#This Row],[Month]]="",13,MONTH(Email_TaskV2[[#This Row],[Tanggal nodin RFS/RFI]]))</f>
        <v>10</v>
      </c>
    </row>
    <row r="1247" spans="1:53" ht="15" hidden="1" customHeight="1" x14ac:dyDescent="0.3">
      <c r="A1247" s="17">
        <v>1246</v>
      </c>
      <c r="B1247" s="31" t="s">
        <v>5251</v>
      </c>
      <c r="C1247" s="40">
        <v>44845</v>
      </c>
      <c r="D1247" s="34" t="s">
        <v>5252</v>
      </c>
      <c r="E1247" s="31" t="s">
        <v>55</v>
      </c>
      <c r="F1247" s="41" t="s">
        <v>112</v>
      </c>
      <c r="G1247" s="42">
        <v>44846</v>
      </c>
      <c r="H1247" s="42">
        <v>44847</v>
      </c>
      <c r="I1247" s="31" t="s">
        <v>5253</v>
      </c>
      <c r="J1247" s="42">
        <v>44847</v>
      </c>
      <c r="K1247" s="42"/>
      <c r="L1247" s="31">
        <f>H1247-C1247</f>
        <v>2</v>
      </c>
      <c r="M1247" s="31">
        <f>J1247-G1247</f>
        <v>1</v>
      </c>
      <c r="N1247" s="34" t="s">
        <v>5254</v>
      </c>
      <c r="O1247" s="34" t="s">
        <v>406</v>
      </c>
      <c r="P1247" s="34" t="str">
        <f>VLOOKUP(Email_TaskV2[[#This Row],[PIC Dev]],[1]Organization!C:D,2,FALSE)</f>
        <v>Business Architecture</v>
      </c>
      <c r="Q1247" s="34"/>
      <c r="R1247" s="31">
        <v>100</v>
      </c>
      <c r="S1247" s="31" t="s">
        <v>106</v>
      </c>
      <c r="T1247" s="31" t="s">
        <v>5255</v>
      </c>
      <c r="U1247" s="31"/>
      <c r="V1247" s="31"/>
      <c r="W1247" s="31"/>
      <c r="X1247" s="31"/>
      <c r="Y1247" s="31"/>
      <c r="Z1247" s="31" t="s">
        <v>63</v>
      </c>
      <c r="AA1247" s="31" t="s">
        <v>64</v>
      </c>
      <c r="AB1247" s="31" t="s">
        <v>5256</v>
      </c>
      <c r="AC1247" s="31" t="s">
        <v>98</v>
      </c>
      <c r="AD1247" s="23" t="s">
        <v>186</v>
      </c>
      <c r="AE1247" s="33"/>
      <c r="AF1247" s="33"/>
      <c r="AG1247" s="31"/>
      <c r="AH1247" s="31"/>
      <c r="AI1247" s="31" t="s">
        <v>75</v>
      </c>
      <c r="AJ1247" s="43" t="str">
        <f t="shared" si="155"/>
        <v/>
      </c>
      <c r="AK1247" s="25"/>
      <c r="AL1247" s="25"/>
      <c r="AM1247" s="25"/>
      <c r="AN1247" s="25"/>
      <c r="AO1247" s="25"/>
      <c r="AP1247" s="26">
        <f ca="1">IF(AND(Email_TaskV2[[#This Row],[Status]]="ON PROGRESS"),TODAY()-Email_TaskV2[[#This Row],[Tanggal nodin RFS/RFI]],0)</f>
        <v>0</v>
      </c>
      <c r="AQ1247" s="26">
        <f ca="1">IF(AND(Email_TaskV2[[#This Row],[Status]]="ON PROGRESS",Email_TaskV2[[#This Row],[Type]]="RFI"),TODAY()-Email_TaskV2[[#This Row],[Tanggal nodin RFS/RFI]],0)</f>
        <v>0</v>
      </c>
      <c r="AR1247" s="26" t="str">
        <f ca="1">IF(Email_TaskV2[[#This Row],[Aging]]&gt;7,"Warning","")</f>
        <v/>
      </c>
      <c r="AV1247" s="16" t="str">
        <f>IF(AND(Email_TaskV2[[#This Row],[Status]]="ON PROGRESS",Email_TaskV2[[#This Row],[Type]]="RFS"),"YES","")</f>
        <v/>
      </c>
      <c r="AW1247" s="16" t="str">
        <f>IF(AND(Email_TaskV2[[#This Row],[Status]]="ON PROGRESS",Email_TaskV2[[#This Row],[Type]]="RFI"),"YES","")</f>
        <v/>
      </c>
      <c r="AX1247" s="16">
        <f>IF(Email_TaskV2[[#This Row],[Nomor Nodin RFS/RFI]]="","",DAY(Email_TaskV2[[#This Row],[Tanggal nodin RFS/RFI]]))</f>
        <v>11</v>
      </c>
      <c r="AY1247" s="28" t="str">
        <f>IF(Email_TaskV2[[#This Row],[Nomor Nodin RFS/RFI]]="","",TEXT(Email_TaskV2[[#This Row],[Tanggal nodin RFS/RFI]],"mmm"))</f>
        <v>Oct</v>
      </c>
      <c r="AZ1247" s="28" t="str">
        <f>IF(Email_TaskV2[[#This Row],[Nodin BO]]="","No","Yes")</f>
        <v>Yes</v>
      </c>
      <c r="BA1247" s="36">
        <f>IF(Email_TaskV2[[#This Row],[Month]]="",13,MONTH(Email_TaskV2[[#This Row],[Tanggal nodin RFS/RFI]]))</f>
        <v>10</v>
      </c>
    </row>
    <row r="1248" spans="1:53" ht="15" hidden="1" customHeight="1" x14ac:dyDescent="0.3">
      <c r="A1248" s="17">
        <v>1247</v>
      </c>
      <c r="B1248" s="31" t="s">
        <v>5257</v>
      </c>
      <c r="C1248" s="40">
        <v>44845</v>
      </c>
      <c r="D1248" s="34" t="s">
        <v>5258</v>
      </c>
      <c r="E1248" s="31" t="s">
        <v>55</v>
      </c>
      <c r="F1248" s="31" t="s">
        <v>112</v>
      </c>
      <c r="G1248" s="42">
        <v>44846</v>
      </c>
      <c r="H1248" s="42">
        <v>44867</v>
      </c>
      <c r="I1248" s="31" t="s">
        <v>5259</v>
      </c>
      <c r="J1248" s="42">
        <v>44867</v>
      </c>
      <c r="K1248" s="42"/>
      <c r="L1248" s="31">
        <f>H1248-C1248</f>
        <v>22</v>
      </c>
      <c r="M1248" s="31">
        <f>J1248-G1248</f>
        <v>21</v>
      </c>
      <c r="N1248" s="34" t="s">
        <v>130</v>
      </c>
      <c r="O1248" s="34" t="s">
        <v>131</v>
      </c>
      <c r="P1248" s="34" t="str">
        <f>VLOOKUP(Email_TaskV2[[#This Row],[PIC Dev]],[1]Organization!C:D,2,FALSE)</f>
        <v>BSM Prepaid</v>
      </c>
      <c r="Q1248" s="34"/>
      <c r="R1248" s="31">
        <v>464</v>
      </c>
      <c r="S1248" s="31" t="s">
        <v>106</v>
      </c>
      <c r="T1248" s="31" t="s">
        <v>5260</v>
      </c>
      <c r="U1248" s="31"/>
      <c r="V1248" s="31"/>
      <c r="W1248" s="31"/>
      <c r="X1248" s="31"/>
      <c r="Y1248" s="31"/>
      <c r="Z1248" s="31" t="s">
        <v>63</v>
      </c>
      <c r="AA1248" s="31" t="s">
        <v>64</v>
      </c>
      <c r="AB1248" s="31" t="s">
        <v>65</v>
      </c>
      <c r="AC1248" s="31" t="s">
        <v>66</v>
      </c>
      <c r="AD1248" s="23" t="s">
        <v>186</v>
      </c>
      <c r="AE1248" s="33"/>
      <c r="AF1248" s="33"/>
      <c r="AG1248" s="31"/>
      <c r="AH1248" s="31"/>
      <c r="AI1248" s="31" t="s">
        <v>75</v>
      </c>
      <c r="AJ1248" s="43" t="str">
        <f t="shared" si="155"/>
        <v/>
      </c>
      <c r="AK1248" s="25"/>
      <c r="AL1248" s="25"/>
      <c r="AM1248" s="25"/>
      <c r="AN1248" s="25"/>
      <c r="AO1248" s="25"/>
      <c r="AP1248" s="26">
        <f ca="1">IF(AND(Email_TaskV2[[#This Row],[Status]]="ON PROGRESS"),TODAY()-Email_TaskV2[[#This Row],[Tanggal nodin RFS/RFI]],0)</f>
        <v>0</v>
      </c>
      <c r="AQ1248" s="26">
        <f ca="1">IF(AND(Email_TaskV2[[#This Row],[Status]]="ON PROGRESS",Email_TaskV2[[#This Row],[Type]]="RFI"),TODAY()-Email_TaskV2[[#This Row],[Tanggal nodin RFS/RFI]],0)</f>
        <v>0</v>
      </c>
      <c r="AR1248" s="26" t="str">
        <f ca="1">IF(Email_TaskV2[[#This Row],[Aging]]&gt;7,"Warning","")</f>
        <v/>
      </c>
      <c r="AV1248" s="16" t="str">
        <f>IF(AND(Email_TaskV2[[#This Row],[Status]]="ON PROGRESS",Email_TaskV2[[#This Row],[Type]]="RFS"),"YES","")</f>
        <v/>
      </c>
      <c r="AW1248" s="16" t="str">
        <f>IF(AND(Email_TaskV2[[#This Row],[Status]]="ON PROGRESS",Email_TaskV2[[#This Row],[Type]]="RFI"),"YES","")</f>
        <v/>
      </c>
      <c r="AX1248" s="16">
        <f>IF(Email_TaskV2[[#This Row],[Nomor Nodin RFS/RFI]]="","",DAY(Email_TaskV2[[#This Row],[Tanggal nodin RFS/RFI]]))</f>
        <v>11</v>
      </c>
      <c r="AY1248" s="28" t="str">
        <f>IF(Email_TaskV2[[#This Row],[Nomor Nodin RFS/RFI]]="","",TEXT(Email_TaskV2[[#This Row],[Tanggal nodin RFS/RFI]],"mmm"))</f>
        <v>Oct</v>
      </c>
      <c r="AZ1248" s="28" t="str">
        <f>IF(Email_TaskV2[[#This Row],[Nodin BO]]="","No","Yes")</f>
        <v>Yes</v>
      </c>
      <c r="BA1248" s="36">
        <f>IF(Email_TaskV2[[#This Row],[Month]]="",13,MONTH(Email_TaskV2[[#This Row],[Tanggal nodin RFS/RFI]]))</f>
        <v>10</v>
      </c>
    </row>
    <row r="1249" spans="1:53" ht="15" hidden="1" customHeight="1" x14ac:dyDescent="0.3">
      <c r="A1249" s="17">
        <v>1248</v>
      </c>
      <c r="B1249" s="31" t="s">
        <v>5261</v>
      </c>
      <c r="C1249" s="40">
        <v>44845</v>
      </c>
      <c r="D1249" s="34" t="s">
        <v>5262</v>
      </c>
      <c r="E1249" s="18" t="s">
        <v>55</v>
      </c>
      <c r="F1249" s="31" t="s">
        <v>112</v>
      </c>
      <c r="G1249" s="42">
        <v>44847</v>
      </c>
      <c r="H1249" s="42">
        <v>44866</v>
      </c>
      <c r="I1249" s="31" t="s">
        <v>5263</v>
      </c>
      <c r="J1249" s="42">
        <v>44866</v>
      </c>
      <c r="K1249" s="42"/>
      <c r="L1249" s="31">
        <f>H1249-C1249</f>
        <v>21</v>
      </c>
      <c r="M1249" s="31">
        <f>J1249-G1249</f>
        <v>19</v>
      </c>
      <c r="N1249" s="34" t="s">
        <v>171</v>
      </c>
      <c r="O1249" s="34" t="s">
        <v>172</v>
      </c>
      <c r="P1249" s="34" t="str">
        <f>VLOOKUP(Email_TaskV2[[#This Row],[PIC Dev]],[1]Organization!C:D,2,FALSE)</f>
        <v>Postpaid, Roaming, and Interconnect</v>
      </c>
      <c r="Q1249" s="34"/>
      <c r="R1249" s="31">
        <v>200</v>
      </c>
      <c r="S1249" s="31" t="s">
        <v>106</v>
      </c>
      <c r="T1249" s="31" t="s">
        <v>5260</v>
      </c>
      <c r="U1249" s="31"/>
      <c r="V1249" s="31"/>
      <c r="W1249" s="31"/>
      <c r="X1249" s="31"/>
      <c r="Y1249" s="31"/>
      <c r="Z1249" s="31" t="s">
        <v>63</v>
      </c>
      <c r="AA1249" s="31" t="s">
        <v>64</v>
      </c>
      <c r="AB1249" s="31" t="s">
        <v>65</v>
      </c>
      <c r="AC1249" s="31" t="s">
        <v>124</v>
      </c>
      <c r="AD1249" s="23" t="s">
        <v>109</v>
      </c>
      <c r="AE1249" s="33"/>
      <c r="AF1249" s="33"/>
      <c r="AG1249" s="31"/>
      <c r="AH1249" s="31"/>
      <c r="AI1249" s="31" t="s">
        <v>75</v>
      </c>
      <c r="AJ1249" s="43" t="str">
        <f t="shared" si="155"/>
        <v/>
      </c>
      <c r="AK1249" s="25"/>
      <c r="AL1249" s="25"/>
      <c r="AM1249" s="25"/>
      <c r="AN1249" s="25"/>
      <c r="AO1249" s="25"/>
      <c r="AP1249" s="26">
        <f ca="1">IF(AND(Email_TaskV2[[#This Row],[Status]]="ON PROGRESS"),TODAY()-Email_TaskV2[[#This Row],[Tanggal nodin RFS/RFI]],0)</f>
        <v>0</v>
      </c>
      <c r="AQ1249" s="26">
        <f ca="1">IF(AND(Email_TaskV2[[#This Row],[Status]]="ON PROGRESS",Email_TaskV2[[#This Row],[Type]]="RFI"),TODAY()-Email_TaskV2[[#This Row],[Tanggal nodin RFS/RFI]],0)</f>
        <v>0</v>
      </c>
      <c r="AR1249" s="26" t="str">
        <f ca="1">IF(Email_TaskV2[[#This Row],[Aging]]&gt;7,"Warning","")</f>
        <v/>
      </c>
      <c r="AV1249" s="16" t="str">
        <f>IF(AND(Email_TaskV2[[#This Row],[Status]]="ON PROGRESS",Email_TaskV2[[#This Row],[Type]]="RFS"),"YES","")</f>
        <v/>
      </c>
      <c r="AW1249" s="16" t="str">
        <f>IF(AND(Email_TaskV2[[#This Row],[Status]]="ON PROGRESS",Email_TaskV2[[#This Row],[Type]]="RFI"),"YES","")</f>
        <v/>
      </c>
      <c r="AX1249" s="16">
        <f>IF(Email_TaskV2[[#This Row],[Nomor Nodin RFS/RFI]]="","",DAY(Email_TaskV2[[#This Row],[Tanggal nodin RFS/RFI]]))</f>
        <v>11</v>
      </c>
      <c r="AY1249" s="28" t="str">
        <f>IF(Email_TaskV2[[#This Row],[Nomor Nodin RFS/RFI]]="","",TEXT(Email_TaskV2[[#This Row],[Tanggal nodin RFS/RFI]],"mmm"))</f>
        <v>Oct</v>
      </c>
      <c r="AZ1249" s="28" t="str">
        <f>IF(Email_TaskV2[[#This Row],[Nodin BO]]="","No","Yes")</f>
        <v>Yes</v>
      </c>
      <c r="BA1249" s="36">
        <f>IF(Email_TaskV2[[#This Row],[Month]]="",13,MONTH(Email_TaskV2[[#This Row],[Tanggal nodin RFS/RFI]]))</f>
        <v>10</v>
      </c>
    </row>
    <row r="1250" spans="1:53" ht="15" hidden="1" customHeight="1" x14ac:dyDescent="0.3">
      <c r="A1250" s="17">
        <v>1249</v>
      </c>
      <c r="B1250" s="31" t="s">
        <v>5264</v>
      </c>
      <c r="C1250" s="40">
        <v>44845</v>
      </c>
      <c r="D1250" s="34" t="s">
        <v>5265</v>
      </c>
      <c r="E1250" s="18" t="s">
        <v>55</v>
      </c>
      <c r="F1250" s="41" t="s">
        <v>136</v>
      </c>
      <c r="G1250" s="42">
        <v>44847</v>
      </c>
      <c r="H1250" s="42">
        <v>44848</v>
      </c>
      <c r="I1250" s="31" t="s">
        <v>5266</v>
      </c>
      <c r="J1250" s="42">
        <v>44848</v>
      </c>
      <c r="K1250" s="42"/>
      <c r="L1250" s="31">
        <f>H1250-C1250</f>
        <v>3</v>
      </c>
      <c r="M1250" s="31">
        <f>J1250-G1250</f>
        <v>1</v>
      </c>
      <c r="N1250" s="34" t="s">
        <v>3607</v>
      </c>
      <c r="O1250" s="34" t="s">
        <v>3608</v>
      </c>
      <c r="P1250" s="34" t="str">
        <f>VLOOKUP(Email_TaskV2[[#This Row],[PIC Dev]],[1]Organization!C:D,2,FALSE)</f>
        <v>Business Architecture</v>
      </c>
      <c r="Q1250" s="74" t="s">
        <v>5267</v>
      </c>
      <c r="R1250" s="31">
        <v>192</v>
      </c>
      <c r="S1250" s="31" t="s">
        <v>106</v>
      </c>
      <c r="T1250" s="31" t="s">
        <v>5157</v>
      </c>
      <c r="U1250" s="31"/>
      <c r="V1250" s="31"/>
      <c r="W1250" s="31"/>
      <c r="X1250" s="31"/>
      <c r="Y1250" s="31"/>
      <c r="Z1250" s="31" t="s">
        <v>63</v>
      </c>
      <c r="AA1250" s="31" t="s">
        <v>64</v>
      </c>
      <c r="AB1250" s="31" t="s">
        <v>534</v>
      </c>
      <c r="AC1250" s="31" t="s">
        <v>98</v>
      </c>
      <c r="AD1250" s="23" t="s">
        <v>1719</v>
      </c>
      <c r="AE1250" s="33"/>
      <c r="AF1250" s="33"/>
      <c r="AG1250" s="31"/>
      <c r="AH1250" s="31"/>
      <c r="AI1250" s="31" t="s">
        <v>276</v>
      </c>
      <c r="AJ1250" s="43" t="str">
        <f t="shared" si="155"/>
        <v>(Prima Automation)</v>
      </c>
      <c r="AK1250" s="25"/>
      <c r="AL1250" s="25">
        <v>2</v>
      </c>
      <c r="AM1250" s="25"/>
      <c r="AN1250" s="25"/>
      <c r="AO1250" s="25"/>
      <c r="AP1250" s="26">
        <f ca="1">IF(AND(Email_TaskV2[[#This Row],[Status]]="ON PROGRESS"),TODAY()-Email_TaskV2[[#This Row],[Tanggal nodin RFS/RFI]],0)</f>
        <v>0</v>
      </c>
      <c r="AQ1250" s="26">
        <f ca="1">IF(AND(Email_TaskV2[[#This Row],[Status]]="ON PROGRESS",Email_TaskV2[[#This Row],[Type]]="RFI"),TODAY()-Email_TaskV2[[#This Row],[Tanggal nodin RFS/RFI]],0)</f>
        <v>0</v>
      </c>
      <c r="AR1250" s="26" t="str">
        <f ca="1">IF(Email_TaskV2[[#This Row],[Aging]]&gt;7,"Warning","")</f>
        <v/>
      </c>
      <c r="AV1250" s="16" t="str">
        <f>IF(AND(Email_TaskV2[[#This Row],[Status]]="ON PROGRESS",Email_TaskV2[[#This Row],[Type]]="RFS"),"YES","")</f>
        <v/>
      </c>
      <c r="AW1250" s="16" t="str">
        <f>IF(AND(Email_TaskV2[[#This Row],[Status]]="ON PROGRESS",Email_TaskV2[[#This Row],[Type]]="RFI"),"YES","")</f>
        <v/>
      </c>
      <c r="AX1250" s="16">
        <f>IF(Email_TaskV2[[#This Row],[Nomor Nodin RFS/RFI]]="","",DAY(Email_TaskV2[[#This Row],[Tanggal nodin RFS/RFI]]))</f>
        <v>11</v>
      </c>
      <c r="AY1250" s="28" t="str">
        <f>IF(Email_TaskV2[[#This Row],[Nomor Nodin RFS/RFI]]="","",TEXT(Email_TaskV2[[#This Row],[Tanggal nodin RFS/RFI]],"mmm"))</f>
        <v>Oct</v>
      </c>
      <c r="AZ1250" s="28" t="str">
        <f>IF(Email_TaskV2[[#This Row],[Nodin BO]]="","No","Yes")</f>
        <v>Yes</v>
      </c>
      <c r="BA1250" s="36">
        <f>IF(Email_TaskV2[[#This Row],[Month]]="",13,MONTH(Email_TaskV2[[#This Row],[Tanggal nodin RFS/RFI]]))</f>
        <v>10</v>
      </c>
    </row>
    <row r="1251" spans="1:53" ht="15" hidden="1" customHeight="1" x14ac:dyDescent="0.3">
      <c r="A1251" s="17">
        <v>1250</v>
      </c>
      <c r="B1251" s="31" t="s">
        <v>5268</v>
      </c>
      <c r="C1251" s="40">
        <v>44845</v>
      </c>
      <c r="D1251" s="34" t="s">
        <v>5269</v>
      </c>
      <c r="E1251" s="48" t="s">
        <v>118</v>
      </c>
      <c r="F1251" s="81" t="s">
        <v>119</v>
      </c>
      <c r="G1251" s="31"/>
      <c r="H1251" s="42">
        <v>44904</v>
      </c>
      <c r="I1251" s="31"/>
      <c r="J1251" s="31"/>
      <c r="K1251" s="31"/>
      <c r="L1251" s="33"/>
      <c r="M1251" s="34"/>
      <c r="N1251" s="34" t="s">
        <v>171</v>
      </c>
      <c r="O1251" s="34" t="s">
        <v>172</v>
      </c>
      <c r="P1251" s="34" t="str">
        <f>VLOOKUP(Email_TaskV2[[#This Row],[PIC Dev]],[1]Organization!C:D,2,FALSE)</f>
        <v>Postpaid, Roaming, and Interconnect</v>
      </c>
      <c r="Q1251" s="74" t="s">
        <v>5270</v>
      </c>
      <c r="R1251" s="31"/>
      <c r="S1251" s="31" t="s">
        <v>61</v>
      </c>
      <c r="T1251" s="31" t="s">
        <v>5271</v>
      </c>
      <c r="U1251" s="31"/>
      <c r="V1251" s="31"/>
      <c r="W1251" s="31"/>
      <c r="X1251" s="31"/>
      <c r="Y1251" s="31"/>
      <c r="Z1251" s="31" t="s">
        <v>63</v>
      </c>
      <c r="AA1251" s="31" t="s">
        <v>64</v>
      </c>
      <c r="AB1251" s="31" t="s">
        <v>65</v>
      </c>
      <c r="AC1251" s="31" t="s">
        <v>124</v>
      </c>
      <c r="AD1251" s="23" t="s">
        <v>125</v>
      </c>
      <c r="AE1251" s="33" t="s">
        <v>99</v>
      </c>
      <c r="AF1251" s="33"/>
      <c r="AG1251" s="31"/>
      <c r="AH1251" s="31"/>
      <c r="AI1251" s="48" t="s">
        <v>68</v>
      </c>
      <c r="AJ1251" s="135" t="str">
        <f t="shared" si="155"/>
        <v>(FUT Simulator)</v>
      </c>
      <c r="AK1251" s="25"/>
      <c r="AL1251" s="25"/>
      <c r="AM1251" s="25">
        <v>3</v>
      </c>
      <c r="AN1251" s="25"/>
      <c r="AO1251" s="25"/>
      <c r="AP1251" s="26">
        <f ca="1">IF(AND(Email_TaskV2[[#This Row],[Status]]="ON PROGRESS"),TODAY()-Email_TaskV2[[#This Row],[Tanggal nodin RFS/RFI]],0)</f>
        <v>0</v>
      </c>
      <c r="AQ1251" s="26">
        <f ca="1">IF(AND(Email_TaskV2[[#This Row],[Status]]="ON PROGRESS",Email_TaskV2[[#This Row],[Type]]="RFI"),TODAY()-Email_TaskV2[[#This Row],[Tanggal nodin RFS/RFI]],0)</f>
        <v>0</v>
      </c>
      <c r="AR1251" s="26" t="str">
        <f ca="1">IF(Email_TaskV2[[#This Row],[Aging]]&gt;7,"Warning","")</f>
        <v/>
      </c>
      <c r="AV1251" s="16" t="str">
        <f>IF(AND(Email_TaskV2[[#This Row],[Status]]="ON PROGRESS",Email_TaskV2[[#This Row],[Type]]="RFS"),"YES","")</f>
        <v/>
      </c>
      <c r="AW1251" s="16" t="str">
        <f>IF(AND(Email_TaskV2[[#This Row],[Status]]="ON PROGRESS",Email_TaskV2[[#This Row],[Type]]="RFI"),"YES","")</f>
        <v/>
      </c>
      <c r="AX1251" s="16">
        <f>IF(Email_TaskV2[[#This Row],[Nomor Nodin RFS/RFI]]="","",DAY(Email_TaskV2[[#This Row],[Tanggal nodin RFS/RFI]]))</f>
        <v>11</v>
      </c>
      <c r="AY1251" s="28" t="str">
        <f>IF(Email_TaskV2[[#This Row],[Nomor Nodin RFS/RFI]]="","",TEXT(Email_TaskV2[[#This Row],[Tanggal nodin RFS/RFI]],"mmm"))</f>
        <v>Oct</v>
      </c>
      <c r="AZ1251" s="28" t="str">
        <f>IF(Email_TaskV2[[#This Row],[Nodin BO]]="","No","Yes")</f>
        <v>Yes</v>
      </c>
      <c r="BA1251" s="36">
        <f>IF(Email_TaskV2[[#This Row],[Month]]="",13,MONTH(Email_TaskV2[[#This Row],[Tanggal nodin RFS/RFI]]))</f>
        <v>10</v>
      </c>
    </row>
    <row r="1252" spans="1:53" ht="15" hidden="1" customHeight="1" x14ac:dyDescent="0.3">
      <c r="A1252" s="17">
        <v>1251</v>
      </c>
      <c r="B1252" s="31" t="s">
        <v>5272</v>
      </c>
      <c r="C1252" s="40">
        <v>44845</v>
      </c>
      <c r="D1252" s="34" t="s">
        <v>5273</v>
      </c>
      <c r="E1252" s="31" t="s">
        <v>55</v>
      </c>
      <c r="F1252" s="41" t="s">
        <v>136</v>
      </c>
      <c r="G1252" s="42">
        <v>44845</v>
      </c>
      <c r="H1252" s="42">
        <v>44846</v>
      </c>
      <c r="I1252" s="31" t="s">
        <v>5274</v>
      </c>
      <c r="J1252" s="42">
        <v>44846</v>
      </c>
      <c r="K1252" s="42"/>
      <c r="L1252" s="31">
        <f>H1252-C1252</f>
        <v>1</v>
      </c>
      <c r="M1252" s="31">
        <f>J1252-G1252</f>
        <v>1</v>
      </c>
      <c r="N1252" s="34" t="s">
        <v>341</v>
      </c>
      <c r="O1252" s="34" t="s">
        <v>342</v>
      </c>
      <c r="P1252" s="34" t="str">
        <f>VLOOKUP(Email_TaskV2[[#This Row],[PIC Dev]],[1]Organization!C:D,2,FALSE)</f>
        <v>Digital and VAS</v>
      </c>
      <c r="Q1252" s="74" t="s">
        <v>5275</v>
      </c>
      <c r="R1252" s="31">
        <v>50</v>
      </c>
      <c r="S1252" s="31" t="s">
        <v>61</v>
      </c>
      <c r="T1252" s="31" t="s">
        <v>5276</v>
      </c>
      <c r="U1252" s="31"/>
      <c r="V1252" s="31"/>
      <c r="W1252" s="31"/>
      <c r="X1252" s="31"/>
      <c r="Y1252" s="31"/>
      <c r="Z1252" s="31" t="s">
        <v>63</v>
      </c>
      <c r="AA1252" s="31" t="s">
        <v>64</v>
      </c>
      <c r="AB1252" s="31" t="s">
        <v>344</v>
      </c>
      <c r="AC1252" s="31" t="s">
        <v>98</v>
      </c>
      <c r="AD1252" s="23" t="s">
        <v>2421</v>
      </c>
      <c r="AE1252" s="33"/>
      <c r="AF1252" s="33"/>
      <c r="AG1252" s="31"/>
      <c r="AH1252" s="31"/>
      <c r="AI1252" s="31" t="s">
        <v>68</v>
      </c>
      <c r="AJ1252" s="43" t="str">
        <f t="shared" si="155"/>
        <v>(FUT Simulator)</v>
      </c>
      <c r="AK1252" s="25"/>
      <c r="AL1252" s="25"/>
      <c r="AM1252" s="25">
        <v>3</v>
      </c>
      <c r="AN1252" s="25"/>
      <c r="AO1252" s="25"/>
      <c r="AP1252" s="26">
        <f ca="1">IF(AND(Email_TaskV2[[#This Row],[Status]]="ON PROGRESS"),TODAY()-Email_TaskV2[[#This Row],[Tanggal nodin RFS/RFI]],0)</f>
        <v>0</v>
      </c>
      <c r="AQ1252" s="26">
        <f ca="1">IF(AND(Email_TaskV2[[#This Row],[Status]]="ON PROGRESS",Email_TaskV2[[#This Row],[Type]]="RFI"),TODAY()-Email_TaskV2[[#This Row],[Tanggal nodin RFS/RFI]],0)</f>
        <v>0</v>
      </c>
      <c r="AR1252" s="26" t="str">
        <f ca="1">IF(Email_TaskV2[[#This Row],[Aging]]&gt;7,"Warning","")</f>
        <v/>
      </c>
      <c r="AV1252" s="16" t="str">
        <f>IF(AND(Email_TaskV2[[#This Row],[Status]]="ON PROGRESS",Email_TaskV2[[#This Row],[Type]]="RFS"),"YES","")</f>
        <v/>
      </c>
      <c r="AW1252" s="16" t="str">
        <f>IF(AND(Email_TaskV2[[#This Row],[Status]]="ON PROGRESS",Email_TaskV2[[#This Row],[Type]]="RFI"),"YES","")</f>
        <v/>
      </c>
      <c r="AX1252" s="16">
        <f>IF(Email_TaskV2[[#This Row],[Nomor Nodin RFS/RFI]]="","",DAY(Email_TaskV2[[#This Row],[Tanggal nodin RFS/RFI]]))</f>
        <v>11</v>
      </c>
      <c r="AY1252" s="28" t="str">
        <f>IF(Email_TaskV2[[#This Row],[Nomor Nodin RFS/RFI]]="","",TEXT(Email_TaskV2[[#This Row],[Tanggal nodin RFS/RFI]],"mmm"))</f>
        <v>Oct</v>
      </c>
      <c r="AZ1252" s="28" t="str">
        <f>IF(Email_TaskV2[[#This Row],[Nodin BO]]="","No","Yes")</f>
        <v>Yes</v>
      </c>
      <c r="BA1252" s="36">
        <f>IF(Email_TaskV2[[#This Row],[Month]]="",13,MONTH(Email_TaskV2[[#This Row],[Tanggal nodin RFS/RFI]]))</f>
        <v>10</v>
      </c>
    </row>
    <row r="1253" spans="1:53" ht="15" hidden="1" customHeight="1" x14ac:dyDescent="0.3">
      <c r="A1253" s="17">
        <v>1252</v>
      </c>
      <c r="B1253" s="31" t="s">
        <v>5277</v>
      </c>
      <c r="C1253" s="40">
        <v>44845</v>
      </c>
      <c r="D1253" s="34" t="s">
        <v>5278</v>
      </c>
      <c r="E1253" s="48" t="s">
        <v>118</v>
      </c>
      <c r="F1253" s="81" t="s">
        <v>119</v>
      </c>
      <c r="G1253" s="31"/>
      <c r="H1253" s="42">
        <v>44854</v>
      </c>
      <c r="I1253" s="31"/>
      <c r="J1253" s="31"/>
      <c r="K1253" s="31"/>
      <c r="L1253" s="33"/>
      <c r="M1253" s="34"/>
      <c r="N1253" s="34" t="s">
        <v>220</v>
      </c>
      <c r="O1253" s="34" t="s">
        <v>221</v>
      </c>
      <c r="P1253" s="34" t="str">
        <f>VLOOKUP(Email_TaskV2[[#This Row],[PIC Dev]],[1]Organization!C:D,2,FALSE)</f>
        <v>Digital and VAS</v>
      </c>
      <c r="Q1253" s="74" t="s">
        <v>5280</v>
      </c>
      <c r="R1253" s="31"/>
      <c r="S1253" s="31" t="s">
        <v>61</v>
      </c>
      <c r="T1253" s="31" t="s">
        <v>5281</v>
      </c>
      <c r="U1253" s="31"/>
      <c r="V1253" s="31"/>
      <c r="W1253" s="31"/>
      <c r="X1253" s="31"/>
      <c r="Y1253" s="31"/>
      <c r="Z1253" s="31" t="s">
        <v>63</v>
      </c>
      <c r="AA1253" s="31" t="s">
        <v>64</v>
      </c>
      <c r="AB1253" s="31" t="s">
        <v>1498</v>
      </c>
      <c r="AC1253" s="31" t="s">
        <v>98</v>
      </c>
      <c r="AD1253" s="23" t="s">
        <v>774</v>
      </c>
      <c r="AE1253" s="33"/>
      <c r="AF1253" s="33"/>
      <c r="AG1253" s="31"/>
      <c r="AH1253" s="31"/>
      <c r="AI1253" s="48" t="s">
        <v>75</v>
      </c>
      <c r="AJ1253" s="135" t="str">
        <f t="shared" si="155"/>
        <v/>
      </c>
      <c r="AK1253" s="25"/>
      <c r="AL1253" s="25"/>
      <c r="AM1253" s="25"/>
      <c r="AN1253" s="25"/>
      <c r="AO1253" s="25"/>
      <c r="AP1253" s="26">
        <f ca="1">IF(AND(Email_TaskV2[[#This Row],[Status]]="ON PROGRESS"),TODAY()-Email_TaskV2[[#This Row],[Tanggal nodin RFS/RFI]],0)</f>
        <v>0</v>
      </c>
      <c r="AQ1253" s="26">
        <f ca="1">IF(AND(Email_TaskV2[[#This Row],[Status]]="ON PROGRESS",Email_TaskV2[[#This Row],[Type]]="RFI"),TODAY()-Email_TaskV2[[#This Row],[Tanggal nodin RFS/RFI]],0)</f>
        <v>0</v>
      </c>
      <c r="AR1253" s="26" t="str">
        <f ca="1">IF(Email_TaskV2[[#This Row],[Aging]]&gt;7,"Warning","")</f>
        <v/>
      </c>
      <c r="AV1253" s="16" t="str">
        <f>IF(AND(Email_TaskV2[[#This Row],[Status]]="ON PROGRESS",Email_TaskV2[[#This Row],[Type]]="RFS"),"YES","")</f>
        <v/>
      </c>
      <c r="AW1253" s="16" t="str">
        <f>IF(AND(Email_TaskV2[[#This Row],[Status]]="ON PROGRESS",Email_TaskV2[[#This Row],[Type]]="RFI"),"YES","")</f>
        <v/>
      </c>
      <c r="AX1253" s="16">
        <f>IF(Email_TaskV2[[#This Row],[Nomor Nodin RFS/RFI]]="","",DAY(Email_TaskV2[[#This Row],[Tanggal nodin RFS/RFI]]))</f>
        <v>11</v>
      </c>
      <c r="AY1253" s="28" t="str">
        <f>IF(Email_TaskV2[[#This Row],[Nomor Nodin RFS/RFI]]="","",TEXT(Email_TaskV2[[#This Row],[Tanggal nodin RFS/RFI]],"mmm"))</f>
        <v>Oct</v>
      </c>
      <c r="AZ1253" s="28" t="str">
        <f>IF(Email_TaskV2[[#This Row],[Nodin BO]]="","No","Yes")</f>
        <v>Yes</v>
      </c>
      <c r="BA1253" s="36">
        <f>IF(Email_TaskV2[[#This Row],[Month]]="",13,MONTH(Email_TaskV2[[#This Row],[Tanggal nodin RFS/RFI]]))</f>
        <v>10</v>
      </c>
    </row>
    <row r="1254" spans="1:53" ht="15" hidden="1" customHeight="1" x14ac:dyDescent="0.3">
      <c r="A1254" s="17">
        <v>1253</v>
      </c>
      <c r="B1254" s="31" t="s">
        <v>5282</v>
      </c>
      <c r="C1254" s="40">
        <v>44845</v>
      </c>
      <c r="D1254" s="34" t="s">
        <v>5283</v>
      </c>
      <c r="E1254" s="48" t="s">
        <v>118</v>
      </c>
      <c r="F1254" s="81" t="s">
        <v>5284</v>
      </c>
      <c r="G1254" s="31"/>
      <c r="H1254" s="42">
        <v>44860</v>
      </c>
      <c r="I1254" s="31"/>
      <c r="J1254" s="31"/>
      <c r="K1254" s="31"/>
      <c r="L1254" s="33"/>
      <c r="M1254" s="34"/>
      <c r="N1254" s="34" t="s">
        <v>220</v>
      </c>
      <c r="O1254" s="34" t="s">
        <v>221</v>
      </c>
      <c r="P1254" s="34" t="str">
        <f>VLOOKUP(Email_TaskV2[[#This Row],[PIC Dev]],[1]Organization!C:D,2,FALSE)</f>
        <v>Digital and VAS</v>
      </c>
      <c r="Q1254" s="34" t="s">
        <v>5285</v>
      </c>
      <c r="R1254" s="31"/>
      <c r="S1254" s="31" t="s">
        <v>61</v>
      </c>
      <c r="T1254" s="31" t="s">
        <v>5281</v>
      </c>
      <c r="U1254" s="31"/>
      <c r="V1254" s="31"/>
      <c r="W1254" s="31"/>
      <c r="X1254" s="31"/>
      <c r="Y1254" s="31"/>
      <c r="Z1254" s="31" t="s">
        <v>63</v>
      </c>
      <c r="AA1254" s="31" t="s">
        <v>64</v>
      </c>
      <c r="AB1254" s="31" t="s">
        <v>1498</v>
      </c>
      <c r="AC1254" s="31" t="s">
        <v>98</v>
      </c>
      <c r="AD1254" s="23" t="s">
        <v>2421</v>
      </c>
      <c r="AE1254" s="33"/>
      <c r="AF1254" s="33"/>
      <c r="AG1254" s="31"/>
      <c r="AH1254" s="31"/>
      <c r="AI1254" s="48" t="s">
        <v>75</v>
      </c>
      <c r="AJ1254" s="135" t="str">
        <f t="shared" si="155"/>
        <v/>
      </c>
      <c r="AK1254" s="25"/>
      <c r="AL1254" s="25"/>
      <c r="AM1254" s="25"/>
      <c r="AN1254" s="25"/>
      <c r="AO1254" s="25"/>
      <c r="AP1254" s="26">
        <f ca="1">IF(AND(Email_TaskV2[[#This Row],[Status]]="ON PROGRESS"),TODAY()-Email_TaskV2[[#This Row],[Tanggal nodin RFS/RFI]],0)</f>
        <v>0</v>
      </c>
      <c r="AQ1254" s="26">
        <f ca="1">IF(AND(Email_TaskV2[[#This Row],[Status]]="ON PROGRESS",Email_TaskV2[[#This Row],[Type]]="RFI"),TODAY()-Email_TaskV2[[#This Row],[Tanggal nodin RFS/RFI]],0)</f>
        <v>0</v>
      </c>
      <c r="AR1254" s="26" t="str">
        <f ca="1">IF(Email_TaskV2[[#This Row],[Aging]]&gt;7,"Warning","")</f>
        <v/>
      </c>
      <c r="AV1254" s="16" t="str">
        <f>IF(AND(Email_TaskV2[[#This Row],[Status]]="ON PROGRESS",Email_TaskV2[[#This Row],[Type]]="RFS"),"YES","")</f>
        <v/>
      </c>
      <c r="AW1254" s="16" t="str">
        <f>IF(AND(Email_TaskV2[[#This Row],[Status]]="ON PROGRESS",Email_TaskV2[[#This Row],[Type]]="RFI"),"YES","")</f>
        <v/>
      </c>
      <c r="AX1254" s="16">
        <f>IF(Email_TaskV2[[#This Row],[Nomor Nodin RFS/RFI]]="","",DAY(Email_TaskV2[[#This Row],[Tanggal nodin RFS/RFI]]))</f>
        <v>11</v>
      </c>
      <c r="AY1254" s="28" t="str">
        <f>IF(Email_TaskV2[[#This Row],[Nomor Nodin RFS/RFI]]="","",TEXT(Email_TaskV2[[#This Row],[Tanggal nodin RFS/RFI]],"mmm"))</f>
        <v>Oct</v>
      </c>
      <c r="AZ1254" s="28" t="str">
        <f>IF(Email_TaskV2[[#This Row],[Nodin BO]]="","No","Yes")</f>
        <v>Yes</v>
      </c>
      <c r="BA1254" s="36">
        <f>IF(Email_TaskV2[[#This Row],[Month]]="",13,MONTH(Email_TaskV2[[#This Row],[Tanggal nodin RFS/RFI]]))</f>
        <v>10</v>
      </c>
    </row>
    <row r="1255" spans="1:53" ht="15" hidden="1" customHeight="1" x14ac:dyDescent="0.3">
      <c r="A1255" s="17">
        <v>1254</v>
      </c>
      <c r="B1255" s="31" t="s">
        <v>5286</v>
      </c>
      <c r="C1255" s="40">
        <v>44845</v>
      </c>
      <c r="D1255" s="34" t="s">
        <v>5287</v>
      </c>
      <c r="E1255" s="18" t="s">
        <v>55</v>
      </c>
      <c r="F1255" s="41" t="s">
        <v>136</v>
      </c>
      <c r="G1255" s="42">
        <v>44847</v>
      </c>
      <c r="H1255" s="42">
        <v>44854</v>
      </c>
      <c r="I1255" s="31" t="s">
        <v>5288</v>
      </c>
      <c r="J1255" s="42">
        <v>44854</v>
      </c>
      <c r="K1255" s="42"/>
      <c r="L1255" s="31">
        <f>H1255-C1255</f>
        <v>9</v>
      </c>
      <c r="M1255" s="31">
        <f>J1255-G1255</f>
        <v>7</v>
      </c>
      <c r="N1255" s="132" t="s">
        <v>58</v>
      </c>
      <c r="O1255" s="132" t="s">
        <v>59</v>
      </c>
      <c r="P1255" s="132" t="str">
        <f>VLOOKUP(Email_TaskV2[[#This Row],[PIC Dev]],[1]Organization!C:D,2,FALSE)</f>
        <v>BSM Prepaid</v>
      </c>
      <c r="Q1255" s="74" t="s">
        <v>5289</v>
      </c>
      <c r="R1255" s="31">
        <v>292</v>
      </c>
      <c r="S1255" s="31" t="s">
        <v>61</v>
      </c>
      <c r="T1255" s="31" t="s">
        <v>5290</v>
      </c>
      <c r="U1255" s="31"/>
      <c r="V1255" s="31"/>
      <c r="W1255" s="31"/>
      <c r="X1255" s="31"/>
      <c r="Y1255" s="31"/>
      <c r="Z1255" s="31" t="s">
        <v>63</v>
      </c>
      <c r="AA1255" s="31" t="s">
        <v>64</v>
      </c>
      <c r="AB1255" s="31" t="s">
        <v>65</v>
      </c>
      <c r="AC1255" s="31" t="s">
        <v>66</v>
      </c>
      <c r="AD1255" s="23" t="s">
        <v>4310</v>
      </c>
      <c r="AE1255" s="33" t="s">
        <v>74</v>
      </c>
      <c r="AF1255" s="33" t="s">
        <v>89</v>
      </c>
      <c r="AG1255" s="31" t="s">
        <v>4221</v>
      </c>
      <c r="AH1255" s="31"/>
      <c r="AI1255" s="31" t="s">
        <v>68</v>
      </c>
      <c r="AJ1255" s="43" t="str">
        <f t="shared" si="155"/>
        <v>(FUT Simulator)</v>
      </c>
      <c r="AK1255" s="25"/>
      <c r="AL1255" s="25"/>
      <c r="AM1255" s="25">
        <v>3</v>
      </c>
      <c r="AN1255" s="25"/>
      <c r="AO1255" s="25"/>
      <c r="AP1255" s="26">
        <f ca="1">IF(AND(Email_TaskV2[[#This Row],[Status]]="ON PROGRESS"),TODAY()-Email_TaskV2[[#This Row],[Tanggal nodin RFS/RFI]],0)</f>
        <v>0</v>
      </c>
      <c r="AQ1255" s="26">
        <f ca="1">IF(AND(Email_TaskV2[[#This Row],[Status]]="ON PROGRESS",Email_TaskV2[[#This Row],[Type]]="RFI"),TODAY()-Email_TaskV2[[#This Row],[Tanggal nodin RFS/RFI]],0)</f>
        <v>0</v>
      </c>
      <c r="AR1255" s="26" t="str">
        <f ca="1">IF(Email_TaskV2[[#This Row],[Aging]]&gt;7,"Warning","")</f>
        <v/>
      </c>
      <c r="AV1255" s="16" t="str">
        <f>IF(AND(Email_TaskV2[[#This Row],[Status]]="ON PROGRESS",Email_TaskV2[[#This Row],[Type]]="RFS"),"YES","")</f>
        <v/>
      </c>
      <c r="AW1255" s="16" t="str">
        <f>IF(AND(Email_TaskV2[[#This Row],[Status]]="ON PROGRESS",Email_TaskV2[[#This Row],[Type]]="RFI"),"YES","")</f>
        <v/>
      </c>
      <c r="AX1255" s="16">
        <f>IF(Email_TaskV2[[#This Row],[Nomor Nodin RFS/RFI]]="","",DAY(Email_TaskV2[[#This Row],[Tanggal nodin RFS/RFI]]))</f>
        <v>11</v>
      </c>
      <c r="AY1255" s="28" t="str">
        <f>IF(Email_TaskV2[[#This Row],[Nomor Nodin RFS/RFI]]="","",TEXT(Email_TaskV2[[#This Row],[Tanggal nodin RFS/RFI]],"mmm"))</f>
        <v>Oct</v>
      </c>
      <c r="AZ1255" s="28" t="str">
        <f>IF(Email_TaskV2[[#This Row],[Nodin BO]]="","No","Yes")</f>
        <v>Yes</v>
      </c>
      <c r="BA1255" s="36">
        <f>IF(Email_TaskV2[[#This Row],[Month]]="",13,MONTH(Email_TaskV2[[#This Row],[Tanggal nodin RFS/RFI]]))</f>
        <v>10</v>
      </c>
    </row>
    <row r="1256" spans="1:53" ht="15" hidden="1" customHeight="1" x14ac:dyDescent="0.3">
      <c r="A1256" s="17">
        <v>1255</v>
      </c>
      <c r="B1256" s="31" t="s">
        <v>5291</v>
      </c>
      <c r="C1256" s="40">
        <v>44845</v>
      </c>
      <c r="D1256" s="34" t="s">
        <v>5292</v>
      </c>
      <c r="E1256" s="18" t="s">
        <v>55</v>
      </c>
      <c r="F1256" s="41" t="s">
        <v>136</v>
      </c>
      <c r="G1256" s="42">
        <v>44845</v>
      </c>
      <c r="H1256" s="42">
        <v>44853</v>
      </c>
      <c r="I1256" s="31" t="s">
        <v>5293</v>
      </c>
      <c r="J1256" s="42">
        <v>44853</v>
      </c>
      <c r="K1256" s="42"/>
      <c r="L1256" s="31">
        <f>H1258-C1258</f>
        <v>1</v>
      </c>
      <c r="M1256" s="31">
        <f>J1258-G1258</f>
        <v>0</v>
      </c>
      <c r="N1256" s="132" t="s">
        <v>58</v>
      </c>
      <c r="O1256" s="132" t="s">
        <v>59</v>
      </c>
      <c r="P1256" s="132" t="str">
        <f>VLOOKUP(Email_TaskV2[[#This Row],[PIC Dev]],[1]Organization!C:D,2,FALSE)</f>
        <v>BSM Prepaid</v>
      </c>
      <c r="Q1256" s="74" t="s">
        <v>5294</v>
      </c>
      <c r="R1256" s="31">
        <v>196</v>
      </c>
      <c r="S1256" s="31" t="s">
        <v>61</v>
      </c>
      <c r="T1256" s="31" t="s">
        <v>5295</v>
      </c>
      <c r="U1256" s="31"/>
      <c r="V1256" s="31"/>
      <c r="W1256" s="31"/>
      <c r="X1256" s="31"/>
      <c r="Y1256" s="31"/>
      <c r="Z1256" s="31" t="s">
        <v>63</v>
      </c>
      <c r="AA1256" s="31" t="s">
        <v>64</v>
      </c>
      <c r="AB1256" s="31" t="s">
        <v>65</v>
      </c>
      <c r="AC1256" s="31" t="s">
        <v>66</v>
      </c>
      <c r="AD1256" s="34" t="s">
        <v>4221</v>
      </c>
      <c r="AE1256" s="33" t="s">
        <v>74</v>
      </c>
      <c r="AF1256" s="33" t="s">
        <v>139</v>
      </c>
      <c r="AG1256" s="31" t="s">
        <v>126</v>
      </c>
      <c r="AH1256" s="31"/>
      <c r="AI1256" s="31" t="s">
        <v>68</v>
      </c>
      <c r="AJ1256" s="43" t="str">
        <f t="shared" si="155"/>
        <v>(FUT Simulator)</v>
      </c>
      <c r="AK1256" s="25"/>
      <c r="AL1256" s="25"/>
      <c r="AM1256" s="25">
        <v>3</v>
      </c>
      <c r="AN1256" s="25"/>
      <c r="AO1256" s="25"/>
      <c r="AP1256" s="26">
        <f ca="1">IF(AND(Email_TaskV2[[#This Row],[Status]]="ON PROGRESS"),TODAY()-Email_TaskV2[[#This Row],[Tanggal nodin RFS/RFI]],0)</f>
        <v>0</v>
      </c>
      <c r="AQ1256" s="26">
        <f ca="1">IF(AND(Email_TaskV2[[#This Row],[Status]]="ON PROGRESS",Email_TaskV2[[#This Row],[Type]]="RFI"),TODAY()-Email_TaskV2[[#This Row],[Tanggal nodin RFS/RFI]],0)</f>
        <v>0</v>
      </c>
      <c r="AR1256" s="26" t="str">
        <f ca="1">IF(Email_TaskV2[[#This Row],[Aging]]&gt;7,"Warning","")</f>
        <v/>
      </c>
      <c r="AV1256" s="16" t="str">
        <f>IF(AND(Email_TaskV2[[#This Row],[Status]]="ON PROGRESS",Email_TaskV2[[#This Row],[Type]]="RFS"),"YES","")</f>
        <v/>
      </c>
      <c r="AW1256" s="16" t="str">
        <f>IF(AND(Email_TaskV2[[#This Row],[Status]]="ON PROGRESS",Email_TaskV2[[#This Row],[Type]]="RFI"),"YES","")</f>
        <v/>
      </c>
      <c r="AX1256" s="16">
        <f>IF(Email_TaskV2[[#This Row],[Nomor Nodin RFS/RFI]]="","",DAY(Email_TaskV2[[#This Row],[Tanggal nodin RFS/RFI]]))</f>
        <v>11</v>
      </c>
      <c r="AY1256" s="28" t="str">
        <f>IF(Email_TaskV2[[#This Row],[Nomor Nodin RFS/RFI]]="","",TEXT(Email_TaskV2[[#This Row],[Tanggal nodin RFS/RFI]],"mmm"))</f>
        <v>Oct</v>
      </c>
      <c r="AZ1256" s="28" t="str">
        <f>IF(Email_TaskV2[[#This Row],[Nodin BO]]="","No","Yes")</f>
        <v>Yes</v>
      </c>
      <c r="BA1256" s="36">
        <f>IF(Email_TaskV2[[#This Row],[Month]]="",13,MONTH(Email_TaskV2[[#This Row],[Tanggal nodin RFS/RFI]]))</f>
        <v>10</v>
      </c>
    </row>
    <row r="1257" spans="1:53" ht="15" hidden="1" customHeight="1" x14ac:dyDescent="0.3">
      <c r="A1257" s="17">
        <v>1256</v>
      </c>
      <c r="B1257" s="31" t="s">
        <v>5296</v>
      </c>
      <c r="C1257" s="40">
        <v>44845</v>
      </c>
      <c r="D1257" s="34" t="s">
        <v>5297</v>
      </c>
      <c r="E1257" s="31" t="s">
        <v>55</v>
      </c>
      <c r="F1257" s="41" t="s">
        <v>136</v>
      </c>
      <c r="G1257" s="42">
        <v>44858</v>
      </c>
      <c r="H1257" s="42">
        <v>44861</v>
      </c>
      <c r="I1257" s="31" t="s">
        <v>5298</v>
      </c>
      <c r="J1257" s="42">
        <v>44861</v>
      </c>
      <c r="K1257" s="42"/>
      <c r="L1257" s="31">
        <f>H1259-C1259</f>
        <v>2</v>
      </c>
      <c r="M1257" s="31">
        <f>J1259-G1259</f>
        <v>1</v>
      </c>
      <c r="N1257" s="132" t="s">
        <v>58</v>
      </c>
      <c r="O1257" s="132" t="s">
        <v>59</v>
      </c>
      <c r="P1257" s="132" t="str">
        <f>VLOOKUP(Email_TaskV2[[#This Row],[PIC Dev]],[1]Organization!C:D,2,FALSE)</f>
        <v>BSM Prepaid</v>
      </c>
      <c r="Q1257" s="74" t="s">
        <v>5299</v>
      </c>
      <c r="R1257" s="31">
        <v>91</v>
      </c>
      <c r="S1257" s="31" t="s">
        <v>61</v>
      </c>
      <c r="T1257" s="31" t="s">
        <v>5295</v>
      </c>
      <c r="U1257" s="31"/>
      <c r="V1257" s="31"/>
      <c r="W1257" s="31"/>
      <c r="X1257" s="31"/>
      <c r="Y1257" s="31"/>
      <c r="Z1257" s="31" t="s">
        <v>63</v>
      </c>
      <c r="AA1257" s="31" t="s">
        <v>64</v>
      </c>
      <c r="AB1257" s="31" t="s">
        <v>65</v>
      </c>
      <c r="AC1257" s="31" t="s">
        <v>66</v>
      </c>
      <c r="AD1257" s="34" t="s">
        <v>4221</v>
      </c>
      <c r="AE1257" s="33" t="s">
        <v>74</v>
      </c>
      <c r="AF1257" s="33"/>
      <c r="AG1257" s="31"/>
      <c r="AH1257" s="31"/>
      <c r="AI1257" s="31" t="s">
        <v>68</v>
      </c>
      <c r="AJ1257" s="43" t="str">
        <f t="shared" si="155"/>
        <v>(FUT Simulator)</v>
      </c>
      <c r="AK1257" s="25"/>
      <c r="AL1257" s="25"/>
      <c r="AM1257" s="25">
        <v>3</v>
      </c>
      <c r="AN1257" s="25"/>
      <c r="AO1257" s="25"/>
      <c r="AP1257" s="26">
        <f ca="1">IF(AND(Email_TaskV2[[#This Row],[Status]]="ON PROGRESS"),TODAY()-Email_TaskV2[[#This Row],[Tanggal nodin RFS/RFI]],0)</f>
        <v>0</v>
      </c>
      <c r="AQ1257" s="26">
        <f ca="1">IF(AND(Email_TaskV2[[#This Row],[Status]]="ON PROGRESS",Email_TaskV2[[#This Row],[Type]]="RFI"),TODAY()-Email_TaskV2[[#This Row],[Tanggal nodin RFS/RFI]],0)</f>
        <v>0</v>
      </c>
      <c r="AR1257" s="26" t="str">
        <f ca="1">IF(Email_TaskV2[[#This Row],[Aging]]&gt;7,"Warning","")</f>
        <v/>
      </c>
      <c r="AV1257" s="16" t="str">
        <f>IF(AND(Email_TaskV2[[#This Row],[Status]]="ON PROGRESS",Email_TaskV2[[#This Row],[Type]]="RFS"),"YES","")</f>
        <v/>
      </c>
      <c r="AW1257" s="16" t="str">
        <f>IF(AND(Email_TaskV2[[#This Row],[Status]]="ON PROGRESS",Email_TaskV2[[#This Row],[Type]]="RFI"),"YES","")</f>
        <v/>
      </c>
      <c r="AX1257" s="16">
        <f>IF(Email_TaskV2[[#This Row],[Nomor Nodin RFS/RFI]]="","",DAY(Email_TaskV2[[#This Row],[Tanggal nodin RFS/RFI]]))</f>
        <v>11</v>
      </c>
      <c r="AY1257" s="28" t="str">
        <f>IF(Email_TaskV2[[#This Row],[Nomor Nodin RFS/RFI]]="","",TEXT(Email_TaskV2[[#This Row],[Tanggal nodin RFS/RFI]],"mmm"))</f>
        <v>Oct</v>
      </c>
      <c r="AZ1257" s="28" t="str">
        <f>IF(Email_TaskV2[[#This Row],[Nodin BO]]="","No","Yes")</f>
        <v>Yes</v>
      </c>
      <c r="BA1257" s="36">
        <f>IF(Email_TaskV2[[#This Row],[Month]]="",13,MONTH(Email_TaskV2[[#This Row],[Tanggal nodin RFS/RFI]]))</f>
        <v>10</v>
      </c>
    </row>
    <row r="1258" spans="1:53" ht="15" hidden="1" customHeight="1" x14ac:dyDescent="0.3">
      <c r="A1258" s="17">
        <v>1257</v>
      </c>
      <c r="B1258" s="31" t="s">
        <v>5300</v>
      </c>
      <c r="C1258" s="40">
        <v>44845</v>
      </c>
      <c r="D1258" s="34" t="s">
        <v>5301</v>
      </c>
      <c r="E1258" s="31" t="s">
        <v>55</v>
      </c>
      <c r="F1258" s="41" t="s">
        <v>136</v>
      </c>
      <c r="G1258" s="42">
        <v>44846</v>
      </c>
      <c r="H1258" s="42">
        <v>44846</v>
      </c>
      <c r="I1258" s="31" t="s">
        <v>5302</v>
      </c>
      <c r="J1258" s="42">
        <v>44846</v>
      </c>
      <c r="K1258" s="42"/>
      <c r="L1258" s="33"/>
      <c r="M1258" s="34"/>
      <c r="N1258" s="132" t="s">
        <v>58</v>
      </c>
      <c r="O1258" s="132" t="s">
        <v>59</v>
      </c>
      <c r="P1258" s="132" t="str">
        <f>VLOOKUP(Email_TaskV2[[#This Row],[PIC Dev]],[1]Organization!C:D,2,FALSE)</f>
        <v>BSM Prepaid</v>
      </c>
      <c r="Q1258" s="74" t="s">
        <v>5303</v>
      </c>
      <c r="R1258" s="31">
        <v>109</v>
      </c>
      <c r="S1258" s="31" t="s">
        <v>61</v>
      </c>
      <c r="T1258" s="31" t="s">
        <v>5295</v>
      </c>
      <c r="U1258" s="31"/>
      <c r="V1258" s="31"/>
      <c r="W1258" s="31"/>
      <c r="X1258" s="31"/>
      <c r="Y1258" s="31"/>
      <c r="Z1258" s="31" t="s">
        <v>63</v>
      </c>
      <c r="AA1258" s="31" t="s">
        <v>64</v>
      </c>
      <c r="AB1258" s="31" t="s">
        <v>65</v>
      </c>
      <c r="AC1258" s="31" t="s">
        <v>66</v>
      </c>
      <c r="AD1258" s="33" t="s">
        <v>139</v>
      </c>
      <c r="AE1258" s="33" t="s">
        <v>126</v>
      </c>
      <c r="AF1258" s="33"/>
      <c r="AG1258" s="31"/>
      <c r="AH1258" s="31"/>
      <c r="AI1258" s="31" t="s">
        <v>68</v>
      </c>
      <c r="AJ1258" s="43" t="str">
        <f t="shared" si="155"/>
        <v>(FUT Simulator)</v>
      </c>
      <c r="AK1258" s="25"/>
      <c r="AL1258" s="25"/>
      <c r="AM1258" s="25">
        <v>3</v>
      </c>
      <c r="AN1258" s="25"/>
      <c r="AO1258" s="25"/>
      <c r="AP1258" s="26">
        <f ca="1">IF(AND(Email_TaskV2[[#This Row],[Status]]="ON PROGRESS"),TODAY()-Email_TaskV2[[#This Row],[Tanggal nodin RFS/RFI]],0)</f>
        <v>0</v>
      </c>
      <c r="AQ1258" s="26">
        <f ca="1">IF(AND(Email_TaskV2[[#This Row],[Status]]="ON PROGRESS",Email_TaskV2[[#This Row],[Type]]="RFI"),TODAY()-Email_TaskV2[[#This Row],[Tanggal nodin RFS/RFI]],0)</f>
        <v>0</v>
      </c>
      <c r="AR1258" s="26" t="str">
        <f ca="1">IF(Email_TaskV2[[#This Row],[Aging]]&gt;7,"Warning","")</f>
        <v/>
      </c>
      <c r="AV1258" s="16" t="str">
        <f>IF(AND(Email_TaskV2[[#This Row],[Status]]="ON PROGRESS",Email_TaskV2[[#This Row],[Type]]="RFS"),"YES","")</f>
        <v/>
      </c>
      <c r="AW1258" s="16" t="str">
        <f>IF(AND(Email_TaskV2[[#This Row],[Status]]="ON PROGRESS",Email_TaskV2[[#This Row],[Type]]="RFI"),"YES","")</f>
        <v/>
      </c>
      <c r="AX1258" s="16">
        <f>IF(Email_TaskV2[[#This Row],[Nomor Nodin RFS/RFI]]="","",DAY(Email_TaskV2[[#This Row],[Tanggal nodin RFS/RFI]]))</f>
        <v>11</v>
      </c>
      <c r="AY1258" s="28" t="str">
        <f>IF(Email_TaskV2[[#This Row],[Nomor Nodin RFS/RFI]]="","",TEXT(Email_TaskV2[[#This Row],[Tanggal nodin RFS/RFI]],"mmm"))</f>
        <v>Oct</v>
      </c>
      <c r="AZ1258" s="28" t="str">
        <f>IF(Email_TaskV2[[#This Row],[Nodin BO]]="","No","Yes")</f>
        <v>Yes</v>
      </c>
      <c r="BA1258" s="36">
        <f>IF(Email_TaskV2[[#This Row],[Month]]="",13,MONTH(Email_TaskV2[[#This Row],[Tanggal nodin RFS/RFI]]))</f>
        <v>10</v>
      </c>
    </row>
    <row r="1259" spans="1:53" ht="15" hidden="1" customHeight="1" x14ac:dyDescent="0.3">
      <c r="A1259" s="17">
        <v>1258</v>
      </c>
      <c r="B1259" s="31" t="s">
        <v>5304</v>
      </c>
      <c r="C1259" s="40">
        <v>44846</v>
      </c>
      <c r="D1259" s="34" t="s">
        <v>5305</v>
      </c>
      <c r="E1259" s="31" t="s">
        <v>55</v>
      </c>
      <c r="F1259" s="41" t="s">
        <v>112</v>
      </c>
      <c r="G1259" s="42">
        <v>44847</v>
      </c>
      <c r="H1259" s="42">
        <v>44848</v>
      </c>
      <c r="I1259" s="31" t="s">
        <v>5306</v>
      </c>
      <c r="J1259" s="42">
        <v>44848</v>
      </c>
      <c r="K1259" s="42"/>
      <c r="L1259" s="31">
        <f t="shared" ref="L1259:L1272" si="156">H1259-C1259</f>
        <v>2</v>
      </c>
      <c r="M1259" s="31">
        <f t="shared" ref="M1259:M1272" si="157">J1259-G1259</f>
        <v>1</v>
      </c>
      <c r="N1259" s="34" t="s">
        <v>3607</v>
      </c>
      <c r="O1259" s="34" t="s">
        <v>3608</v>
      </c>
      <c r="P1259" s="34" t="str">
        <f>VLOOKUP(Email_TaskV2[[#This Row],[PIC Dev]],[1]Organization!C:D,2,FALSE)</f>
        <v>Business Architecture</v>
      </c>
      <c r="Q1259" s="34"/>
      <c r="R1259" s="31">
        <v>35</v>
      </c>
      <c r="S1259" s="31" t="s">
        <v>106</v>
      </c>
      <c r="T1259" s="31" t="s">
        <v>5307</v>
      </c>
      <c r="U1259" s="31"/>
      <c r="V1259" s="31"/>
      <c r="W1259" s="31"/>
      <c r="X1259" s="31"/>
      <c r="Y1259" s="31"/>
      <c r="Z1259" s="31" t="s">
        <v>63</v>
      </c>
      <c r="AA1259" s="31" t="s">
        <v>64</v>
      </c>
      <c r="AB1259" s="31" t="s">
        <v>534</v>
      </c>
      <c r="AC1259" s="31" t="s">
        <v>98</v>
      </c>
      <c r="AD1259" s="23" t="s">
        <v>490</v>
      </c>
      <c r="AE1259" s="33"/>
      <c r="AF1259" s="33"/>
      <c r="AG1259" s="31"/>
      <c r="AH1259" s="31"/>
      <c r="AI1259" s="31" t="s">
        <v>276</v>
      </c>
      <c r="AJ1259" s="43" t="str">
        <f t="shared" si="155"/>
        <v>(Sigos Automation)</v>
      </c>
      <c r="AK1259" s="25">
        <v>1</v>
      </c>
      <c r="AL1259" s="25"/>
      <c r="AM1259" s="25"/>
      <c r="AN1259" s="25"/>
      <c r="AO1259" s="25"/>
      <c r="AP1259" s="26">
        <f ca="1">IF(AND(Email_TaskV2[[#This Row],[Status]]="ON PROGRESS"),TODAY()-Email_TaskV2[[#This Row],[Tanggal nodin RFS/RFI]],0)</f>
        <v>0</v>
      </c>
      <c r="AQ1259" s="26">
        <f ca="1">IF(AND(Email_TaskV2[[#This Row],[Status]]="ON PROGRESS",Email_TaskV2[[#This Row],[Type]]="RFI"),TODAY()-Email_TaskV2[[#This Row],[Tanggal nodin RFS/RFI]],0)</f>
        <v>0</v>
      </c>
      <c r="AR1259" s="26" t="str">
        <f ca="1">IF(Email_TaskV2[[#This Row],[Aging]]&gt;7,"Warning","")</f>
        <v/>
      </c>
      <c r="AV1259" s="16" t="str">
        <f>IF(AND(Email_TaskV2[[#This Row],[Status]]="ON PROGRESS",Email_TaskV2[[#This Row],[Type]]="RFS"),"YES","")</f>
        <v/>
      </c>
      <c r="AW1259" s="16" t="str">
        <f>IF(AND(Email_TaskV2[[#This Row],[Status]]="ON PROGRESS",Email_TaskV2[[#This Row],[Type]]="RFI"),"YES","")</f>
        <v/>
      </c>
      <c r="AX1259" s="16">
        <f>IF(Email_TaskV2[[#This Row],[Nomor Nodin RFS/RFI]]="","",DAY(Email_TaskV2[[#This Row],[Tanggal nodin RFS/RFI]]))</f>
        <v>12</v>
      </c>
      <c r="AY1259" s="28" t="str">
        <f>IF(Email_TaskV2[[#This Row],[Nomor Nodin RFS/RFI]]="","",TEXT(Email_TaskV2[[#This Row],[Tanggal nodin RFS/RFI]],"mmm"))</f>
        <v>Oct</v>
      </c>
      <c r="AZ1259" s="28" t="str">
        <f>IF(Email_TaskV2[[#This Row],[Nodin BO]]="","No","Yes")</f>
        <v>Yes</v>
      </c>
      <c r="BA1259" s="36">
        <f>IF(Email_TaskV2[[#This Row],[Month]]="",13,MONTH(Email_TaskV2[[#This Row],[Tanggal nodin RFS/RFI]]))</f>
        <v>10</v>
      </c>
    </row>
    <row r="1260" spans="1:53" ht="15" hidden="1" customHeight="1" x14ac:dyDescent="0.3">
      <c r="A1260" s="17">
        <v>1259</v>
      </c>
      <c r="B1260" s="31" t="s">
        <v>5308</v>
      </c>
      <c r="C1260" s="40">
        <v>44846</v>
      </c>
      <c r="D1260" s="34" t="s">
        <v>5309</v>
      </c>
      <c r="E1260" s="31" t="s">
        <v>55</v>
      </c>
      <c r="F1260" s="41" t="s">
        <v>136</v>
      </c>
      <c r="G1260" s="42">
        <v>44852</v>
      </c>
      <c r="H1260" s="42">
        <v>44860</v>
      </c>
      <c r="I1260" s="31" t="s">
        <v>5310</v>
      </c>
      <c r="J1260" s="42">
        <v>44861</v>
      </c>
      <c r="K1260" s="42"/>
      <c r="L1260" s="31">
        <f t="shared" si="156"/>
        <v>14</v>
      </c>
      <c r="M1260" s="31">
        <f t="shared" si="157"/>
        <v>9</v>
      </c>
      <c r="N1260" s="132" t="s">
        <v>58</v>
      </c>
      <c r="O1260" s="132" t="s">
        <v>59</v>
      </c>
      <c r="P1260" s="132" t="str">
        <f>VLOOKUP(Email_TaskV2[[#This Row],[PIC Dev]],[1]Organization!C:D,2,FALSE)</f>
        <v>BSM Prepaid</v>
      </c>
      <c r="Q1260" s="74" t="s">
        <v>5311</v>
      </c>
      <c r="R1260" s="31">
        <v>116</v>
      </c>
      <c r="S1260" s="31" t="s">
        <v>61</v>
      </c>
      <c r="T1260" s="31" t="s">
        <v>5312</v>
      </c>
      <c r="U1260" s="31"/>
      <c r="V1260" s="31"/>
      <c r="W1260" s="31"/>
      <c r="X1260" s="31"/>
      <c r="Y1260" s="31"/>
      <c r="Z1260" s="31" t="s">
        <v>63</v>
      </c>
      <c r="AA1260" s="31" t="s">
        <v>64</v>
      </c>
      <c r="AB1260" s="31" t="s">
        <v>65</v>
      </c>
      <c r="AC1260" s="31" t="s">
        <v>66</v>
      </c>
      <c r="AD1260" s="23" t="s">
        <v>4310</v>
      </c>
      <c r="AE1260" s="33" t="s">
        <v>89</v>
      </c>
      <c r="AF1260" s="33"/>
      <c r="AG1260" s="31"/>
      <c r="AH1260" s="31"/>
      <c r="AI1260" s="31" t="s">
        <v>68</v>
      </c>
      <c r="AJ1260" s="43" t="str">
        <f t="shared" si="155"/>
        <v>(FUT Simulator)</v>
      </c>
      <c r="AK1260" s="25"/>
      <c r="AL1260" s="25"/>
      <c r="AM1260" s="25">
        <v>3</v>
      </c>
      <c r="AN1260" s="25"/>
      <c r="AO1260" s="25"/>
      <c r="AP1260" s="26">
        <f ca="1">IF(AND(Email_TaskV2[[#This Row],[Status]]="ON PROGRESS"),TODAY()-Email_TaskV2[[#This Row],[Tanggal nodin RFS/RFI]],0)</f>
        <v>0</v>
      </c>
      <c r="AQ1260" s="26">
        <f ca="1">IF(AND(Email_TaskV2[[#This Row],[Status]]="ON PROGRESS",Email_TaskV2[[#This Row],[Type]]="RFI"),TODAY()-Email_TaskV2[[#This Row],[Tanggal nodin RFS/RFI]],0)</f>
        <v>0</v>
      </c>
      <c r="AR1260" s="26" t="str">
        <f ca="1">IF(Email_TaskV2[[#This Row],[Aging]]&gt;7,"Warning","")</f>
        <v/>
      </c>
      <c r="AV1260" s="16" t="str">
        <f>IF(AND(Email_TaskV2[[#This Row],[Status]]="ON PROGRESS",Email_TaskV2[[#This Row],[Type]]="RFS"),"YES","")</f>
        <v/>
      </c>
      <c r="AW1260" s="16" t="str">
        <f>IF(AND(Email_TaskV2[[#This Row],[Status]]="ON PROGRESS",Email_TaskV2[[#This Row],[Type]]="RFI"),"YES","")</f>
        <v/>
      </c>
      <c r="AX1260" s="16">
        <f>IF(Email_TaskV2[[#This Row],[Nomor Nodin RFS/RFI]]="","",DAY(Email_TaskV2[[#This Row],[Tanggal nodin RFS/RFI]]))</f>
        <v>12</v>
      </c>
      <c r="AY1260" s="28" t="str">
        <f>IF(Email_TaskV2[[#This Row],[Nomor Nodin RFS/RFI]]="","",TEXT(Email_TaskV2[[#This Row],[Tanggal nodin RFS/RFI]],"mmm"))</f>
        <v>Oct</v>
      </c>
      <c r="AZ1260" s="28" t="str">
        <f>IF(Email_TaskV2[[#This Row],[Nodin BO]]="","No","Yes")</f>
        <v>Yes</v>
      </c>
      <c r="BA1260" s="36">
        <f>IF(Email_TaskV2[[#This Row],[Month]]="",13,MONTH(Email_TaskV2[[#This Row],[Tanggal nodin RFS/RFI]]))</f>
        <v>10</v>
      </c>
    </row>
    <row r="1261" spans="1:53" ht="15" hidden="1" customHeight="1" x14ac:dyDescent="0.3">
      <c r="A1261" s="17">
        <v>1260</v>
      </c>
      <c r="B1261" s="31" t="s">
        <v>5313</v>
      </c>
      <c r="C1261" s="40">
        <v>44846</v>
      </c>
      <c r="D1261" s="34" t="s">
        <v>5314</v>
      </c>
      <c r="E1261" s="31" t="s">
        <v>55</v>
      </c>
      <c r="F1261" s="41" t="s">
        <v>112</v>
      </c>
      <c r="G1261" s="42">
        <v>44846</v>
      </c>
      <c r="H1261" s="42">
        <v>44847</v>
      </c>
      <c r="I1261" s="31" t="s">
        <v>5315</v>
      </c>
      <c r="J1261" s="42">
        <v>44852</v>
      </c>
      <c r="K1261" s="42"/>
      <c r="L1261" s="31">
        <f t="shared" si="156"/>
        <v>1</v>
      </c>
      <c r="M1261" s="31">
        <f t="shared" si="157"/>
        <v>6</v>
      </c>
      <c r="N1261" s="34" t="s">
        <v>745</v>
      </c>
      <c r="O1261" s="34" t="s">
        <v>746</v>
      </c>
      <c r="P1261" s="34" t="str">
        <f>VLOOKUP(Email_TaskV2[[#This Row],[PIC Dev]],[1]Organization!C:D,2,FALSE)</f>
        <v>BSM Prepaid</v>
      </c>
      <c r="Q1261" s="34"/>
      <c r="R1261" s="31">
        <v>54</v>
      </c>
      <c r="S1261" s="31" t="s">
        <v>106</v>
      </c>
      <c r="T1261" s="31" t="s">
        <v>5316</v>
      </c>
      <c r="U1261" s="31"/>
      <c r="V1261" s="31"/>
      <c r="W1261" s="31"/>
      <c r="X1261" s="31"/>
      <c r="Y1261" s="31"/>
      <c r="Z1261" s="31" t="s">
        <v>63</v>
      </c>
      <c r="AA1261" s="31" t="s">
        <v>64</v>
      </c>
      <c r="AB1261" s="31" t="s">
        <v>5317</v>
      </c>
      <c r="AC1261" s="31" t="s">
        <v>66</v>
      </c>
      <c r="AD1261" s="23" t="s">
        <v>2792</v>
      </c>
      <c r="AE1261" s="33"/>
      <c r="AF1261" s="33"/>
      <c r="AG1261" s="31"/>
      <c r="AH1261" s="31"/>
      <c r="AI1261" s="31" t="s">
        <v>75</v>
      </c>
      <c r="AJ1261" s="43" t="str">
        <f t="shared" si="155"/>
        <v/>
      </c>
      <c r="AK1261" s="25"/>
      <c r="AL1261" s="25"/>
      <c r="AM1261" s="25"/>
      <c r="AN1261" s="25"/>
      <c r="AO1261" s="25"/>
      <c r="AP1261" s="26">
        <f ca="1">IF(AND(Email_TaskV2[[#This Row],[Status]]="ON PROGRESS"),TODAY()-Email_TaskV2[[#This Row],[Tanggal nodin RFS/RFI]],0)</f>
        <v>0</v>
      </c>
      <c r="AQ1261" s="26">
        <f ca="1">IF(AND(Email_TaskV2[[#This Row],[Status]]="ON PROGRESS",Email_TaskV2[[#This Row],[Type]]="RFI"),TODAY()-Email_TaskV2[[#This Row],[Tanggal nodin RFS/RFI]],0)</f>
        <v>0</v>
      </c>
      <c r="AR1261" s="26" t="str">
        <f ca="1">IF(Email_TaskV2[[#This Row],[Aging]]&gt;7,"Warning","")</f>
        <v/>
      </c>
      <c r="AV1261" s="16" t="str">
        <f>IF(AND(Email_TaskV2[[#This Row],[Status]]="ON PROGRESS",Email_TaskV2[[#This Row],[Type]]="RFS"),"YES","")</f>
        <v/>
      </c>
      <c r="AW1261" s="16" t="str">
        <f>IF(AND(Email_TaskV2[[#This Row],[Status]]="ON PROGRESS",Email_TaskV2[[#This Row],[Type]]="RFI"),"YES","")</f>
        <v/>
      </c>
      <c r="AX1261" s="16">
        <f>IF(Email_TaskV2[[#This Row],[Nomor Nodin RFS/RFI]]="","",DAY(Email_TaskV2[[#This Row],[Tanggal nodin RFS/RFI]]))</f>
        <v>12</v>
      </c>
      <c r="AY1261" s="28" t="str">
        <f>IF(Email_TaskV2[[#This Row],[Nomor Nodin RFS/RFI]]="","",TEXT(Email_TaskV2[[#This Row],[Tanggal nodin RFS/RFI]],"mmm"))</f>
        <v>Oct</v>
      </c>
      <c r="AZ1261" s="28" t="str">
        <f>IF(Email_TaskV2[[#This Row],[Nodin BO]]="","No","Yes")</f>
        <v>Yes</v>
      </c>
      <c r="BA1261" s="36">
        <f>IF(Email_TaskV2[[#This Row],[Month]]="",13,MONTH(Email_TaskV2[[#This Row],[Tanggal nodin RFS/RFI]]))</f>
        <v>10</v>
      </c>
    </row>
    <row r="1262" spans="1:53" ht="15" hidden="1" customHeight="1" x14ac:dyDescent="0.3">
      <c r="A1262" s="17">
        <v>1261</v>
      </c>
      <c r="B1262" s="31" t="s">
        <v>5318</v>
      </c>
      <c r="C1262" s="40">
        <v>44846</v>
      </c>
      <c r="D1262" s="34" t="s">
        <v>5319</v>
      </c>
      <c r="E1262" s="18" t="s">
        <v>55</v>
      </c>
      <c r="F1262" s="41" t="s">
        <v>136</v>
      </c>
      <c r="G1262" s="42">
        <v>44851</v>
      </c>
      <c r="H1262" s="42">
        <v>44861</v>
      </c>
      <c r="I1262" s="31" t="s">
        <v>5320</v>
      </c>
      <c r="J1262" s="42">
        <v>44861</v>
      </c>
      <c r="K1262" s="42"/>
      <c r="L1262" s="31">
        <f t="shared" si="156"/>
        <v>15</v>
      </c>
      <c r="M1262" s="31">
        <f t="shared" si="157"/>
        <v>10</v>
      </c>
      <c r="N1262" s="132" t="s">
        <v>58</v>
      </c>
      <c r="O1262" s="132" t="s">
        <v>59</v>
      </c>
      <c r="P1262" s="132" t="str">
        <f>VLOOKUP(Email_TaskV2[[#This Row],[PIC Dev]],[1]Organization!C:D,2,FALSE)</f>
        <v>BSM Prepaid</v>
      </c>
      <c r="Q1262" s="34" t="s">
        <v>5321</v>
      </c>
      <c r="R1262" s="31">
        <v>80</v>
      </c>
      <c r="S1262" s="31" t="s">
        <v>106</v>
      </c>
      <c r="T1262" s="31" t="s">
        <v>2805</v>
      </c>
      <c r="U1262" s="31"/>
      <c r="V1262" s="31"/>
      <c r="W1262" s="31"/>
      <c r="X1262" s="31"/>
      <c r="Y1262" s="31"/>
      <c r="Z1262" s="31" t="s">
        <v>63</v>
      </c>
      <c r="AA1262" s="31" t="s">
        <v>64</v>
      </c>
      <c r="AB1262" s="31" t="s">
        <v>65</v>
      </c>
      <c r="AC1262" s="31" t="s">
        <v>66</v>
      </c>
      <c r="AD1262" s="23" t="s">
        <v>186</v>
      </c>
      <c r="AE1262" s="33"/>
      <c r="AF1262" s="33"/>
      <c r="AG1262" s="31"/>
      <c r="AH1262" s="31"/>
      <c r="AI1262" s="31" t="s">
        <v>75</v>
      </c>
      <c r="AJ1262" s="43" t="str">
        <f t="shared" si="155"/>
        <v/>
      </c>
      <c r="AK1262" s="25"/>
      <c r="AL1262" s="25"/>
      <c r="AM1262" s="25"/>
      <c r="AN1262" s="25"/>
      <c r="AO1262" s="25"/>
      <c r="AP1262" s="26">
        <f ca="1">IF(AND(Email_TaskV2[[#This Row],[Status]]="ON PROGRESS"),TODAY()-Email_TaskV2[[#This Row],[Tanggal nodin RFS/RFI]],0)</f>
        <v>0</v>
      </c>
      <c r="AQ1262" s="26">
        <f ca="1">IF(AND(Email_TaskV2[[#This Row],[Status]]="ON PROGRESS",Email_TaskV2[[#This Row],[Type]]="RFI"),TODAY()-Email_TaskV2[[#This Row],[Tanggal nodin RFS/RFI]],0)</f>
        <v>0</v>
      </c>
      <c r="AR1262" s="26" t="str">
        <f ca="1">IF(Email_TaskV2[[#This Row],[Aging]]&gt;7,"Warning","")</f>
        <v/>
      </c>
      <c r="AV1262" s="16" t="str">
        <f>IF(AND(Email_TaskV2[[#This Row],[Status]]="ON PROGRESS",Email_TaskV2[[#This Row],[Type]]="RFS"),"YES","")</f>
        <v/>
      </c>
      <c r="AW1262" s="16" t="str">
        <f>IF(AND(Email_TaskV2[[#This Row],[Status]]="ON PROGRESS",Email_TaskV2[[#This Row],[Type]]="RFI"),"YES","")</f>
        <v/>
      </c>
      <c r="AX1262" s="16">
        <f>IF(Email_TaskV2[[#This Row],[Nomor Nodin RFS/RFI]]="","",DAY(Email_TaskV2[[#This Row],[Tanggal nodin RFS/RFI]]))</f>
        <v>12</v>
      </c>
      <c r="AY1262" s="28" t="str">
        <f>IF(Email_TaskV2[[#This Row],[Nomor Nodin RFS/RFI]]="","",TEXT(Email_TaskV2[[#This Row],[Tanggal nodin RFS/RFI]],"mmm"))</f>
        <v>Oct</v>
      </c>
      <c r="AZ1262" s="28" t="str">
        <f>IF(Email_TaskV2[[#This Row],[Nodin BO]]="","No","Yes")</f>
        <v>Yes</v>
      </c>
      <c r="BA1262" s="36">
        <f>IF(Email_TaskV2[[#This Row],[Month]]="",13,MONTH(Email_TaskV2[[#This Row],[Tanggal nodin RFS/RFI]]))</f>
        <v>10</v>
      </c>
    </row>
    <row r="1263" spans="1:53" ht="15" hidden="1" customHeight="1" x14ac:dyDescent="0.3">
      <c r="A1263" s="17">
        <v>1262</v>
      </c>
      <c r="B1263" s="31" t="s">
        <v>5322</v>
      </c>
      <c r="C1263" s="40">
        <v>44846</v>
      </c>
      <c r="D1263" s="34" t="s">
        <v>5323</v>
      </c>
      <c r="E1263" s="31" t="s">
        <v>55</v>
      </c>
      <c r="F1263" s="41" t="s">
        <v>136</v>
      </c>
      <c r="G1263" s="42">
        <v>44848</v>
      </c>
      <c r="H1263" s="42">
        <v>44851</v>
      </c>
      <c r="I1263" s="31" t="s">
        <v>5324</v>
      </c>
      <c r="J1263" s="42">
        <v>44852</v>
      </c>
      <c r="K1263" s="42"/>
      <c r="L1263" s="31">
        <f t="shared" si="156"/>
        <v>5</v>
      </c>
      <c r="M1263" s="31">
        <f t="shared" si="157"/>
        <v>4</v>
      </c>
      <c r="N1263" s="74" t="s">
        <v>3068</v>
      </c>
      <c r="O1263" s="34" t="s">
        <v>3069</v>
      </c>
      <c r="P1263" s="34" t="str">
        <f>VLOOKUP(Email_TaskV2[[#This Row],[PIC Dev]],[1]Organization!C:D,2,FALSE)</f>
        <v>BSM Prepaid</v>
      </c>
      <c r="Q1263" s="74" t="s">
        <v>5325</v>
      </c>
      <c r="R1263" s="31">
        <v>76</v>
      </c>
      <c r="S1263" s="31" t="s">
        <v>61</v>
      </c>
      <c r="T1263" s="31"/>
      <c r="U1263" s="31"/>
      <c r="V1263" s="31"/>
      <c r="W1263" s="31"/>
      <c r="X1263" s="31"/>
      <c r="Y1263" s="31"/>
      <c r="Z1263" s="31" t="s">
        <v>63</v>
      </c>
      <c r="AA1263" s="31" t="s">
        <v>64</v>
      </c>
      <c r="AB1263" s="31" t="s">
        <v>588</v>
      </c>
      <c r="AC1263" s="31" t="s">
        <v>98</v>
      </c>
      <c r="AD1263" s="33" t="s">
        <v>99</v>
      </c>
      <c r="AE1263" s="33"/>
      <c r="AF1263" s="33"/>
      <c r="AG1263" s="31"/>
      <c r="AH1263" s="31"/>
      <c r="AI1263" s="31" t="s">
        <v>75</v>
      </c>
      <c r="AJ1263" s="43" t="str">
        <f t="shared" si="155"/>
        <v/>
      </c>
      <c r="AK1263" s="25"/>
      <c r="AL1263" s="25"/>
      <c r="AM1263" s="25"/>
      <c r="AN1263" s="25"/>
      <c r="AO1263" s="25"/>
      <c r="AP1263" s="26">
        <f ca="1">IF(AND(Email_TaskV2[[#This Row],[Status]]="ON PROGRESS"),TODAY()-Email_TaskV2[[#This Row],[Tanggal nodin RFS/RFI]],0)</f>
        <v>0</v>
      </c>
      <c r="AQ1263" s="26">
        <f ca="1">IF(AND(Email_TaskV2[[#This Row],[Status]]="ON PROGRESS",Email_TaskV2[[#This Row],[Type]]="RFI"),TODAY()-Email_TaskV2[[#This Row],[Tanggal nodin RFS/RFI]],0)</f>
        <v>0</v>
      </c>
      <c r="AR1263" s="26" t="str">
        <f ca="1">IF(Email_TaskV2[[#This Row],[Aging]]&gt;7,"Warning","")</f>
        <v/>
      </c>
      <c r="AV1263" s="16" t="str">
        <f>IF(AND(Email_TaskV2[[#This Row],[Status]]="ON PROGRESS",Email_TaskV2[[#This Row],[Type]]="RFS"),"YES","")</f>
        <v/>
      </c>
      <c r="AW1263" s="16" t="str">
        <f>IF(AND(Email_TaskV2[[#This Row],[Status]]="ON PROGRESS",Email_TaskV2[[#This Row],[Type]]="RFI"),"YES","")</f>
        <v/>
      </c>
      <c r="AX1263" s="16">
        <f>IF(Email_TaskV2[[#This Row],[Nomor Nodin RFS/RFI]]="","",DAY(Email_TaskV2[[#This Row],[Tanggal nodin RFS/RFI]]))</f>
        <v>12</v>
      </c>
      <c r="AY1263" s="28" t="str">
        <f>IF(Email_TaskV2[[#This Row],[Nomor Nodin RFS/RFI]]="","",TEXT(Email_TaskV2[[#This Row],[Tanggal nodin RFS/RFI]],"mmm"))</f>
        <v>Oct</v>
      </c>
      <c r="AZ1263" s="28" t="str">
        <f>IF(Email_TaskV2[[#This Row],[Nodin BO]]="","No","Yes")</f>
        <v>No</v>
      </c>
      <c r="BA1263" s="36">
        <f>IF(Email_TaskV2[[#This Row],[Month]]="",13,MONTH(Email_TaskV2[[#This Row],[Tanggal nodin RFS/RFI]]))</f>
        <v>10</v>
      </c>
    </row>
    <row r="1264" spans="1:53" ht="15" hidden="1" customHeight="1" x14ac:dyDescent="0.3">
      <c r="A1264" s="17">
        <v>1263</v>
      </c>
      <c r="B1264" s="31" t="s">
        <v>5326</v>
      </c>
      <c r="C1264" s="40">
        <v>44846</v>
      </c>
      <c r="D1264" s="34" t="s">
        <v>5327</v>
      </c>
      <c r="E1264" s="31" t="s">
        <v>55</v>
      </c>
      <c r="F1264" s="41" t="s">
        <v>112</v>
      </c>
      <c r="G1264" s="42">
        <v>44848</v>
      </c>
      <c r="H1264" s="42">
        <v>44855</v>
      </c>
      <c r="I1264" s="31" t="s">
        <v>5328</v>
      </c>
      <c r="J1264" s="42">
        <v>44855</v>
      </c>
      <c r="K1264" s="42"/>
      <c r="L1264" s="31">
        <f t="shared" si="156"/>
        <v>9</v>
      </c>
      <c r="M1264" s="31">
        <f t="shared" si="157"/>
        <v>7</v>
      </c>
      <c r="N1264" s="34" t="s">
        <v>220</v>
      </c>
      <c r="O1264" s="34" t="s">
        <v>221</v>
      </c>
      <c r="P1264" s="34" t="str">
        <f>VLOOKUP(Email_TaskV2[[#This Row],[PIC Dev]],[1]Organization!C:D,2,FALSE)</f>
        <v>Digital and VAS</v>
      </c>
      <c r="Q1264" s="34"/>
      <c r="R1264" s="31">
        <v>15</v>
      </c>
      <c r="S1264" s="31" t="s">
        <v>106</v>
      </c>
      <c r="T1264" s="31" t="s">
        <v>5329</v>
      </c>
      <c r="U1264" s="31"/>
      <c r="V1264" s="31"/>
      <c r="W1264" s="31"/>
      <c r="X1264" s="31"/>
      <c r="Y1264" s="31"/>
      <c r="Z1264" s="31" t="s">
        <v>63</v>
      </c>
      <c r="AA1264" s="31" t="s">
        <v>64</v>
      </c>
      <c r="AB1264" s="31" t="s">
        <v>97</v>
      </c>
      <c r="AC1264" s="31" t="s">
        <v>98</v>
      </c>
      <c r="AD1264" s="23" t="s">
        <v>816</v>
      </c>
      <c r="AE1264" s="33"/>
      <c r="AF1264" s="33"/>
      <c r="AG1264" s="31"/>
      <c r="AH1264" s="31"/>
      <c r="AI1264" s="31" t="s">
        <v>75</v>
      </c>
      <c r="AJ1264" s="43" t="str">
        <f t="shared" si="155"/>
        <v/>
      </c>
      <c r="AK1264" s="25"/>
      <c r="AL1264" s="25"/>
      <c r="AM1264" s="25"/>
      <c r="AN1264" s="25"/>
      <c r="AO1264" s="25"/>
      <c r="AP1264" s="26">
        <f ca="1">IF(AND(Email_TaskV2[[#This Row],[Status]]="ON PROGRESS"),TODAY()-Email_TaskV2[[#This Row],[Tanggal nodin RFS/RFI]],0)</f>
        <v>0</v>
      </c>
      <c r="AQ1264" s="26">
        <f ca="1">IF(AND(Email_TaskV2[[#This Row],[Status]]="ON PROGRESS",Email_TaskV2[[#This Row],[Type]]="RFI"),TODAY()-Email_TaskV2[[#This Row],[Tanggal nodin RFS/RFI]],0)</f>
        <v>0</v>
      </c>
      <c r="AR1264" s="26" t="str">
        <f ca="1">IF(Email_TaskV2[[#This Row],[Aging]]&gt;7,"Warning","")</f>
        <v/>
      </c>
      <c r="AV1264" s="16" t="str">
        <f>IF(AND(Email_TaskV2[[#This Row],[Status]]="ON PROGRESS",Email_TaskV2[[#This Row],[Type]]="RFS"),"YES","")</f>
        <v/>
      </c>
      <c r="AW1264" s="16" t="str">
        <f>IF(AND(Email_TaskV2[[#This Row],[Status]]="ON PROGRESS",Email_TaskV2[[#This Row],[Type]]="RFI"),"YES","")</f>
        <v/>
      </c>
      <c r="AX1264" s="16">
        <f>IF(Email_TaskV2[[#This Row],[Nomor Nodin RFS/RFI]]="","",DAY(Email_TaskV2[[#This Row],[Tanggal nodin RFS/RFI]]))</f>
        <v>12</v>
      </c>
      <c r="AY1264" s="28" t="str">
        <f>IF(Email_TaskV2[[#This Row],[Nomor Nodin RFS/RFI]]="","",TEXT(Email_TaskV2[[#This Row],[Tanggal nodin RFS/RFI]],"mmm"))</f>
        <v>Oct</v>
      </c>
      <c r="AZ1264" s="28" t="str">
        <f>IF(Email_TaskV2[[#This Row],[Nodin BO]]="","No","Yes")</f>
        <v>Yes</v>
      </c>
      <c r="BA1264" s="36">
        <f>IF(Email_TaskV2[[#This Row],[Month]]="",13,MONTH(Email_TaskV2[[#This Row],[Tanggal nodin RFS/RFI]]))</f>
        <v>10</v>
      </c>
    </row>
    <row r="1265" spans="1:53" ht="15" hidden="1" customHeight="1" x14ac:dyDescent="0.3">
      <c r="A1265" s="17">
        <v>1264</v>
      </c>
      <c r="B1265" s="31" t="s">
        <v>5330</v>
      </c>
      <c r="C1265" s="40">
        <v>44847</v>
      </c>
      <c r="D1265" s="34" t="s">
        <v>5331</v>
      </c>
      <c r="E1265" s="31" t="s">
        <v>55</v>
      </c>
      <c r="F1265" s="41" t="s">
        <v>147</v>
      </c>
      <c r="G1265" s="42">
        <v>44847</v>
      </c>
      <c r="H1265" s="42">
        <v>44848</v>
      </c>
      <c r="I1265" s="31" t="s">
        <v>5332</v>
      </c>
      <c r="J1265" s="42">
        <v>44852</v>
      </c>
      <c r="K1265" s="42"/>
      <c r="L1265" s="31">
        <f t="shared" si="156"/>
        <v>1</v>
      </c>
      <c r="M1265" s="31">
        <f t="shared" si="157"/>
        <v>5</v>
      </c>
      <c r="N1265" s="34" t="s">
        <v>3765</v>
      </c>
      <c r="O1265" s="34" t="s">
        <v>3766</v>
      </c>
      <c r="P1265" s="34" t="str">
        <f>VLOOKUP(Email_TaskV2[[#This Row],[PIC Dev]],[1]Organization!C:D,2,FALSE)</f>
        <v>Postpaid, Roaming, and Interconnect</v>
      </c>
      <c r="Q1265" s="34"/>
      <c r="R1265" s="31">
        <v>29</v>
      </c>
      <c r="S1265" s="31" t="s">
        <v>106</v>
      </c>
      <c r="T1265" s="31" t="s">
        <v>5333</v>
      </c>
      <c r="U1265" s="31"/>
      <c r="V1265" s="31"/>
      <c r="W1265" s="31"/>
      <c r="X1265" s="31"/>
      <c r="Y1265" s="31"/>
      <c r="Z1265" s="31" t="s">
        <v>63</v>
      </c>
      <c r="AA1265" s="31" t="s">
        <v>64</v>
      </c>
      <c r="AB1265" s="31" t="s">
        <v>210</v>
      </c>
      <c r="AC1265" s="31" t="s">
        <v>124</v>
      </c>
      <c r="AD1265" s="23" t="s">
        <v>490</v>
      </c>
      <c r="AE1265" s="33"/>
      <c r="AF1265" s="33"/>
      <c r="AG1265" s="31"/>
      <c r="AH1265" s="31"/>
      <c r="AI1265" s="31" t="s">
        <v>276</v>
      </c>
      <c r="AJ1265" s="43" t="str">
        <f t="shared" si="155"/>
        <v>(Sigos Automation)</v>
      </c>
      <c r="AK1265" s="25">
        <v>1</v>
      </c>
      <c r="AL1265" s="25"/>
      <c r="AM1265" s="25"/>
      <c r="AN1265" s="25"/>
      <c r="AO1265" s="25"/>
      <c r="AP1265" s="26">
        <f ca="1">IF(AND(Email_TaskV2[[#This Row],[Status]]="ON PROGRESS"),TODAY()-Email_TaskV2[[#This Row],[Tanggal nodin RFS/RFI]],0)</f>
        <v>0</v>
      </c>
      <c r="AQ1265" s="26">
        <f ca="1">IF(AND(Email_TaskV2[[#This Row],[Status]]="ON PROGRESS",Email_TaskV2[[#This Row],[Type]]="RFI"),TODAY()-Email_TaskV2[[#This Row],[Tanggal nodin RFS/RFI]],0)</f>
        <v>0</v>
      </c>
      <c r="AR1265" s="26" t="str">
        <f ca="1">IF(Email_TaskV2[[#This Row],[Aging]]&gt;7,"Warning","")</f>
        <v/>
      </c>
      <c r="AV1265" s="16" t="str">
        <f>IF(AND(Email_TaskV2[[#This Row],[Status]]="ON PROGRESS",Email_TaskV2[[#This Row],[Type]]="RFS"),"YES","")</f>
        <v/>
      </c>
      <c r="AW1265" s="16" t="str">
        <f>IF(AND(Email_TaskV2[[#This Row],[Status]]="ON PROGRESS",Email_TaskV2[[#This Row],[Type]]="RFI"),"YES","")</f>
        <v/>
      </c>
      <c r="AX1265" s="16">
        <f>IF(Email_TaskV2[[#This Row],[Nomor Nodin RFS/RFI]]="","",DAY(Email_TaskV2[[#This Row],[Tanggal nodin RFS/RFI]]))</f>
        <v>13</v>
      </c>
      <c r="AY1265" s="28" t="str">
        <f>IF(Email_TaskV2[[#This Row],[Nomor Nodin RFS/RFI]]="","",TEXT(Email_TaskV2[[#This Row],[Tanggal nodin RFS/RFI]],"mmm"))</f>
        <v>Oct</v>
      </c>
      <c r="AZ1265" s="28" t="str">
        <f>IF(Email_TaskV2[[#This Row],[Nodin BO]]="","No","Yes")</f>
        <v>Yes</v>
      </c>
      <c r="BA1265" s="36">
        <f>IF(Email_TaskV2[[#This Row],[Month]]="",13,MONTH(Email_TaskV2[[#This Row],[Tanggal nodin RFS/RFI]]))</f>
        <v>10</v>
      </c>
    </row>
    <row r="1266" spans="1:53" ht="15" hidden="1" customHeight="1" x14ac:dyDescent="0.3">
      <c r="A1266" s="17">
        <v>1265</v>
      </c>
      <c r="B1266" s="31" t="s">
        <v>5334</v>
      </c>
      <c r="C1266" s="40">
        <v>44847</v>
      </c>
      <c r="D1266" s="34" t="s">
        <v>5335</v>
      </c>
      <c r="E1266" s="31" t="s">
        <v>55</v>
      </c>
      <c r="F1266" s="41" t="s">
        <v>147</v>
      </c>
      <c r="G1266" s="42">
        <v>44847</v>
      </c>
      <c r="H1266" s="42">
        <v>44848</v>
      </c>
      <c r="I1266" s="31" t="s">
        <v>5336</v>
      </c>
      <c r="J1266" s="42">
        <v>44848</v>
      </c>
      <c r="K1266" s="42"/>
      <c r="L1266" s="31">
        <f t="shared" si="156"/>
        <v>1</v>
      </c>
      <c r="M1266" s="31">
        <f t="shared" si="157"/>
        <v>1</v>
      </c>
      <c r="N1266" s="34" t="s">
        <v>3765</v>
      </c>
      <c r="O1266" s="34" t="s">
        <v>3766</v>
      </c>
      <c r="P1266" s="34" t="str">
        <f>VLOOKUP(Email_TaskV2[[#This Row],[PIC Dev]],[1]Organization!C:D,2,FALSE)</f>
        <v>Postpaid, Roaming, and Interconnect</v>
      </c>
      <c r="Q1266" s="34"/>
      <c r="R1266" s="31">
        <v>8</v>
      </c>
      <c r="S1266" s="31" t="s">
        <v>106</v>
      </c>
      <c r="T1266" s="31" t="s">
        <v>5337</v>
      </c>
      <c r="U1266" s="31"/>
      <c r="V1266" s="31"/>
      <c r="W1266" s="31"/>
      <c r="X1266" s="31"/>
      <c r="Y1266" s="31"/>
      <c r="Z1266" s="31" t="s">
        <v>63</v>
      </c>
      <c r="AA1266" s="31" t="s">
        <v>64</v>
      </c>
      <c r="AB1266" s="31" t="s">
        <v>5338</v>
      </c>
      <c r="AC1266" s="31" t="s">
        <v>98</v>
      </c>
      <c r="AD1266" s="23" t="s">
        <v>490</v>
      </c>
      <c r="AE1266" s="33"/>
      <c r="AF1266" s="33"/>
      <c r="AG1266" s="31"/>
      <c r="AH1266" s="31"/>
      <c r="AI1266" s="31" t="s">
        <v>75</v>
      </c>
      <c r="AJ1266" s="43" t="str">
        <f t="shared" si="155"/>
        <v/>
      </c>
      <c r="AK1266" s="25"/>
      <c r="AL1266" s="25"/>
      <c r="AM1266" s="25"/>
      <c r="AN1266" s="25"/>
      <c r="AO1266" s="25"/>
      <c r="AP1266" s="26">
        <f ca="1">IF(AND(Email_TaskV2[[#This Row],[Status]]="ON PROGRESS"),TODAY()-Email_TaskV2[[#This Row],[Tanggal nodin RFS/RFI]],0)</f>
        <v>0</v>
      </c>
      <c r="AQ1266" s="26">
        <f ca="1">IF(AND(Email_TaskV2[[#This Row],[Status]]="ON PROGRESS",Email_TaskV2[[#This Row],[Type]]="RFI"),TODAY()-Email_TaskV2[[#This Row],[Tanggal nodin RFS/RFI]],0)</f>
        <v>0</v>
      </c>
      <c r="AR1266" s="26" t="str">
        <f ca="1">IF(Email_TaskV2[[#This Row],[Aging]]&gt;7,"Warning","")</f>
        <v/>
      </c>
      <c r="AV1266" s="16" t="str">
        <f>IF(AND(Email_TaskV2[[#This Row],[Status]]="ON PROGRESS",Email_TaskV2[[#This Row],[Type]]="RFS"),"YES","")</f>
        <v/>
      </c>
      <c r="AW1266" s="16" t="str">
        <f>IF(AND(Email_TaskV2[[#This Row],[Status]]="ON PROGRESS",Email_TaskV2[[#This Row],[Type]]="RFI"),"YES","")</f>
        <v/>
      </c>
      <c r="AX1266" s="16">
        <f>IF(Email_TaskV2[[#This Row],[Nomor Nodin RFS/RFI]]="","",DAY(Email_TaskV2[[#This Row],[Tanggal nodin RFS/RFI]]))</f>
        <v>13</v>
      </c>
      <c r="AY1266" s="28" t="str">
        <f>IF(Email_TaskV2[[#This Row],[Nomor Nodin RFS/RFI]]="","",TEXT(Email_TaskV2[[#This Row],[Tanggal nodin RFS/RFI]],"mmm"))</f>
        <v>Oct</v>
      </c>
      <c r="AZ1266" s="28" t="str">
        <f>IF(Email_TaskV2[[#This Row],[Nodin BO]]="","No","Yes")</f>
        <v>Yes</v>
      </c>
      <c r="BA1266" s="36">
        <f>IF(Email_TaskV2[[#This Row],[Month]]="",13,MONTH(Email_TaskV2[[#This Row],[Tanggal nodin RFS/RFI]]))</f>
        <v>10</v>
      </c>
    </row>
    <row r="1267" spans="1:53" ht="15" hidden="1" customHeight="1" x14ac:dyDescent="0.3">
      <c r="A1267" s="17">
        <v>1266</v>
      </c>
      <c r="B1267" s="31" t="s">
        <v>5339</v>
      </c>
      <c r="C1267" s="40">
        <v>44847</v>
      </c>
      <c r="D1267" s="34" t="s">
        <v>5340</v>
      </c>
      <c r="E1267" s="31" t="s">
        <v>55</v>
      </c>
      <c r="F1267" s="41" t="s">
        <v>136</v>
      </c>
      <c r="G1267" s="42">
        <v>44848</v>
      </c>
      <c r="H1267" s="42">
        <v>44869</v>
      </c>
      <c r="I1267" s="31" t="s">
        <v>5341</v>
      </c>
      <c r="J1267" s="42">
        <v>44868</v>
      </c>
      <c r="K1267" s="42"/>
      <c r="L1267" s="31">
        <f t="shared" si="156"/>
        <v>22</v>
      </c>
      <c r="M1267" s="31">
        <f t="shared" si="157"/>
        <v>20</v>
      </c>
      <c r="N1267" s="23" t="s">
        <v>93</v>
      </c>
      <c r="O1267" s="20" t="s">
        <v>94</v>
      </c>
      <c r="P1267" s="34" t="str">
        <f>VLOOKUP(Email_TaskV2[[#This Row],[PIC Dev]],[1]Organization!C:D,2,FALSE)</f>
        <v>Digital and VAS</v>
      </c>
      <c r="Q1267" s="74" t="s">
        <v>5342</v>
      </c>
      <c r="R1267" s="31">
        <v>100</v>
      </c>
      <c r="S1267" s="31" t="s">
        <v>106</v>
      </c>
      <c r="T1267" s="31" t="s">
        <v>5260</v>
      </c>
      <c r="U1267" s="31"/>
      <c r="V1267" s="31"/>
      <c r="W1267" s="31"/>
      <c r="X1267" s="31"/>
      <c r="Y1267" s="31"/>
      <c r="Z1267" s="31" t="s">
        <v>63</v>
      </c>
      <c r="AA1267" s="31" t="s">
        <v>64</v>
      </c>
      <c r="AB1267" s="31" t="s">
        <v>201</v>
      </c>
      <c r="AC1267" s="31" t="s">
        <v>98</v>
      </c>
      <c r="AD1267" s="23" t="s">
        <v>211</v>
      </c>
      <c r="AE1267" s="33"/>
      <c r="AF1267" s="33"/>
      <c r="AG1267" s="31"/>
      <c r="AH1267" s="31"/>
      <c r="AI1267" s="31" t="s">
        <v>75</v>
      </c>
      <c r="AJ1267" s="43" t="str">
        <f t="shared" si="155"/>
        <v/>
      </c>
      <c r="AK1267" s="25"/>
      <c r="AL1267" s="25"/>
      <c r="AM1267" s="25"/>
      <c r="AN1267" s="25"/>
      <c r="AO1267" s="25"/>
      <c r="AP1267" s="26">
        <f ca="1">IF(AND(Email_TaskV2[[#This Row],[Status]]="ON PROGRESS"),TODAY()-Email_TaskV2[[#This Row],[Tanggal nodin RFS/RFI]],0)</f>
        <v>0</v>
      </c>
      <c r="AQ1267" s="26">
        <f ca="1">IF(AND(Email_TaskV2[[#This Row],[Status]]="ON PROGRESS",Email_TaskV2[[#This Row],[Type]]="RFI"),TODAY()-Email_TaskV2[[#This Row],[Tanggal nodin RFS/RFI]],0)</f>
        <v>0</v>
      </c>
      <c r="AR1267" s="26" t="str">
        <f ca="1">IF(Email_TaskV2[[#This Row],[Aging]]&gt;7,"Warning","")</f>
        <v/>
      </c>
      <c r="AV1267" s="16" t="str">
        <f>IF(AND(Email_TaskV2[[#This Row],[Status]]="ON PROGRESS",Email_TaskV2[[#This Row],[Type]]="RFS"),"YES","")</f>
        <v/>
      </c>
      <c r="AW1267" s="16" t="str">
        <f>IF(AND(Email_TaskV2[[#This Row],[Status]]="ON PROGRESS",Email_TaskV2[[#This Row],[Type]]="RFI"),"YES","")</f>
        <v/>
      </c>
      <c r="AX1267" s="16">
        <f>IF(Email_TaskV2[[#This Row],[Nomor Nodin RFS/RFI]]="","",DAY(Email_TaskV2[[#This Row],[Tanggal nodin RFS/RFI]]))</f>
        <v>13</v>
      </c>
      <c r="AY1267" s="28" t="str">
        <f>IF(Email_TaskV2[[#This Row],[Nomor Nodin RFS/RFI]]="","",TEXT(Email_TaskV2[[#This Row],[Tanggal nodin RFS/RFI]],"mmm"))</f>
        <v>Oct</v>
      </c>
      <c r="AZ1267" s="28" t="str">
        <f>IF(Email_TaskV2[[#This Row],[Nodin BO]]="","No","Yes")</f>
        <v>Yes</v>
      </c>
      <c r="BA1267" s="36">
        <f>IF(Email_TaskV2[[#This Row],[Month]]="",13,MONTH(Email_TaskV2[[#This Row],[Tanggal nodin RFS/RFI]]))</f>
        <v>10</v>
      </c>
    </row>
    <row r="1268" spans="1:53" ht="15" hidden="1" customHeight="1" x14ac:dyDescent="0.3">
      <c r="A1268" s="17">
        <v>1267</v>
      </c>
      <c r="B1268" s="31" t="s">
        <v>5343</v>
      </c>
      <c r="C1268" s="40">
        <v>44847</v>
      </c>
      <c r="D1268" s="34" t="s">
        <v>5344</v>
      </c>
      <c r="E1268" s="31" t="s">
        <v>55</v>
      </c>
      <c r="F1268" s="41" t="s">
        <v>136</v>
      </c>
      <c r="G1268" s="42">
        <v>44852</v>
      </c>
      <c r="H1268" s="42">
        <v>44855</v>
      </c>
      <c r="I1268" s="31" t="s">
        <v>5345</v>
      </c>
      <c r="J1268" s="42">
        <v>44855</v>
      </c>
      <c r="K1268" s="42"/>
      <c r="L1268" s="31">
        <f t="shared" si="156"/>
        <v>8</v>
      </c>
      <c r="M1268" s="31">
        <f t="shared" si="157"/>
        <v>3</v>
      </c>
      <c r="N1268" s="34" t="s">
        <v>3765</v>
      </c>
      <c r="O1268" s="34" t="s">
        <v>3766</v>
      </c>
      <c r="P1268" s="34" t="str">
        <f>VLOOKUP(Email_TaskV2[[#This Row],[PIC Dev]],[1]Organization!C:D,2,FALSE)</f>
        <v>Postpaid, Roaming, and Interconnect</v>
      </c>
      <c r="Q1268" s="74" t="s">
        <v>5346</v>
      </c>
      <c r="R1268" s="31">
        <v>39</v>
      </c>
      <c r="S1268" s="31" t="s">
        <v>61</v>
      </c>
      <c r="T1268" s="31" t="s">
        <v>5347</v>
      </c>
      <c r="U1268" s="31"/>
      <c r="V1268" s="31"/>
      <c r="W1268" s="31"/>
      <c r="X1268" s="31"/>
      <c r="Y1268" s="31"/>
      <c r="Z1268" s="31" t="s">
        <v>63</v>
      </c>
      <c r="AA1268" s="31" t="s">
        <v>64</v>
      </c>
      <c r="AB1268" s="31" t="s">
        <v>65</v>
      </c>
      <c r="AC1268" s="31" t="s">
        <v>98</v>
      </c>
      <c r="AD1268" s="23" t="s">
        <v>99</v>
      </c>
      <c r="AE1268" s="33"/>
      <c r="AF1268" s="33"/>
      <c r="AG1268" s="31"/>
      <c r="AH1268" s="31"/>
      <c r="AI1268" s="31" t="s">
        <v>68</v>
      </c>
      <c r="AJ1268" s="43" t="str">
        <f t="shared" si="155"/>
        <v>(FUT Simulator)</v>
      </c>
      <c r="AK1268" s="25"/>
      <c r="AL1268" s="25"/>
      <c r="AM1268" s="25">
        <v>3</v>
      </c>
      <c r="AN1268" s="25"/>
      <c r="AO1268" s="25"/>
      <c r="AP1268" s="26">
        <f ca="1">IF(AND(Email_TaskV2[[#This Row],[Status]]="ON PROGRESS"),TODAY()-Email_TaskV2[[#This Row],[Tanggal nodin RFS/RFI]],0)</f>
        <v>0</v>
      </c>
      <c r="AQ1268" s="26">
        <f ca="1">IF(AND(Email_TaskV2[[#This Row],[Status]]="ON PROGRESS",Email_TaskV2[[#This Row],[Type]]="RFI"),TODAY()-Email_TaskV2[[#This Row],[Tanggal nodin RFS/RFI]],0)</f>
        <v>0</v>
      </c>
      <c r="AR1268" s="26" t="str">
        <f ca="1">IF(Email_TaskV2[[#This Row],[Aging]]&gt;7,"Warning","")</f>
        <v/>
      </c>
      <c r="AV1268" s="16" t="str">
        <f>IF(AND(Email_TaskV2[[#This Row],[Status]]="ON PROGRESS",Email_TaskV2[[#This Row],[Type]]="RFS"),"YES","")</f>
        <v/>
      </c>
      <c r="AW1268" s="16" t="str">
        <f>IF(AND(Email_TaskV2[[#This Row],[Status]]="ON PROGRESS",Email_TaskV2[[#This Row],[Type]]="RFI"),"YES","")</f>
        <v/>
      </c>
      <c r="AX1268" s="16">
        <f>IF(Email_TaskV2[[#This Row],[Nomor Nodin RFS/RFI]]="","",DAY(Email_TaskV2[[#This Row],[Tanggal nodin RFS/RFI]]))</f>
        <v>13</v>
      </c>
      <c r="AY1268" s="28" t="str">
        <f>IF(Email_TaskV2[[#This Row],[Nomor Nodin RFS/RFI]]="","",TEXT(Email_TaskV2[[#This Row],[Tanggal nodin RFS/RFI]],"mmm"))</f>
        <v>Oct</v>
      </c>
      <c r="AZ1268" s="28" t="str">
        <f>IF(Email_TaskV2[[#This Row],[Nodin BO]]="","No","Yes")</f>
        <v>Yes</v>
      </c>
      <c r="BA1268" s="36">
        <f>IF(Email_TaskV2[[#This Row],[Month]]="",13,MONTH(Email_TaskV2[[#This Row],[Tanggal nodin RFS/RFI]]))</f>
        <v>10</v>
      </c>
    </row>
    <row r="1269" spans="1:53" ht="15" hidden="1" customHeight="1" x14ac:dyDescent="0.3">
      <c r="A1269" s="17">
        <v>1268</v>
      </c>
      <c r="B1269" s="31" t="s">
        <v>5348</v>
      </c>
      <c r="C1269" s="40">
        <v>44847</v>
      </c>
      <c r="D1269" s="34" t="s">
        <v>5349</v>
      </c>
      <c r="E1269" s="31" t="s">
        <v>55</v>
      </c>
      <c r="F1269" s="41" t="s">
        <v>136</v>
      </c>
      <c r="G1269" s="42">
        <v>44858</v>
      </c>
      <c r="H1269" s="42">
        <v>44858</v>
      </c>
      <c r="I1269" s="31" t="s">
        <v>5350</v>
      </c>
      <c r="J1269" s="42">
        <v>44858</v>
      </c>
      <c r="K1269" s="42"/>
      <c r="L1269" s="31">
        <f t="shared" si="156"/>
        <v>11</v>
      </c>
      <c r="M1269" s="31">
        <f t="shared" si="157"/>
        <v>0</v>
      </c>
      <c r="N1269" s="34" t="s">
        <v>3765</v>
      </c>
      <c r="O1269" s="34" t="s">
        <v>3766</v>
      </c>
      <c r="P1269" s="34" t="str">
        <f>VLOOKUP(Email_TaskV2[[#This Row],[PIC Dev]],[1]Organization!C:D,2,FALSE)</f>
        <v>Postpaid, Roaming, and Interconnect</v>
      </c>
      <c r="Q1269" s="74" t="s">
        <v>5351</v>
      </c>
      <c r="R1269" s="31">
        <v>39</v>
      </c>
      <c r="S1269" s="31" t="s">
        <v>61</v>
      </c>
      <c r="T1269" s="31" t="s">
        <v>5347</v>
      </c>
      <c r="U1269" s="31"/>
      <c r="V1269" s="31"/>
      <c r="W1269" s="31"/>
      <c r="X1269" s="31"/>
      <c r="Y1269" s="31"/>
      <c r="Z1269" s="31" t="s">
        <v>63</v>
      </c>
      <c r="AA1269" s="31" t="s">
        <v>64</v>
      </c>
      <c r="AB1269" s="31" t="s">
        <v>65</v>
      </c>
      <c r="AC1269" s="31" t="s">
        <v>98</v>
      </c>
      <c r="AD1269" s="23" t="s">
        <v>125</v>
      </c>
      <c r="AE1269" s="33"/>
      <c r="AF1269" s="33"/>
      <c r="AG1269" s="31"/>
      <c r="AH1269" s="31"/>
      <c r="AI1269" s="31" t="s">
        <v>68</v>
      </c>
      <c r="AJ1269" s="43" t="str">
        <f t="shared" si="155"/>
        <v>(FUT Simulator)</v>
      </c>
      <c r="AK1269" s="25"/>
      <c r="AL1269" s="25"/>
      <c r="AM1269" s="25">
        <v>3</v>
      </c>
      <c r="AN1269" s="25"/>
      <c r="AO1269" s="25"/>
      <c r="AP1269" s="26">
        <f ca="1">IF(AND(Email_TaskV2[[#This Row],[Status]]="ON PROGRESS"),TODAY()-Email_TaskV2[[#This Row],[Tanggal nodin RFS/RFI]],0)</f>
        <v>0</v>
      </c>
      <c r="AQ1269" s="26">
        <f ca="1">IF(AND(Email_TaskV2[[#This Row],[Status]]="ON PROGRESS",Email_TaskV2[[#This Row],[Type]]="RFI"),TODAY()-Email_TaskV2[[#This Row],[Tanggal nodin RFS/RFI]],0)</f>
        <v>0</v>
      </c>
      <c r="AR1269" s="26" t="str">
        <f ca="1">IF(Email_TaskV2[[#This Row],[Aging]]&gt;7,"Warning","")</f>
        <v/>
      </c>
      <c r="AV1269" s="16" t="str">
        <f>IF(AND(Email_TaskV2[[#This Row],[Status]]="ON PROGRESS",Email_TaskV2[[#This Row],[Type]]="RFS"),"YES","")</f>
        <v/>
      </c>
      <c r="AW1269" s="16" t="str">
        <f>IF(AND(Email_TaskV2[[#This Row],[Status]]="ON PROGRESS",Email_TaskV2[[#This Row],[Type]]="RFI"),"YES","")</f>
        <v/>
      </c>
      <c r="AX1269" s="16">
        <f>IF(Email_TaskV2[[#This Row],[Nomor Nodin RFS/RFI]]="","",DAY(Email_TaskV2[[#This Row],[Tanggal nodin RFS/RFI]]))</f>
        <v>13</v>
      </c>
      <c r="AY1269" s="28" t="str">
        <f>IF(Email_TaskV2[[#This Row],[Nomor Nodin RFS/RFI]]="","",TEXT(Email_TaskV2[[#This Row],[Tanggal nodin RFS/RFI]],"mmm"))</f>
        <v>Oct</v>
      </c>
      <c r="AZ1269" s="28" t="str">
        <f>IF(Email_TaskV2[[#This Row],[Nodin BO]]="","No","Yes")</f>
        <v>Yes</v>
      </c>
      <c r="BA1269" s="36">
        <f>IF(Email_TaskV2[[#This Row],[Month]]="",13,MONTH(Email_TaskV2[[#This Row],[Tanggal nodin RFS/RFI]]))</f>
        <v>10</v>
      </c>
    </row>
    <row r="1270" spans="1:53" ht="15" hidden="1" customHeight="1" x14ac:dyDescent="0.3">
      <c r="A1270" s="17">
        <v>1269</v>
      </c>
      <c r="B1270" s="31" t="s">
        <v>5352</v>
      </c>
      <c r="C1270" s="40">
        <v>44848</v>
      </c>
      <c r="D1270" s="34" t="s">
        <v>5353</v>
      </c>
      <c r="E1270" s="31" t="s">
        <v>55</v>
      </c>
      <c r="F1270" s="31" t="s">
        <v>112</v>
      </c>
      <c r="G1270" s="42">
        <v>44851</v>
      </c>
      <c r="H1270" s="42">
        <v>44852</v>
      </c>
      <c r="I1270" s="31" t="s">
        <v>5354</v>
      </c>
      <c r="J1270" s="42">
        <v>44852</v>
      </c>
      <c r="K1270" s="42"/>
      <c r="L1270" s="31">
        <f t="shared" si="156"/>
        <v>4</v>
      </c>
      <c r="M1270" s="31">
        <f t="shared" si="157"/>
        <v>1</v>
      </c>
      <c r="N1270" s="20" t="s">
        <v>130</v>
      </c>
      <c r="O1270" s="20" t="s">
        <v>131</v>
      </c>
      <c r="P1270" s="35" t="str">
        <f>VLOOKUP(Email_TaskV2[[#This Row],[PIC Dev]],[1]Organization!C:D,2,FALSE)</f>
        <v>BSM Prepaid</v>
      </c>
      <c r="Q1270" s="34"/>
      <c r="R1270" s="31">
        <v>26</v>
      </c>
      <c r="S1270" s="31" t="s">
        <v>106</v>
      </c>
      <c r="T1270" s="31" t="s">
        <v>5355</v>
      </c>
      <c r="U1270" s="31"/>
      <c r="V1270" s="31"/>
      <c r="W1270" s="31"/>
      <c r="X1270" s="31"/>
      <c r="Y1270" s="31"/>
      <c r="Z1270" s="31" t="s">
        <v>63</v>
      </c>
      <c r="AA1270" s="31" t="s">
        <v>64</v>
      </c>
      <c r="AB1270" s="31" t="s">
        <v>3017</v>
      </c>
      <c r="AC1270" s="31" t="s">
        <v>66</v>
      </c>
      <c r="AD1270" s="23" t="s">
        <v>186</v>
      </c>
      <c r="AE1270" s="33"/>
      <c r="AF1270" s="33"/>
      <c r="AG1270" s="31"/>
      <c r="AH1270" s="31"/>
      <c r="AI1270" s="31" t="s">
        <v>75</v>
      </c>
      <c r="AJ1270" s="43" t="str">
        <f t="shared" si="155"/>
        <v/>
      </c>
      <c r="AK1270" s="25"/>
      <c r="AL1270" s="25"/>
      <c r="AM1270" s="25"/>
      <c r="AN1270" s="25"/>
      <c r="AO1270" s="25"/>
      <c r="AP1270" s="26">
        <f ca="1">IF(AND(Email_TaskV2[[#This Row],[Status]]="ON PROGRESS"),TODAY()-Email_TaskV2[[#This Row],[Tanggal nodin RFS/RFI]],0)</f>
        <v>0</v>
      </c>
      <c r="AQ1270" s="26">
        <f ca="1">IF(AND(Email_TaskV2[[#This Row],[Status]]="ON PROGRESS",Email_TaskV2[[#This Row],[Type]]="RFI"),TODAY()-Email_TaskV2[[#This Row],[Tanggal nodin RFS/RFI]],0)</f>
        <v>0</v>
      </c>
      <c r="AR1270" s="26" t="str">
        <f ca="1">IF(Email_TaskV2[[#This Row],[Aging]]&gt;7,"Warning","")</f>
        <v/>
      </c>
      <c r="AV1270" s="16" t="str">
        <f>IF(AND(Email_TaskV2[[#This Row],[Status]]="ON PROGRESS",Email_TaskV2[[#This Row],[Type]]="RFS"),"YES","")</f>
        <v/>
      </c>
      <c r="AW1270" s="16" t="str">
        <f>IF(AND(Email_TaskV2[[#This Row],[Status]]="ON PROGRESS",Email_TaskV2[[#This Row],[Type]]="RFI"),"YES","")</f>
        <v/>
      </c>
      <c r="AX1270" s="16">
        <f>IF(Email_TaskV2[[#This Row],[Nomor Nodin RFS/RFI]]="","",DAY(Email_TaskV2[[#This Row],[Tanggal nodin RFS/RFI]]))</f>
        <v>14</v>
      </c>
      <c r="AY1270" s="28" t="str">
        <f>IF(Email_TaskV2[[#This Row],[Nomor Nodin RFS/RFI]]="","",TEXT(Email_TaskV2[[#This Row],[Tanggal nodin RFS/RFI]],"mmm"))</f>
        <v>Oct</v>
      </c>
      <c r="AZ1270" s="28" t="str">
        <f>IF(Email_TaskV2[[#This Row],[Nodin BO]]="","No","Yes")</f>
        <v>Yes</v>
      </c>
      <c r="BA1270" s="36">
        <f>IF(Email_TaskV2[[#This Row],[Month]]="",13,MONTH(Email_TaskV2[[#This Row],[Tanggal nodin RFS/RFI]]))</f>
        <v>10</v>
      </c>
    </row>
    <row r="1271" spans="1:53" ht="15" hidden="1" customHeight="1" x14ac:dyDescent="0.3">
      <c r="A1271" s="17">
        <v>1270</v>
      </c>
      <c r="B1271" s="31" t="s">
        <v>5356</v>
      </c>
      <c r="C1271" s="40">
        <v>44848</v>
      </c>
      <c r="D1271" s="34" t="s">
        <v>5357</v>
      </c>
      <c r="E1271" s="31" t="s">
        <v>55</v>
      </c>
      <c r="F1271" s="41" t="s">
        <v>136</v>
      </c>
      <c r="G1271" s="42">
        <v>44854</v>
      </c>
      <c r="H1271" s="42">
        <v>44874</v>
      </c>
      <c r="I1271" s="31" t="s">
        <v>5358</v>
      </c>
      <c r="J1271" s="42">
        <v>44874</v>
      </c>
      <c r="K1271" s="42"/>
      <c r="L1271" s="31">
        <f t="shared" si="156"/>
        <v>26</v>
      </c>
      <c r="M1271" s="31">
        <f t="shared" si="157"/>
        <v>20</v>
      </c>
      <c r="N1271" s="20" t="s">
        <v>171</v>
      </c>
      <c r="O1271" s="20" t="s">
        <v>172</v>
      </c>
      <c r="P1271" s="34" t="str">
        <f>VLOOKUP(Email_TaskV2[[#This Row],[PIC Dev]],[1]Organization!C:D,2,FALSE)</f>
        <v>Postpaid, Roaming, and Interconnect</v>
      </c>
      <c r="Q1271" s="74" t="s">
        <v>5359</v>
      </c>
      <c r="R1271" s="31">
        <v>589</v>
      </c>
      <c r="S1271" s="31" t="s">
        <v>61</v>
      </c>
      <c r="T1271" s="31" t="s">
        <v>5360</v>
      </c>
      <c r="U1271" s="31"/>
      <c r="V1271" s="31"/>
      <c r="W1271" s="31"/>
      <c r="X1271" s="31"/>
      <c r="Y1271" s="31"/>
      <c r="Z1271" s="31" t="s">
        <v>63</v>
      </c>
      <c r="AA1271" s="31" t="s">
        <v>64</v>
      </c>
      <c r="AB1271" s="31" t="s">
        <v>65</v>
      </c>
      <c r="AC1271" s="31" t="s">
        <v>124</v>
      </c>
      <c r="AD1271" s="23" t="s">
        <v>125</v>
      </c>
      <c r="AE1271" s="33" t="s">
        <v>99</v>
      </c>
      <c r="AF1271" s="33"/>
      <c r="AG1271" s="31"/>
      <c r="AH1271" s="31"/>
      <c r="AI1271" s="31" t="s">
        <v>68</v>
      </c>
      <c r="AJ1271" s="43" t="str">
        <f t="shared" si="155"/>
        <v>(FUT Simulator)</v>
      </c>
      <c r="AK1271" s="25"/>
      <c r="AL1271" s="25"/>
      <c r="AM1271" s="25">
        <v>3</v>
      </c>
      <c r="AN1271" s="25"/>
      <c r="AO1271" s="25"/>
      <c r="AP1271" s="26">
        <f ca="1">IF(AND(Email_TaskV2[[#This Row],[Status]]="ON PROGRESS"),TODAY()-Email_TaskV2[[#This Row],[Tanggal nodin RFS/RFI]],0)</f>
        <v>0</v>
      </c>
      <c r="AQ1271" s="26">
        <f ca="1">IF(AND(Email_TaskV2[[#This Row],[Status]]="ON PROGRESS",Email_TaskV2[[#This Row],[Type]]="RFI"),TODAY()-Email_TaskV2[[#This Row],[Tanggal nodin RFS/RFI]],0)</f>
        <v>0</v>
      </c>
      <c r="AR1271" s="26" t="str">
        <f ca="1">IF(Email_TaskV2[[#This Row],[Aging]]&gt;7,"Warning","")</f>
        <v/>
      </c>
      <c r="AV1271" s="16" t="str">
        <f>IF(AND(Email_TaskV2[[#This Row],[Status]]="ON PROGRESS",Email_TaskV2[[#This Row],[Type]]="RFS"),"YES","")</f>
        <v/>
      </c>
      <c r="AW1271" s="16" t="str">
        <f>IF(AND(Email_TaskV2[[#This Row],[Status]]="ON PROGRESS",Email_TaskV2[[#This Row],[Type]]="RFI"),"YES","")</f>
        <v/>
      </c>
      <c r="AX1271" s="16">
        <f>IF(Email_TaskV2[[#This Row],[Nomor Nodin RFS/RFI]]="","",DAY(Email_TaskV2[[#This Row],[Tanggal nodin RFS/RFI]]))</f>
        <v>14</v>
      </c>
      <c r="AY1271" s="28" t="str">
        <f>IF(Email_TaskV2[[#This Row],[Nomor Nodin RFS/RFI]]="","",TEXT(Email_TaskV2[[#This Row],[Tanggal nodin RFS/RFI]],"mmm"))</f>
        <v>Oct</v>
      </c>
      <c r="AZ1271" s="28" t="str">
        <f>IF(Email_TaskV2[[#This Row],[Nodin BO]]="","No","Yes")</f>
        <v>Yes</v>
      </c>
      <c r="BA1271" s="36">
        <f>IF(Email_TaskV2[[#This Row],[Month]]="",13,MONTH(Email_TaskV2[[#This Row],[Tanggal nodin RFS/RFI]]))</f>
        <v>10</v>
      </c>
    </row>
    <row r="1272" spans="1:53" ht="15" hidden="1" customHeight="1" x14ac:dyDescent="0.3">
      <c r="A1272" s="17">
        <v>1271</v>
      </c>
      <c r="B1272" s="31" t="s">
        <v>5361</v>
      </c>
      <c r="C1272" s="40">
        <v>44848</v>
      </c>
      <c r="D1272" s="34" t="s">
        <v>5362</v>
      </c>
      <c r="E1272" s="31" t="s">
        <v>55</v>
      </c>
      <c r="F1272" s="31" t="s">
        <v>112</v>
      </c>
      <c r="G1272" s="42">
        <v>44849</v>
      </c>
      <c r="H1272" s="42">
        <v>44852</v>
      </c>
      <c r="I1272" s="31" t="s">
        <v>5363</v>
      </c>
      <c r="J1272" s="42">
        <v>44852</v>
      </c>
      <c r="K1272" s="42"/>
      <c r="L1272" s="31">
        <f t="shared" si="156"/>
        <v>4</v>
      </c>
      <c r="M1272" s="31">
        <f t="shared" si="157"/>
        <v>3</v>
      </c>
      <c r="N1272" s="20" t="s">
        <v>353</v>
      </c>
      <c r="O1272" s="34" t="s">
        <v>354</v>
      </c>
      <c r="P1272" s="34" t="str">
        <f>VLOOKUP(Email_TaskV2[[#This Row],[PIC Dev]],[1]Organization!C:D,2,FALSE)</f>
        <v>BSM Prepaid</v>
      </c>
      <c r="Q1272" s="34"/>
      <c r="R1272" s="31">
        <v>22</v>
      </c>
      <c r="S1272" s="31" t="s">
        <v>106</v>
      </c>
      <c r="T1272" s="31" t="s">
        <v>5364</v>
      </c>
      <c r="U1272" s="31"/>
      <c r="V1272" s="31"/>
      <c r="W1272" s="31"/>
      <c r="X1272" s="31"/>
      <c r="Y1272" s="31"/>
      <c r="Z1272" s="31" t="s">
        <v>63</v>
      </c>
      <c r="AA1272" s="31" t="s">
        <v>64</v>
      </c>
      <c r="AB1272" s="31" t="s">
        <v>447</v>
      </c>
      <c r="AC1272" s="31" t="s">
        <v>98</v>
      </c>
      <c r="AD1272" s="23" t="s">
        <v>133</v>
      </c>
      <c r="AE1272" s="33"/>
      <c r="AF1272" s="33"/>
      <c r="AG1272" s="31"/>
      <c r="AH1272" s="31"/>
      <c r="AI1272" s="31" t="s">
        <v>75</v>
      </c>
      <c r="AJ1272" s="43" t="str">
        <f t="shared" si="155"/>
        <v/>
      </c>
      <c r="AK1272" s="25"/>
      <c r="AL1272" s="25"/>
      <c r="AM1272" s="25"/>
      <c r="AN1272" s="25"/>
      <c r="AO1272" s="25"/>
      <c r="AP1272" s="26">
        <f ca="1">IF(AND(Email_TaskV2[[#This Row],[Status]]="ON PROGRESS"),TODAY()-Email_TaskV2[[#This Row],[Tanggal nodin RFS/RFI]],0)</f>
        <v>0</v>
      </c>
      <c r="AQ1272" s="26">
        <f ca="1">IF(AND(Email_TaskV2[[#This Row],[Status]]="ON PROGRESS",Email_TaskV2[[#This Row],[Type]]="RFI"),TODAY()-Email_TaskV2[[#This Row],[Tanggal nodin RFS/RFI]],0)</f>
        <v>0</v>
      </c>
      <c r="AR1272" s="26" t="str">
        <f ca="1">IF(Email_TaskV2[[#This Row],[Aging]]&gt;7,"Warning","")</f>
        <v/>
      </c>
      <c r="AV1272" s="16" t="str">
        <f>IF(AND(Email_TaskV2[[#This Row],[Status]]="ON PROGRESS",Email_TaskV2[[#This Row],[Type]]="RFS"),"YES","")</f>
        <v/>
      </c>
      <c r="AW1272" s="16" t="str">
        <f>IF(AND(Email_TaskV2[[#This Row],[Status]]="ON PROGRESS",Email_TaskV2[[#This Row],[Type]]="RFI"),"YES","")</f>
        <v/>
      </c>
      <c r="AX1272" s="16">
        <f>IF(Email_TaskV2[[#This Row],[Nomor Nodin RFS/RFI]]="","",DAY(Email_TaskV2[[#This Row],[Tanggal nodin RFS/RFI]]))</f>
        <v>14</v>
      </c>
      <c r="AY1272" s="28" t="str">
        <f>IF(Email_TaskV2[[#This Row],[Nomor Nodin RFS/RFI]]="","",TEXT(Email_TaskV2[[#This Row],[Tanggal nodin RFS/RFI]],"mmm"))</f>
        <v>Oct</v>
      </c>
      <c r="AZ1272" s="28" t="str">
        <f>IF(Email_TaskV2[[#This Row],[Nodin BO]]="","No","Yes")</f>
        <v>Yes</v>
      </c>
      <c r="BA1272" s="36">
        <f>IF(Email_TaskV2[[#This Row],[Month]]="",13,MONTH(Email_TaskV2[[#This Row],[Tanggal nodin RFS/RFI]]))</f>
        <v>10</v>
      </c>
    </row>
    <row r="1273" spans="1:53" ht="15" hidden="1" customHeight="1" x14ac:dyDescent="0.3">
      <c r="A1273" s="17">
        <v>1272</v>
      </c>
      <c r="B1273" s="31" t="s">
        <v>5365</v>
      </c>
      <c r="C1273" s="40">
        <v>44848</v>
      </c>
      <c r="D1273" s="34" t="s">
        <v>5366</v>
      </c>
      <c r="E1273" s="48" t="s">
        <v>118</v>
      </c>
      <c r="F1273" s="164" t="s">
        <v>119</v>
      </c>
      <c r="G1273" s="31"/>
      <c r="H1273" s="42">
        <v>44867</v>
      </c>
      <c r="I1273" s="31"/>
      <c r="J1273" s="31"/>
      <c r="K1273" s="31"/>
      <c r="L1273" s="33"/>
      <c r="M1273" s="34"/>
      <c r="N1273" s="33" t="s">
        <v>93</v>
      </c>
      <c r="O1273" s="34" t="s">
        <v>94</v>
      </c>
      <c r="P1273" s="34" t="str">
        <f>VLOOKUP(Email_TaskV2[[#This Row],[PIC Dev]],[1]Organization!C:D,2,FALSE)</f>
        <v>Digital and VAS</v>
      </c>
      <c r="Q1273" s="74" t="s">
        <v>5367</v>
      </c>
      <c r="R1273" s="31"/>
      <c r="S1273" s="31" t="s">
        <v>61</v>
      </c>
      <c r="T1273" s="31" t="s">
        <v>5368</v>
      </c>
      <c r="U1273" s="31"/>
      <c r="V1273" s="31"/>
      <c r="W1273" s="31"/>
      <c r="X1273" s="31"/>
      <c r="Y1273" s="31"/>
      <c r="Z1273" s="31" t="s">
        <v>63</v>
      </c>
      <c r="AA1273" s="31" t="s">
        <v>64</v>
      </c>
      <c r="AB1273" s="31" t="s">
        <v>201</v>
      </c>
      <c r="AC1273" s="31" t="s">
        <v>98</v>
      </c>
      <c r="AD1273" s="23" t="s">
        <v>2421</v>
      </c>
      <c r="AE1273" s="33"/>
      <c r="AF1273" s="33"/>
      <c r="AG1273" s="31"/>
      <c r="AH1273" s="31"/>
      <c r="AI1273" s="48" t="s">
        <v>75</v>
      </c>
      <c r="AJ1273" s="135" t="str">
        <f t="shared" si="155"/>
        <v/>
      </c>
      <c r="AK1273" s="25"/>
      <c r="AL1273" s="25"/>
      <c r="AM1273" s="25"/>
      <c r="AN1273" s="25"/>
      <c r="AO1273" s="25"/>
      <c r="AP1273" s="26">
        <f ca="1">IF(AND(Email_TaskV2[[#This Row],[Status]]="ON PROGRESS"),TODAY()-Email_TaskV2[[#This Row],[Tanggal nodin RFS/RFI]],0)</f>
        <v>0</v>
      </c>
      <c r="AQ1273" s="26">
        <f ca="1">IF(AND(Email_TaskV2[[#This Row],[Status]]="ON PROGRESS",Email_TaskV2[[#This Row],[Type]]="RFI"),TODAY()-Email_TaskV2[[#This Row],[Tanggal nodin RFS/RFI]],0)</f>
        <v>0</v>
      </c>
      <c r="AR1273" s="26" t="str">
        <f ca="1">IF(Email_TaskV2[[#This Row],[Aging]]&gt;7,"Warning","")</f>
        <v/>
      </c>
      <c r="AV1273" s="16" t="str">
        <f>IF(AND(Email_TaskV2[[#This Row],[Status]]="ON PROGRESS",Email_TaskV2[[#This Row],[Type]]="RFS"),"YES","")</f>
        <v/>
      </c>
      <c r="AW1273" s="16" t="str">
        <f>IF(AND(Email_TaskV2[[#This Row],[Status]]="ON PROGRESS",Email_TaskV2[[#This Row],[Type]]="RFI"),"YES","")</f>
        <v/>
      </c>
      <c r="AX1273" s="16">
        <f>IF(Email_TaskV2[[#This Row],[Nomor Nodin RFS/RFI]]="","",DAY(Email_TaskV2[[#This Row],[Tanggal nodin RFS/RFI]]))</f>
        <v>14</v>
      </c>
      <c r="AY1273" s="28" t="str">
        <f>IF(Email_TaskV2[[#This Row],[Nomor Nodin RFS/RFI]]="","",TEXT(Email_TaskV2[[#This Row],[Tanggal nodin RFS/RFI]],"mmm"))</f>
        <v>Oct</v>
      </c>
      <c r="AZ1273" s="28" t="str">
        <f>IF(Email_TaskV2[[#This Row],[Nodin BO]]="","No","Yes")</f>
        <v>Yes</v>
      </c>
      <c r="BA1273" s="36">
        <f>IF(Email_TaskV2[[#This Row],[Month]]="",13,MONTH(Email_TaskV2[[#This Row],[Tanggal nodin RFS/RFI]]))</f>
        <v>10</v>
      </c>
    </row>
    <row r="1274" spans="1:53" ht="15" hidden="1" customHeight="1" x14ac:dyDescent="0.3">
      <c r="A1274" s="17">
        <v>1273</v>
      </c>
      <c r="B1274" s="31" t="s">
        <v>5369</v>
      </c>
      <c r="C1274" s="40">
        <v>44848</v>
      </c>
      <c r="D1274" s="34" t="s">
        <v>5370</v>
      </c>
      <c r="E1274" s="31" t="s">
        <v>55</v>
      </c>
      <c r="F1274" s="31" t="s">
        <v>136</v>
      </c>
      <c r="G1274" s="42">
        <v>44853</v>
      </c>
      <c r="H1274" s="42">
        <v>44859</v>
      </c>
      <c r="I1274" s="31" t="s">
        <v>5371</v>
      </c>
      <c r="J1274" s="42">
        <v>44859</v>
      </c>
      <c r="K1274" s="42"/>
      <c r="L1274" s="31">
        <f t="shared" ref="L1274:L1283" si="158">H1274-C1274</f>
        <v>11</v>
      </c>
      <c r="M1274" s="31">
        <f t="shared" ref="M1274:M1283" si="159">J1274-G1274</f>
        <v>6</v>
      </c>
      <c r="N1274" s="34" t="s">
        <v>3765</v>
      </c>
      <c r="O1274" s="34" t="s">
        <v>3766</v>
      </c>
      <c r="P1274" s="34" t="str">
        <f>VLOOKUP(Email_TaskV2[[#This Row],[PIC Dev]],[1]Organization!C:D,2,FALSE)</f>
        <v>Postpaid, Roaming, and Interconnect</v>
      </c>
      <c r="Q1274" s="74" t="s">
        <v>5372</v>
      </c>
      <c r="R1274" s="31">
        <v>102</v>
      </c>
      <c r="S1274" s="31" t="s">
        <v>61</v>
      </c>
      <c r="T1274" s="83" t="s">
        <v>5373</v>
      </c>
      <c r="U1274" s="83"/>
      <c r="V1274" s="83"/>
      <c r="W1274" s="83"/>
      <c r="X1274" s="83"/>
      <c r="Y1274" s="83"/>
      <c r="Z1274" s="31" t="s">
        <v>63</v>
      </c>
      <c r="AA1274" s="31" t="s">
        <v>64</v>
      </c>
      <c r="AB1274" s="31" t="s">
        <v>65</v>
      </c>
      <c r="AC1274" s="31" t="s">
        <v>98</v>
      </c>
      <c r="AD1274" s="23" t="s">
        <v>99</v>
      </c>
      <c r="AE1274" s="33" t="s">
        <v>125</v>
      </c>
      <c r="AF1274" s="33"/>
      <c r="AG1274" s="31"/>
      <c r="AH1274" s="31"/>
      <c r="AI1274" s="31" t="s">
        <v>68</v>
      </c>
      <c r="AJ1274" s="43" t="str">
        <f t="shared" si="155"/>
        <v>(FUT Simulator)</v>
      </c>
      <c r="AK1274" s="25"/>
      <c r="AL1274" s="25"/>
      <c r="AM1274" s="25">
        <v>3</v>
      </c>
      <c r="AN1274" s="25"/>
      <c r="AO1274" s="25"/>
      <c r="AP1274" s="26">
        <f ca="1">IF(AND(Email_TaskV2[[#This Row],[Status]]="ON PROGRESS"),TODAY()-Email_TaskV2[[#This Row],[Tanggal nodin RFS/RFI]],0)</f>
        <v>0</v>
      </c>
      <c r="AQ1274" s="26">
        <f ca="1">IF(AND(Email_TaskV2[[#This Row],[Status]]="ON PROGRESS",Email_TaskV2[[#This Row],[Type]]="RFI"),TODAY()-Email_TaskV2[[#This Row],[Tanggal nodin RFS/RFI]],0)</f>
        <v>0</v>
      </c>
      <c r="AR1274" s="26" t="str">
        <f ca="1">IF(Email_TaskV2[[#This Row],[Aging]]&gt;7,"Warning","")</f>
        <v/>
      </c>
      <c r="AV1274" s="16" t="str">
        <f>IF(AND(Email_TaskV2[[#This Row],[Status]]="ON PROGRESS",Email_TaskV2[[#This Row],[Type]]="RFS"),"YES","")</f>
        <v/>
      </c>
      <c r="AW1274" s="16" t="str">
        <f>IF(AND(Email_TaskV2[[#This Row],[Status]]="ON PROGRESS",Email_TaskV2[[#This Row],[Type]]="RFI"),"YES","")</f>
        <v/>
      </c>
      <c r="AX1274" s="16">
        <f>IF(Email_TaskV2[[#This Row],[Nomor Nodin RFS/RFI]]="","",DAY(Email_TaskV2[[#This Row],[Tanggal nodin RFS/RFI]]))</f>
        <v>14</v>
      </c>
      <c r="AY1274" s="28" t="str">
        <f>IF(Email_TaskV2[[#This Row],[Nomor Nodin RFS/RFI]]="","",TEXT(Email_TaskV2[[#This Row],[Tanggal nodin RFS/RFI]],"mmm"))</f>
        <v>Oct</v>
      </c>
      <c r="AZ1274" s="28" t="str">
        <f>IF(Email_TaskV2[[#This Row],[Nodin BO]]="","No","Yes")</f>
        <v>Yes</v>
      </c>
      <c r="BA1274" s="36">
        <f>IF(Email_TaskV2[[#This Row],[Month]]="",13,MONTH(Email_TaskV2[[#This Row],[Tanggal nodin RFS/RFI]]))</f>
        <v>10</v>
      </c>
    </row>
    <row r="1275" spans="1:53" ht="15" hidden="1" customHeight="1" x14ac:dyDescent="0.3">
      <c r="A1275" s="17">
        <v>1274</v>
      </c>
      <c r="B1275" s="31" t="s">
        <v>5374</v>
      </c>
      <c r="C1275" s="40">
        <v>44848</v>
      </c>
      <c r="D1275" s="34" t="s">
        <v>5375</v>
      </c>
      <c r="E1275" s="31" t="s">
        <v>55</v>
      </c>
      <c r="F1275" s="31" t="s">
        <v>136</v>
      </c>
      <c r="G1275" s="42">
        <v>44848</v>
      </c>
      <c r="H1275" s="42">
        <v>44862</v>
      </c>
      <c r="I1275" s="31" t="s">
        <v>5376</v>
      </c>
      <c r="J1275" s="42">
        <v>44862</v>
      </c>
      <c r="K1275" s="42"/>
      <c r="L1275" s="31">
        <f t="shared" si="158"/>
        <v>14</v>
      </c>
      <c r="M1275" s="31">
        <f t="shared" si="159"/>
        <v>14</v>
      </c>
      <c r="N1275" s="23" t="s">
        <v>93</v>
      </c>
      <c r="O1275" s="20" t="s">
        <v>94</v>
      </c>
      <c r="P1275" s="34" t="str">
        <f>VLOOKUP(Email_TaskV2[[#This Row],[PIC Dev]],[1]Organization!C:D,2,FALSE)</f>
        <v>Digital and VAS</v>
      </c>
      <c r="Q1275" s="74" t="s">
        <v>5377</v>
      </c>
      <c r="R1275" s="31">
        <v>83</v>
      </c>
      <c r="S1275" s="31" t="s">
        <v>61</v>
      </c>
      <c r="T1275" s="83" t="s">
        <v>5166</v>
      </c>
      <c r="U1275" s="83"/>
      <c r="V1275" s="83"/>
      <c r="W1275" s="83"/>
      <c r="X1275" s="83"/>
      <c r="Y1275" s="83"/>
      <c r="Z1275" s="31" t="s">
        <v>63</v>
      </c>
      <c r="AA1275" s="31" t="s">
        <v>64</v>
      </c>
      <c r="AB1275" s="31" t="s">
        <v>65</v>
      </c>
      <c r="AC1275" s="31" t="s">
        <v>98</v>
      </c>
      <c r="AD1275" s="23" t="s">
        <v>2421</v>
      </c>
      <c r="AE1275" s="33" t="s">
        <v>160</v>
      </c>
      <c r="AF1275" s="33"/>
      <c r="AG1275" s="31"/>
      <c r="AH1275" s="31"/>
      <c r="AI1275" s="31" t="s">
        <v>75</v>
      </c>
      <c r="AJ1275" s="43" t="str">
        <f t="shared" si="155"/>
        <v/>
      </c>
      <c r="AK1275" s="25"/>
      <c r="AL1275" s="25"/>
      <c r="AM1275" s="25"/>
      <c r="AN1275" s="25"/>
      <c r="AO1275" s="25"/>
      <c r="AP1275" s="26">
        <f ca="1">IF(AND(Email_TaskV2[[#This Row],[Status]]="ON PROGRESS"),TODAY()-Email_TaskV2[[#This Row],[Tanggal nodin RFS/RFI]],0)</f>
        <v>0</v>
      </c>
      <c r="AQ1275" s="26">
        <f ca="1">IF(AND(Email_TaskV2[[#This Row],[Status]]="ON PROGRESS",Email_TaskV2[[#This Row],[Type]]="RFI"),TODAY()-Email_TaskV2[[#This Row],[Tanggal nodin RFS/RFI]],0)</f>
        <v>0</v>
      </c>
      <c r="AR1275" s="26" t="str">
        <f ca="1">IF(Email_TaskV2[[#This Row],[Aging]]&gt;7,"Warning","")</f>
        <v/>
      </c>
      <c r="AV1275" s="16" t="str">
        <f>IF(AND(Email_TaskV2[[#This Row],[Status]]="ON PROGRESS",Email_TaskV2[[#This Row],[Type]]="RFS"),"YES","")</f>
        <v/>
      </c>
      <c r="AW1275" s="16" t="str">
        <f>IF(AND(Email_TaskV2[[#This Row],[Status]]="ON PROGRESS",Email_TaskV2[[#This Row],[Type]]="RFI"),"YES","")</f>
        <v/>
      </c>
      <c r="AX1275" s="16">
        <f>IF(Email_TaskV2[[#This Row],[Nomor Nodin RFS/RFI]]="","",DAY(Email_TaskV2[[#This Row],[Tanggal nodin RFS/RFI]]))</f>
        <v>14</v>
      </c>
      <c r="AY1275" s="28" t="str">
        <f>IF(Email_TaskV2[[#This Row],[Nomor Nodin RFS/RFI]]="","",TEXT(Email_TaskV2[[#This Row],[Tanggal nodin RFS/RFI]],"mmm"))</f>
        <v>Oct</v>
      </c>
      <c r="AZ1275" s="28" t="str">
        <f>IF(Email_TaskV2[[#This Row],[Nodin BO]]="","No","Yes")</f>
        <v>Yes</v>
      </c>
      <c r="BA1275" s="36">
        <f>IF(Email_TaskV2[[#This Row],[Month]]="",13,MONTH(Email_TaskV2[[#This Row],[Tanggal nodin RFS/RFI]]))</f>
        <v>10</v>
      </c>
    </row>
    <row r="1276" spans="1:53" ht="15" hidden="1" customHeight="1" x14ac:dyDescent="0.3">
      <c r="A1276" s="17">
        <v>1275</v>
      </c>
      <c r="B1276" s="31" t="s">
        <v>5378</v>
      </c>
      <c r="C1276" s="40">
        <v>44848</v>
      </c>
      <c r="D1276" s="34" t="s">
        <v>5379</v>
      </c>
      <c r="E1276" s="31" t="s">
        <v>55</v>
      </c>
      <c r="F1276" s="41" t="s">
        <v>86</v>
      </c>
      <c r="G1276" s="42">
        <v>44848</v>
      </c>
      <c r="H1276" s="42">
        <v>44853</v>
      </c>
      <c r="I1276" s="31" t="s">
        <v>5380</v>
      </c>
      <c r="J1276" s="42">
        <v>44853</v>
      </c>
      <c r="K1276" s="42"/>
      <c r="L1276" s="31">
        <f t="shared" si="158"/>
        <v>5</v>
      </c>
      <c r="M1276" s="31">
        <f t="shared" si="159"/>
        <v>5</v>
      </c>
      <c r="N1276" s="23" t="s">
        <v>93</v>
      </c>
      <c r="O1276" s="20" t="s">
        <v>94</v>
      </c>
      <c r="P1276" s="34" t="str">
        <f>VLOOKUP(Email_TaskV2[[#This Row],[PIC Dev]],[1]Organization!C:D,2,FALSE)</f>
        <v>Digital and VAS</v>
      </c>
      <c r="Q1276" s="74" t="s">
        <v>5381</v>
      </c>
      <c r="R1276" s="31">
        <v>18</v>
      </c>
      <c r="S1276" s="31" t="s">
        <v>61</v>
      </c>
      <c r="T1276" s="31" t="s">
        <v>5382</v>
      </c>
      <c r="U1276" s="31"/>
      <c r="V1276" s="31"/>
      <c r="W1276" s="31"/>
      <c r="X1276" s="31"/>
      <c r="Y1276" s="31"/>
      <c r="Z1276" s="31" t="s">
        <v>63</v>
      </c>
      <c r="AA1276" s="31" t="s">
        <v>64</v>
      </c>
      <c r="AB1276" s="31" t="s">
        <v>65</v>
      </c>
      <c r="AC1276" s="31" t="s">
        <v>98</v>
      </c>
      <c r="AD1276" s="23" t="s">
        <v>774</v>
      </c>
      <c r="AE1276" s="33"/>
      <c r="AF1276" s="33"/>
      <c r="AG1276" s="31"/>
      <c r="AH1276" s="31"/>
      <c r="AI1276" s="31" t="s">
        <v>75</v>
      </c>
      <c r="AJ1276" s="43" t="str">
        <f t="shared" si="155"/>
        <v/>
      </c>
      <c r="AK1276" s="25"/>
      <c r="AL1276" s="25"/>
      <c r="AM1276" s="25"/>
      <c r="AN1276" s="25"/>
      <c r="AO1276" s="25"/>
      <c r="AP1276" s="26">
        <f ca="1">IF(AND(Email_TaskV2[[#This Row],[Status]]="ON PROGRESS"),TODAY()-Email_TaskV2[[#This Row],[Tanggal nodin RFS/RFI]],0)</f>
        <v>0</v>
      </c>
      <c r="AQ1276" s="26">
        <f ca="1">IF(AND(Email_TaskV2[[#This Row],[Status]]="ON PROGRESS",Email_TaskV2[[#This Row],[Type]]="RFI"),TODAY()-Email_TaskV2[[#This Row],[Tanggal nodin RFS/RFI]],0)</f>
        <v>0</v>
      </c>
      <c r="AR1276" s="26" t="str">
        <f ca="1">IF(Email_TaskV2[[#This Row],[Aging]]&gt;7,"Warning","")</f>
        <v/>
      </c>
      <c r="AV1276" s="16" t="str">
        <f>IF(AND(Email_TaskV2[[#This Row],[Status]]="ON PROGRESS",Email_TaskV2[[#This Row],[Type]]="RFS"),"YES","")</f>
        <v/>
      </c>
      <c r="AW1276" s="16" t="str">
        <f>IF(AND(Email_TaskV2[[#This Row],[Status]]="ON PROGRESS",Email_TaskV2[[#This Row],[Type]]="RFI"),"YES","")</f>
        <v/>
      </c>
      <c r="AX1276" s="16">
        <f>IF(Email_TaskV2[[#This Row],[Nomor Nodin RFS/RFI]]="","",DAY(Email_TaskV2[[#This Row],[Tanggal nodin RFS/RFI]]))</f>
        <v>14</v>
      </c>
      <c r="AY1276" s="28" t="str">
        <f>IF(Email_TaskV2[[#This Row],[Nomor Nodin RFS/RFI]]="","",TEXT(Email_TaskV2[[#This Row],[Tanggal nodin RFS/RFI]],"mmm"))</f>
        <v>Oct</v>
      </c>
      <c r="AZ1276" s="28" t="str">
        <f>IF(Email_TaskV2[[#This Row],[Nodin BO]]="","No","Yes")</f>
        <v>Yes</v>
      </c>
      <c r="BA1276" s="36">
        <f>IF(Email_TaskV2[[#This Row],[Month]]="",13,MONTH(Email_TaskV2[[#This Row],[Tanggal nodin RFS/RFI]]))</f>
        <v>10</v>
      </c>
    </row>
    <row r="1277" spans="1:53" ht="15" hidden="1" customHeight="1" x14ac:dyDescent="0.3">
      <c r="A1277" s="17">
        <v>1276</v>
      </c>
      <c r="B1277" s="31" t="s">
        <v>5383</v>
      </c>
      <c r="C1277" s="40">
        <v>44848</v>
      </c>
      <c r="D1277" s="34" t="s">
        <v>5384</v>
      </c>
      <c r="E1277" s="31" t="s">
        <v>55</v>
      </c>
      <c r="F1277" s="31" t="s">
        <v>136</v>
      </c>
      <c r="G1277" s="42">
        <v>44852</v>
      </c>
      <c r="H1277" s="42">
        <v>44862</v>
      </c>
      <c r="I1277" s="31" t="s">
        <v>5385</v>
      </c>
      <c r="J1277" s="42">
        <v>44862</v>
      </c>
      <c r="K1277" s="42"/>
      <c r="L1277" s="31">
        <f t="shared" si="158"/>
        <v>14</v>
      </c>
      <c r="M1277" s="31">
        <f t="shared" si="159"/>
        <v>10</v>
      </c>
      <c r="N1277" s="34" t="s">
        <v>104</v>
      </c>
      <c r="O1277" s="34" t="s">
        <v>105</v>
      </c>
      <c r="P1277" s="34" t="str">
        <f>VLOOKUP(Email_TaskV2[[#This Row],[PIC Dev]],[1]Organization!C:D,2,FALSE)</f>
        <v>Digital and VAS</v>
      </c>
      <c r="Q1277" s="74" t="s">
        <v>5386</v>
      </c>
      <c r="R1277" s="31">
        <v>160</v>
      </c>
      <c r="S1277" s="31" t="s">
        <v>106</v>
      </c>
      <c r="T1277" s="31" t="s">
        <v>5387</v>
      </c>
      <c r="U1277" s="31"/>
      <c r="V1277" s="31"/>
      <c r="W1277" s="31"/>
      <c r="X1277" s="31"/>
      <c r="Y1277" s="31"/>
      <c r="Z1277" s="31" t="s">
        <v>63</v>
      </c>
      <c r="AA1277" s="31" t="s">
        <v>64</v>
      </c>
      <c r="AB1277" s="31" t="s">
        <v>108</v>
      </c>
      <c r="AC1277" s="31" t="s">
        <v>98</v>
      </c>
      <c r="AD1277" s="23" t="s">
        <v>816</v>
      </c>
      <c r="AE1277" s="33" t="s">
        <v>186</v>
      </c>
      <c r="AF1277" s="33"/>
      <c r="AG1277" s="31"/>
      <c r="AH1277" s="31"/>
      <c r="AI1277" s="31" t="s">
        <v>75</v>
      </c>
      <c r="AJ1277" s="43" t="str">
        <f t="shared" si="155"/>
        <v/>
      </c>
      <c r="AK1277" s="25"/>
      <c r="AL1277" s="25"/>
      <c r="AM1277" s="25"/>
      <c r="AN1277" s="25"/>
      <c r="AO1277" s="25"/>
      <c r="AP1277" s="26">
        <f ca="1">IF(AND(Email_TaskV2[[#This Row],[Status]]="ON PROGRESS"),TODAY()-Email_TaskV2[[#This Row],[Tanggal nodin RFS/RFI]],0)</f>
        <v>0</v>
      </c>
      <c r="AQ1277" s="26">
        <f ca="1">IF(AND(Email_TaskV2[[#This Row],[Status]]="ON PROGRESS",Email_TaskV2[[#This Row],[Type]]="RFI"),TODAY()-Email_TaskV2[[#This Row],[Tanggal nodin RFS/RFI]],0)</f>
        <v>0</v>
      </c>
      <c r="AR1277" s="26" t="str">
        <f ca="1">IF(Email_TaskV2[[#This Row],[Aging]]&gt;7,"Warning","")</f>
        <v/>
      </c>
      <c r="AV1277" s="16" t="str">
        <f>IF(AND(Email_TaskV2[[#This Row],[Status]]="ON PROGRESS",Email_TaskV2[[#This Row],[Type]]="RFS"),"YES","")</f>
        <v/>
      </c>
      <c r="AW1277" s="16" t="str">
        <f>IF(AND(Email_TaskV2[[#This Row],[Status]]="ON PROGRESS",Email_TaskV2[[#This Row],[Type]]="RFI"),"YES","")</f>
        <v/>
      </c>
      <c r="AX1277" s="16">
        <f>IF(Email_TaskV2[[#This Row],[Nomor Nodin RFS/RFI]]="","",DAY(Email_TaskV2[[#This Row],[Tanggal nodin RFS/RFI]]))</f>
        <v>14</v>
      </c>
      <c r="AY1277" s="28" t="str">
        <f>IF(Email_TaskV2[[#This Row],[Nomor Nodin RFS/RFI]]="","",TEXT(Email_TaskV2[[#This Row],[Tanggal nodin RFS/RFI]],"mmm"))</f>
        <v>Oct</v>
      </c>
      <c r="AZ1277" s="28" t="str">
        <f>IF(Email_TaskV2[[#This Row],[Nodin BO]]="","No","Yes")</f>
        <v>Yes</v>
      </c>
      <c r="BA1277" s="36">
        <f>IF(Email_TaskV2[[#This Row],[Month]]="",13,MONTH(Email_TaskV2[[#This Row],[Tanggal nodin RFS/RFI]]))</f>
        <v>10</v>
      </c>
    </row>
    <row r="1278" spans="1:53" ht="15" hidden="1" customHeight="1" x14ac:dyDescent="0.3">
      <c r="A1278" s="17">
        <v>1277</v>
      </c>
      <c r="B1278" s="31" t="s">
        <v>5388</v>
      </c>
      <c r="C1278" s="40">
        <v>44848</v>
      </c>
      <c r="D1278" s="34" t="s">
        <v>5389</v>
      </c>
      <c r="E1278" s="31" t="s">
        <v>55</v>
      </c>
      <c r="F1278" s="31" t="s">
        <v>136</v>
      </c>
      <c r="G1278" s="42">
        <v>44848</v>
      </c>
      <c r="H1278" s="42">
        <v>44858</v>
      </c>
      <c r="I1278" s="31" t="s">
        <v>5390</v>
      </c>
      <c r="J1278" s="42">
        <v>44858</v>
      </c>
      <c r="K1278" s="42"/>
      <c r="L1278" s="31">
        <f t="shared" si="158"/>
        <v>10</v>
      </c>
      <c r="M1278" s="31">
        <f t="shared" si="159"/>
        <v>10</v>
      </c>
      <c r="N1278" s="34" t="s">
        <v>220</v>
      </c>
      <c r="O1278" s="34" t="s">
        <v>221</v>
      </c>
      <c r="P1278" s="34" t="str">
        <f>VLOOKUP(Email_TaskV2[[#This Row],[PIC Dev]],[1]Organization!C:D,2,FALSE)</f>
        <v>Digital and VAS</v>
      </c>
      <c r="Q1278" s="74" t="s">
        <v>5391</v>
      </c>
      <c r="R1278" s="31">
        <v>15</v>
      </c>
      <c r="S1278" s="31" t="s">
        <v>106</v>
      </c>
      <c r="T1278" s="31" t="s">
        <v>5392</v>
      </c>
      <c r="U1278" s="31"/>
      <c r="V1278" s="31"/>
      <c r="W1278" s="31"/>
      <c r="X1278" s="31"/>
      <c r="Y1278" s="31"/>
      <c r="Z1278" s="31" t="s">
        <v>63</v>
      </c>
      <c r="AA1278" s="31" t="s">
        <v>64</v>
      </c>
      <c r="AB1278" s="31" t="s">
        <v>97</v>
      </c>
      <c r="AC1278" s="31" t="s">
        <v>98</v>
      </c>
      <c r="AD1278" s="23" t="s">
        <v>816</v>
      </c>
      <c r="AE1278" s="33"/>
      <c r="AF1278" s="33"/>
      <c r="AG1278" s="31"/>
      <c r="AH1278" s="31"/>
      <c r="AI1278" s="31" t="s">
        <v>75</v>
      </c>
      <c r="AJ1278" s="43" t="str">
        <f t="shared" si="155"/>
        <v/>
      </c>
      <c r="AK1278" s="25"/>
      <c r="AL1278" s="25"/>
      <c r="AM1278" s="25"/>
      <c r="AN1278" s="25"/>
      <c r="AO1278" s="25"/>
      <c r="AP1278" s="26">
        <f ca="1">IF(AND(Email_TaskV2[[#This Row],[Status]]="ON PROGRESS"),TODAY()-Email_TaskV2[[#This Row],[Tanggal nodin RFS/RFI]],0)</f>
        <v>0</v>
      </c>
      <c r="AQ1278" s="26">
        <f ca="1">IF(AND(Email_TaskV2[[#This Row],[Status]]="ON PROGRESS",Email_TaskV2[[#This Row],[Type]]="RFI"),TODAY()-Email_TaskV2[[#This Row],[Tanggal nodin RFS/RFI]],0)</f>
        <v>0</v>
      </c>
      <c r="AR1278" s="26" t="str">
        <f ca="1">IF(Email_TaskV2[[#This Row],[Aging]]&gt;7,"Warning","")</f>
        <v/>
      </c>
      <c r="AV1278" s="16" t="str">
        <f>IF(AND(Email_TaskV2[[#This Row],[Status]]="ON PROGRESS",Email_TaskV2[[#This Row],[Type]]="RFS"),"YES","")</f>
        <v/>
      </c>
      <c r="AW1278" s="16" t="str">
        <f>IF(AND(Email_TaskV2[[#This Row],[Status]]="ON PROGRESS",Email_TaskV2[[#This Row],[Type]]="RFI"),"YES","")</f>
        <v/>
      </c>
      <c r="AX1278" s="16">
        <f>IF(Email_TaskV2[[#This Row],[Nomor Nodin RFS/RFI]]="","",DAY(Email_TaskV2[[#This Row],[Tanggal nodin RFS/RFI]]))</f>
        <v>14</v>
      </c>
      <c r="AY1278" s="28" t="str">
        <f>IF(Email_TaskV2[[#This Row],[Nomor Nodin RFS/RFI]]="","",TEXT(Email_TaskV2[[#This Row],[Tanggal nodin RFS/RFI]],"mmm"))</f>
        <v>Oct</v>
      </c>
      <c r="AZ1278" s="28" t="str">
        <f>IF(Email_TaskV2[[#This Row],[Nodin BO]]="","No","Yes")</f>
        <v>Yes</v>
      </c>
      <c r="BA1278" s="36">
        <f>IF(Email_TaskV2[[#This Row],[Month]]="",13,MONTH(Email_TaskV2[[#This Row],[Tanggal nodin RFS/RFI]]))</f>
        <v>10</v>
      </c>
    </row>
    <row r="1279" spans="1:53" ht="15" hidden="1" customHeight="1" x14ac:dyDescent="0.3">
      <c r="A1279" s="17">
        <v>1278</v>
      </c>
      <c r="B1279" s="31" t="s">
        <v>5393</v>
      </c>
      <c r="C1279" s="40">
        <v>44849</v>
      </c>
      <c r="D1279" s="34" t="s">
        <v>5394</v>
      </c>
      <c r="E1279" s="31" t="s">
        <v>55</v>
      </c>
      <c r="F1279" s="41" t="s">
        <v>112</v>
      </c>
      <c r="G1279" s="42">
        <v>44853</v>
      </c>
      <c r="H1279" s="42">
        <v>44861</v>
      </c>
      <c r="I1279" s="31" t="s">
        <v>5395</v>
      </c>
      <c r="J1279" s="42">
        <v>44859</v>
      </c>
      <c r="K1279" s="42"/>
      <c r="L1279" s="31">
        <f t="shared" si="158"/>
        <v>12</v>
      </c>
      <c r="M1279" s="31">
        <f t="shared" si="159"/>
        <v>6</v>
      </c>
      <c r="N1279" s="33" t="s">
        <v>93</v>
      </c>
      <c r="O1279" s="34" t="s">
        <v>94</v>
      </c>
      <c r="P1279" s="34" t="str">
        <f>VLOOKUP(Email_TaskV2[[#This Row],[PIC Dev]],[1]Organization!C:D,2,FALSE)</f>
        <v>Digital and VAS</v>
      </c>
      <c r="Q1279" s="34"/>
      <c r="R1279" s="31">
        <v>86</v>
      </c>
      <c r="S1279" s="31" t="s">
        <v>106</v>
      </c>
      <c r="T1279" s="31"/>
      <c r="U1279" s="31"/>
      <c r="V1279" s="31"/>
      <c r="W1279" s="31"/>
      <c r="X1279" s="31"/>
      <c r="Y1279" s="31"/>
      <c r="Z1279" s="31" t="s">
        <v>63</v>
      </c>
      <c r="AA1279" s="31" t="s">
        <v>64</v>
      </c>
      <c r="AB1279" s="31" t="s">
        <v>97</v>
      </c>
      <c r="AC1279" s="31" t="s">
        <v>98</v>
      </c>
      <c r="AD1279" s="23" t="s">
        <v>2792</v>
      </c>
      <c r="AE1279" s="33"/>
      <c r="AF1279" s="33"/>
      <c r="AG1279" s="31"/>
      <c r="AH1279" s="31"/>
      <c r="AI1279" s="31" t="s">
        <v>75</v>
      </c>
      <c r="AJ1279" s="43" t="str">
        <f t="shared" si="155"/>
        <v/>
      </c>
      <c r="AK1279" s="25"/>
      <c r="AL1279" s="25"/>
      <c r="AM1279" s="25"/>
      <c r="AN1279" s="25"/>
      <c r="AO1279" s="25"/>
      <c r="AP1279" s="26">
        <f ca="1">IF(AND(Email_TaskV2[[#This Row],[Status]]="ON PROGRESS"),TODAY()-Email_TaskV2[[#This Row],[Tanggal nodin RFS/RFI]],0)</f>
        <v>0</v>
      </c>
      <c r="AQ1279" s="26">
        <f ca="1">IF(AND(Email_TaskV2[[#This Row],[Status]]="ON PROGRESS",Email_TaskV2[[#This Row],[Type]]="RFI"),TODAY()-Email_TaskV2[[#This Row],[Tanggal nodin RFS/RFI]],0)</f>
        <v>0</v>
      </c>
      <c r="AR1279" s="26" t="str">
        <f ca="1">IF(Email_TaskV2[[#This Row],[Aging]]&gt;7,"Warning","")</f>
        <v/>
      </c>
      <c r="AV1279" s="16" t="str">
        <f>IF(AND(Email_TaskV2[[#This Row],[Status]]="ON PROGRESS",Email_TaskV2[[#This Row],[Type]]="RFS"),"YES","")</f>
        <v/>
      </c>
      <c r="AW1279" s="16" t="str">
        <f>IF(AND(Email_TaskV2[[#This Row],[Status]]="ON PROGRESS",Email_TaskV2[[#This Row],[Type]]="RFI"),"YES","")</f>
        <v/>
      </c>
      <c r="AX1279" s="16">
        <f>IF(Email_TaskV2[[#This Row],[Nomor Nodin RFS/RFI]]="","",DAY(Email_TaskV2[[#This Row],[Tanggal nodin RFS/RFI]]))</f>
        <v>15</v>
      </c>
      <c r="AY1279" s="28" t="str">
        <f>IF(Email_TaskV2[[#This Row],[Nomor Nodin RFS/RFI]]="","",TEXT(Email_TaskV2[[#This Row],[Tanggal nodin RFS/RFI]],"mmm"))</f>
        <v>Oct</v>
      </c>
      <c r="AZ1279" s="28" t="str">
        <f>IF(Email_TaskV2[[#This Row],[Nodin BO]]="","No","Yes")</f>
        <v>No</v>
      </c>
      <c r="BA1279" s="36">
        <f>IF(Email_TaskV2[[#This Row],[Month]]="",13,MONTH(Email_TaskV2[[#This Row],[Tanggal nodin RFS/RFI]]))</f>
        <v>10</v>
      </c>
    </row>
    <row r="1280" spans="1:53" ht="15" hidden="1" customHeight="1" x14ac:dyDescent="0.3">
      <c r="A1280" s="17">
        <v>1279</v>
      </c>
      <c r="B1280" s="31" t="s">
        <v>5396</v>
      </c>
      <c r="C1280" s="40">
        <v>44850</v>
      </c>
      <c r="D1280" s="34" t="s">
        <v>5397</v>
      </c>
      <c r="E1280" s="31" t="s">
        <v>55</v>
      </c>
      <c r="F1280" s="41" t="s">
        <v>112</v>
      </c>
      <c r="G1280" s="42">
        <v>44854</v>
      </c>
      <c r="H1280" s="42">
        <v>44859</v>
      </c>
      <c r="I1280" s="31" t="s">
        <v>5398</v>
      </c>
      <c r="J1280" s="42">
        <v>44858</v>
      </c>
      <c r="K1280" s="42"/>
      <c r="L1280" s="31">
        <f t="shared" si="158"/>
        <v>9</v>
      </c>
      <c r="M1280" s="31">
        <f t="shared" si="159"/>
        <v>4</v>
      </c>
      <c r="N1280" s="33" t="s">
        <v>93</v>
      </c>
      <c r="O1280" s="34" t="s">
        <v>94</v>
      </c>
      <c r="P1280" s="34" t="str">
        <f>VLOOKUP(Email_TaskV2[[#This Row],[PIC Dev]],[1]Organization!C:D,2,FALSE)</f>
        <v>Digital and VAS</v>
      </c>
      <c r="Q1280" s="34"/>
      <c r="R1280" s="31">
        <v>86</v>
      </c>
      <c r="S1280" s="31" t="s">
        <v>106</v>
      </c>
      <c r="T1280" s="31"/>
      <c r="U1280" s="31"/>
      <c r="V1280" s="31"/>
      <c r="W1280" s="31"/>
      <c r="X1280" s="31"/>
      <c r="Y1280" s="31"/>
      <c r="Z1280" s="31" t="s">
        <v>63</v>
      </c>
      <c r="AA1280" s="31" t="s">
        <v>64</v>
      </c>
      <c r="AB1280" s="31" t="s">
        <v>1498</v>
      </c>
      <c r="AC1280" s="31" t="s">
        <v>98</v>
      </c>
      <c r="AD1280" s="23" t="s">
        <v>211</v>
      </c>
      <c r="AE1280" s="33"/>
      <c r="AF1280" s="33"/>
      <c r="AG1280" s="31"/>
      <c r="AH1280" s="31"/>
      <c r="AI1280" s="31" t="s">
        <v>75</v>
      </c>
      <c r="AJ1280" s="43" t="str">
        <f t="shared" si="155"/>
        <v/>
      </c>
      <c r="AK1280" s="25"/>
      <c r="AL1280" s="25"/>
      <c r="AM1280" s="25"/>
      <c r="AN1280" s="25"/>
      <c r="AO1280" s="25"/>
      <c r="AP1280" s="26">
        <f ca="1">IF(AND(Email_TaskV2[[#This Row],[Status]]="ON PROGRESS"),TODAY()-Email_TaskV2[[#This Row],[Tanggal nodin RFS/RFI]],0)</f>
        <v>0</v>
      </c>
      <c r="AQ1280" s="26">
        <f ca="1">IF(AND(Email_TaskV2[[#This Row],[Status]]="ON PROGRESS",Email_TaskV2[[#This Row],[Type]]="RFI"),TODAY()-Email_TaskV2[[#This Row],[Tanggal nodin RFS/RFI]],0)</f>
        <v>0</v>
      </c>
      <c r="AR1280" s="26" t="str">
        <f ca="1">IF(Email_TaskV2[[#This Row],[Aging]]&gt;7,"Warning","")</f>
        <v/>
      </c>
      <c r="AV1280" s="16" t="str">
        <f>IF(AND(Email_TaskV2[[#This Row],[Status]]="ON PROGRESS",Email_TaskV2[[#This Row],[Type]]="RFS"),"YES","")</f>
        <v/>
      </c>
      <c r="AW1280" s="16" t="str">
        <f>IF(AND(Email_TaskV2[[#This Row],[Status]]="ON PROGRESS",Email_TaskV2[[#This Row],[Type]]="RFI"),"YES","")</f>
        <v/>
      </c>
      <c r="AX1280" s="16">
        <f>IF(Email_TaskV2[[#This Row],[Nomor Nodin RFS/RFI]]="","",DAY(Email_TaskV2[[#This Row],[Tanggal nodin RFS/RFI]]))</f>
        <v>16</v>
      </c>
      <c r="AY1280" s="28" t="str">
        <f>IF(Email_TaskV2[[#This Row],[Nomor Nodin RFS/RFI]]="","",TEXT(Email_TaskV2[[#This Row],[Tanggal nodin RFS/RFI]],"mmm"))</f>
        <v>Oct</v>
      </c>
      <c r="AZ1280" s="28" t="str">
        <f>IF(Email_TaskV2[[#This Row],[Nodin BO]]="","No","Yes")</f>
        <v>No</v>
      </c>
      <c r="BA1280" s="36">
        <f>IF(Email_TaskV2[[#This Row],[Month]]="",13,MONTH(Email_TaskV2[[#This Row],[Tanggal nodin RFS/RFI]]))</f>
        <v>10</v>
      </c>
    </row>
    <row r="1281" spans="1:53" ht="15" hidden="1" customHeight="1" x14ac:dyDescent="0.3">
      <c r="A1281" s="17">
        <v>1280</v>
      </c>
      <c r="B1281" s="165" t="s">
        <v>5399</v>
      </c>
      <c r="C1281" s="166">
        <v>44851</v>
      </c>
      <c r="D1281" s="154" t="s">
        <v>5400</v>
      </c>
      <c r="E1281" s="31" t="s">
        <v>55</v>
      </c>
      <c r="F1281" s="31" t="s">
        <v>112</v>
      </c>
      <c r="G1281" s="167">
        <v>44853</v>
      </c>
      <c r="H1281" s="167">
        <v>44853</v>
      </c>
      <c r="I1281" s="168" t="s">
        <v>5401</v>
      </c>
      <c r="J1281" s="167">
        <v>44853</v>
      </c>
      <c r="K1281" s="167"/>
      <c r="L1281" s="31">
        <f t="shared" si="158"/>
        <v>2</v>
      </c>
      <c r="M1281" s="31">
        <f t="shared" si="159"/>
        <v>0</v>
      </c>
      <c r="N1281" s="34" t="s">
        <v>130</v>
      </c>
      <c r="O1281" s="34" t="s">
        <v>131</v>
      </c>
      <c r="P1281" s="34" t="str">
        <f>VLOOKUP(Email_TaskV2[[#This Row],[PIC Dev]],[1]Organization!C:D,2,FALSE)</f>
        <v>BSM Prepaid</v>
      </c>
      <c r="Q1281" s="169"/>
      <c r="R1281" s="168">
        <v>70</v>
      </c>
      <c r="S1281" s="31" t="s">
        <v>106</v>
      </c>
      <c r="T1281" s="165" t="s">
        <v>5246</v>
      </c>
      <c r="U1281" s="165"/>
      <c r="V1281" s="165"/>
      <c r="W1281" s="165"/>
      <c r="X1281" s="165"/>
      <c r="Y1281" s="165"/>
      <c r="Z1281" s="168" t="s">
        <v>63</v>
      </c>
      <c r="AA1281" s="168" t="s">
        <v>64</v>
      </c>
      <c r="AB1281" s="168" t="s">
        <v>65</v>
      </c>
      <c r="AC1281" s="168" t="s">
        <v>66</v>
      </c>
      <c r="AD1281" s="23" t="s">
        <v>2792</v>
      </c>
      <c r="AE1281" s="33"/>
      <c r="AF1281" s="33"/>
      <c r="AG1281" s="31"/>
      <c r="AH1281" s="31"/>
      <c r="AI1281" s="31" t="s">
        <v>75</v>
      </c>
      <c r="AJ1281" s="43" t="str">
        <f t="shared" si="155"/>
        <v/>
      </c>
      <c r="AK1281" s="170"/>
      <c r="AL1281" s="170"/>
      <c r="AM1281" s="170"/>
      <c r="AN1281" s="170"/>
      <c r="AO1281" s="170"/>
      <c r="AP1281" s="171">
        <f ca="1">IF(AND(Email_TaskV2[[#This Row],[Status]]="ON PROGRESS"),TODAY()-Email_TaskV2[[#This Row],[Tanggal nodin RFS/RFI]],0)</f>
        <v>0</v>
      </c>
      <c r="AQ1281" s="171">
        <f ca="1">IF(AND(Email_TaskV2[[#This Row],[Status]]="ON PROGRESS",Email_TaskV2[[#This Row],[Type]]="RFI"),TODAY()-Email_TaskV2[[#This Row],[Tanggal nodin RFS/RFI]],0)</f>
        <v>0</v>
      </c>
      <c r="AR1281" s="171" t="str">
        <f ca="1">IF(Email_TaskV2[[#This Row],[Aging]]&gt;7,"Warning","")</f>
        <v/>
      </c>
      <c r="AS1281" s="172"/>
      <c r="AT1281" s="172"/>
      <c r="AU1281" s="172"/>
      <c r="AV1281" s="172" t="str">
        <f>IF(AND(Email_TaskV2[[#This Row],[Status]]="ON PROGRESS",Email_TaskV2[[#This Row],[Type]]="RFS"),"YES","")</f>
        <v/>
      </c>
      <c r="AW1281" s="172" t="str">
        <f>IF(AND(Email_TaskV2[[#This Row],[Status]]="ON PROGRESS",Email_TaskV2[[#This Row],[Type]]="RFI"),"YES","")</f>
        <v/>
      </c>
      <c r="AX1281" s="172">
        <f>IF(Email_TaskV2[[#This Row],[Nomor Nodin RFS/RFI]]="","",DAY(Email_TaskV2[[#This Row],[Tanggal nodin RFS/RFI]]))</f>
        <v>17</v>
      </c>
      <c r="AY1281" s="28" t="str">
        <f>IF(Email_TaskV2[[#This Row],[Nomor Nodin RFS/RFI]]="","",TEXT(Email_TaskV2[[#This Row],[Tanggal nodin RFS/RFI]],"mmm"))</f>
        <v>Oct</v>
      </c>
      <c r="AZ1281" s="28" t="str">
        <f>IF(Email_TaskV2[[#This Row],[Nodin BO]]="","No","Yes")</f>
        <v>Yes</v>
      </c>
      <c r="BA1281" s="173">
        <f>IF(Email_TaskV2[[#This Row],[Month]]="",13,MONTH(Email_TaskV2[[#This Row],[Tanggal nodin RFS/RFI]]))</f>
        <v>10</v>
      </c>
    </row>
    <row r="1282" spans="1:53" ht="15" hidden="1" customHeight="1" x14ac:dyDescent="0.3">
      <c r="A1282" s="17">
        <v>1281</v>
      </c>
      <c r="B1282" s="31" t="s">
        <v>5402</v>
      </c>
      <c r="C1282" s="40">
        <v>44851</v>
      </c>
      <c r="D1282" s="34" t="s">
        <v>5403</v>
      </c>
      <c r="E1282" s="31" t="s">
        <v>55</v>
      </c>
      <c r="F1282" s="41" t="s">
        <v>86</v>
      </c>
      <c r="G1282" s="42">
        <v>44851</v>
      </c>
      <c r="H1282" s="42">
        <v>44851</v>
      </c>
      <c r="I1282" s="31" t="s">
        <v>5404</v>
      </c>
      <c r="J1282" s="42">
        <v>44852</v>
      </c>
      <c r="K1282" s="42"/>
      <c r="L1282" s="31">
        <f t="shared" si="158"/>
        <v>0</v>
      </c>
      <c r="M1282" s="31">
        <f t="shared" si="159"/>
        <v>1</v>
      </c>
      <c r="N1282" s="20" t="s">
        <v>341</v>
      </c>
      <c r="O1282" s="20" t="s">
        <v>342</v>
      </c>
      <c r="P1282" s="34" t="str">
        <f>VLOOKUP(Email_TaskV2[[#This Row],[PIC Dev]],[1]Organization!C:D,2,FALSE)</f>
        <v>Digital and VAS</v>
      </c>
      <c r="Q1282" s="34" t="s">
        <v>5405</v>
      </c>
      <c r="R1282" s="31">
        <v>36</v>
      </c>
      <c r="S1282" s="31" t="s">
        <v>61</v>
      </c>
      <c r="T1282" s="31" t="s">
        <v>5406</v>
      </c>
      <c r="U1282" s="31"/>
      <c r="V1282" s="31"/>
      <c r="W1282" s="31"/>
      <c r="X1282" s="31"/>
      <c r="Y1282" s="31"/>
      <c r="Z1282" s="31" t="s">
        <v>63</v>
      </c>
      <c r="AA1282" s="31" t="s">
        <v>64</v>
      </c>
      <c r="AB1282" s="31" t="s">
        <v>344</v>
      </c>
      <c r="AC1282" s="31" t="s">
        <v>98</v>
      </c>
      <c r="AD1282" s="23" t="s">
        <v>2421</v>
      </c>
      <c r="AE1282" s="33" t="s">
        <v>3897</v>
      </c>
      <c r="AF1282" s="33"/>
      <c r="AG1282" s="31"/>
      <c r="AH1282" s="31"/>
      <c r="AI1282" s="31" t="s">
        <v>75</v>
      </c>
      <c r="AJ1282" s="43" t="str">
        <f t="shared" si="155"/>
        <v/>
      </c>
      <c r="AK1282" s="25"/>
      <c r="AL1282" s="25"/>
      <c r="AM1282" s="25"/>
      <c r="AN1282" s="25"/>
      <c r="AO1282" s="25"/>
      <c r="AP1282" s="26">
        <f ca="1">IF(AND(Email_TaskV2[[#This Row],[Status]]="ON PROGRESS"),TODAY()-Email_TaskV2[[#This Row],[Tanggal nodin RFS/RFI]],0)</f>
        <v>0</v>
      </c>
      <c r="AQ1282" s="26">
        <f ca="1">IF(AND(Email_TaskV2[[#This Row],[Status]]="ON PROGRESS",Email_TaskV2[[#This Row],[Type]]="RFI"),TODAY()-Email_TaskV2[[#This Row],[Tanggal nodin RFS/RFI]],0)</f>
        <v>0</v>
      </c>
      <c r="AR1282" s="26" t="str">
        <f ca="1">IF(Email_TaskV2[[#This Row],[Aging]]&gt;7,"Warning","")</f>
        <v/>
      </c>
      <c r="AV1282" s="16" t="str">
        <f>IF(AND(Email_TaskV2[[#This Row],[Status]]="ON PROGRESS",Email_TaskV2[[#This Row],[Type]]="RFS"),"YES","")</f>
        <v/>
      </c>
      <c r="AW1282" s="16" t="str">
        <f>IF(AND(Email_TaskV2[[#This Row],[Status]]="ON PROGRESS",Email_TaskV2[[#This Row],[Type]]="RFI"),"YES","")</f>
        <v/>
      </c>
      <c r="AX1282" s="16">
        <f>IF(Email_TaskV2[[#This Row],[Nomor Nodin RFS/RFI]]="","",DAY(Email_TaskV2[[#This Row],[Tanggal nodin RFS/RFI]]))</f>
        <v>17</v>
      </c>
      <c r="AY1282" s="28" t="str">
        <f>IF(Email_TaskV2[[#This Row],[Nomor Nodin RFS/RFI]]="","",TEXT(Email_TaskV2[[#This Row],[Tanggal nodin RFS/RFI]],"mmm"))</f>
        <v>Oct</v>
      </c>
      <c r="AZ1282" s="28" t="str">
        <f>IF(Email_TaskV2[[#This Row],[Nodin BO]]="","No","Yes")</f>
        <v>Yes</v>
      </c>
      <c r="BA1282" s="36">
        <f>IF(Email_TaskV2[[#This Row],[Month]]="",13,MONTH(Email_TaskV2[[#This Row],[Tanggal nodin RFS/RFI]]))</f>
        <v>10</v>
      </c>
    </row>
    <row r="1283" spans="1:53" ht="15" hidden="1" customHeight="1" x14ac:dyDescent="0.3">
      <c r="A1283" s="17">
        <v>1282</v>
      </c>
      <c r="B1283" s="31" t="s">
        <v>5407</v>
      </c>
      <c r="C1283" s="40">
        <v>44851</v>
      </c>
      <c r="D1283" s="34" t="s">
        <v>5408</v>
      </c>
      <c r="E1283" s="31" t="s">
        <v>55</v>
      </c>
      <c r="F1283" s="31" t="s">
        <v>136</v>
      </c>
      <c r="G1283" s="42">
        <v>44851</v>
      </c>
      <c r="H1283" s="42">
        <v>44852</v>
      </c>
      <c r="I1283" s="31" t="s">
        <v>5409</v>
      </c>
      <c r="J1283" s="42">
        <v>44852</v>
      </c>
      <c r="K1283" s="42"/>
      <c r="L1283" s="31">
        <f t="shared" si="158"/>
        <v>1</v>
      </c>
      <c r="M1283" s="31">
        <f t="shared" si="159"/>
        <v>1</v>
      </c>
      <c r="N1283" s="20" t="s">
        <v>341</v>
      </c>
      <c r="O1283" s="20" t="s">
        <v>342</v>
      </c>
      <c r="P1283" s="34" t="str">
        <f>VLOOKUP(Email_TaskV2[[#This Row],[PIC Dev]],[1]Organization!C:D,2,FALSE)</f>
        <v>Digital and VAS</v>
      </c>
      <c r="Q1283" s="74" t="s">
        <v>5410</v>
      </c>
      <c r="R1283" s="31">
        <v>35</v>
      </c>
      <c r="S1283" s="31" t="s">
        <v>61</v>
      </c>
      <c r="T1283" s="31" t="s">
        <v>5406</v>
      </c>
      <c r="U1283" s="31"/>
      <c r="V1283" s="31"/>
      <c r="W1283" s="31"/>
      <c r="X1283" s="31"/>
      <c r="Y1283" s="31"/>
      <c r="Z1283" s="31" t="s">
        <v>63</v>
      </c>
      <c r="AA1283" s="31" t="s">
        <v>64</v>
      </c>
      <c r="AB1283" s="31" t="s">
        <v>344</v>
      </c>
      <c r="AC1283" s="31" t="s">
        <v>98</v>
      </c>
      <c r="AD1283" s="23" t="s">
        <v>160</v>
      </c>
      <c r="AE1283" s="33"/>
      <c r="AF1283" s="33"/>
      <c r="AG1283" s="31"/>
      <c r="AH1283" s="31"/>
      <c r="AI1283" s="31" t="s">
        <v>68</v>
      </c>
      <c r="AJ1283" s="43" t="str">
        <f t="shared" si="155"/>
        <v>(FUT Simulator)</v>
      </c>
      <c r="AK1283" s="25"/>
      <c r="AL1283" s="25"/>
      <c r="AM1283" s="25">
        <v>3</v>
      </c>
      <c r="AN1283" s="25"/>
      <c r="AO1283" s="25"/>
      <c r="AP1283" s="26">
        <f ca="1">IF(AND(Email_TaskV2[[#This Row],[Status]]="ON PROGRESS"),TODAY()-Email_TaskV2[[#This Row],[Tanggal nodin RFS/RFI]],0)</f>
        <v>0</v>
      </c>
      <c r="AQ1283" s="26">
        <f ca="1">IF(AND(Email_TaskV2[[#This Row],[Status]]="ON PROGRESS",Email_TaskV2[[#This Row],[Type]]="RFI"),TODAY()-Email_TaskV2[[#This Row],[Tanggal nodin RFS/RFI]],0)</f>
        <v>0</v>
      </c>
      <c r="AR1283" s="26" t="str">
        <f ca="1">IF(Email_TaskV2[[#This Row],[Aging]]&gt;7,"Warning","")</f>
        <v/>
      </c>
      <c r="AV1283" s="16" t="str">
        <f>IF(AND(Email_TaskV2[[#This Row],[Status]]="ON PROGRESS",Email_TaskV2[[#This Row],[Type]]="RFS"),"YES","")</f>
        <v/>
      </c>
      <c r="AW1283" s="16" t="str">
        <f>IF(AND(Email_TaskV2[[#This Row],[Status]]="ON PROGRESS",Email_TaskV2[[#This Row],[Type]]="RFI"),"YES","")</f>
        <v/>
      </c>
      <c r="AX1283" s="16">
        <f>IF(Email_TaskV2[[#This Row],[Nomor Nodin RFS/RFI]]="","",DAY(Email_TaskV2[[#This Row],[Tanggal nodin RFS/RFI]]))</f>
        <v>17</v>
      </c>
      <c r="AY1283" s="28" t="str">
        <f>IF(Email_TaskV2[[#This Row],[Nomor Nodin RFS/RFI]]="","",TEXT(Email_TaskV2[[#This Row],[Tanggal nodin RFS/RFI]],"mmm"))</f>
        <v>Oct</v>
      </c>
      <c r="AZ1283" s="28" t="str">
        <f>IF(Email_TaskV2[[#This Row],[Nodin BO]]="","No","Yes")</f>
        <v>Yes</v>
      </c>
      <c r="BA1283" s="36">
        <f>IF(Email_TaskV2[[#This Row],[Month]]="",13,MONTH(Email_TaskV2[[#This Row],[Tanggal nodin RFS/RFI]]))</f>
        <v>10</v>
      </c>
    </row>
    <row r="1284" spans="1:53" ht="15" hidden="1" customHeight="1" x14ac:dyDescent="0.3">
      <c r="A1284" s="17">
        <v>1283</v>
      </c>
      <c r="B1284" s="31" t="s">
        <v>5411</v>
      </c>
      <c r="C1284" s="40">
        <v>44851</v>
      </c>
      <c r="D1284" s="34" t="s">
        <v>5412</v>
      </c>
      <c r="E1284" s="48" t="s">
        <v>118</v>
      </c>
      <c r="F1284" s="81" t="s">
        <v>119</v>
      </c>
      <c r="G1284" s="31"/>
      <c r="H1284" s="42">
        <v>44862</v>
      </c>
      <c r="I1284" s="31"/>
      <c r="J1284" s="31"/>
      <c r="K1284" s="31"/>
      <c r="L1284" s="33"/>
      <c r="M1284" s="34"/>
      <c r="N1284" s="34" t="s">
        <v>220</v>
      </c>
      <c r="O1284" s="34" t="s">
        <v>221</v>
      </c>
      <c r="P1284" s="34" t="str">
        <f>VLOOKUP(Email_TaskV2[[#This Row],[PIC Dev]],[1]Organization!C:D,2,FALSE)</f>
        <v>Digital and VAS</v>
      </c>
      <c r="Q1284" s="74" t="s">
        <v>5413</v>
      </c>
      <c r="R1284" s="31"/>
      <c r="S1284" s="31" t="s">
        <v>61</v>
      </c>
      <c r="T1284" s="31" t="s">
        <v>954</v>
      </c>
      <c r="U1284" s="31"/>
      <c r="V1284" s="31"/>
      <c r="W1284" s="31"/>
      <c r="X1284" s="31"/>
      <c r="Y1284" s="31"/>
      <c r="Z1284" s="31" t="s">
        <v>63</v>
      </c>
      <c r="AA1284" s="31" t="s">
        <v>64</v>
      </c>
      <c r="AB1284" s="31" t="s">
        <v>97</v>
      </c>
      <c r="AC1284" s="31" t="s">
        <v>98</v>
      </c>
      <c r="AD1284" s="23" t="s">
        <v>255</v>
      </c>
      <c r="AE1284" s="33" t="s">
        <v>3897</v>
      </c>
      <c r="AF1284" s="33"/>
      <c r="AG1284" s="31"/>
      <c r="AH1284" s="31"/>
      <c r="AI1284" s="48" t="s">
        <v>68</v>
      </c>
      <c r="AJ1284" s="135" t="str">
        <f t="shared" si="155"/>
        <v>(FUT Simulator)</v>
      </c>
      <c r="AK1284" s="25"/>
      <c r="AL1284" s="25"/>
      <c r="AM1284" s="25">
        <v>3</v>
      </c>
      <c r="AN1284" s="25"/>
      <c r="AO1284" s="25"/>
      <c r="AP1284" s="26">
        <f ca="1">IF(AND(Email_TaskV2[[#This Row],[Status]]="ON PROGRESS"),TODAY()-Email_TaskV2[[#This Row],[Tanggal nodin RFS/RFI]],0)</f>
        <v>0</v>
      </c>
      <c r="AQ1284" s="26">
        <f ca="1">IF(AND(Email_TaskV2[[#This Row],[Status]]="ON PROGRESS",Email_TaskV2[[#This Row],[Type]]="RFI"),TODAY()-Email_TaskV2[[#This Row],[Tanggal nodin RFS/RFI]],0)</f>
        <v>0</v>
      </c>
      <c r="AR1284" s="26" t="str">
        <f ca="1">IF(Email_TaskV2[[#This Row],[Aging]]&gt;7,"Warning","")</f>
        <v/>
      </c>
      <c r="AV1284" s="16" t="str">
        <f>IF(AND(Email_TaskV2[[#This Row],[Status]]="ON PROGRESS",Email_TaskV2[[#This Row],[Type]]="RFS"),"YES","")</f>
        <v/>
      </c>
      <c r="AW1284" s="16" t="str">
        <f>IF(AND(Email_TaskV2[[#This Row],[Status]]="ON PROGRESS",Email_TaskV2[[#This Row],[Type]]="RFI"),"YES","")</f>
        <v/>
      </c>
      <c r="AX1284" s="16">
        <f>IF(Email_TaskV2[[#This Row],[Nomor Nodin RFS/RFI]]="","",DAY(Email_TaskV2[[#This Row],[Tanggal nodin RFS/RFI]]))</f>
        <v>17</v>
      </c>
      <c r="AY1284" s="28" t="str">
        <f>IF(Email_TaskV2[[#This Row],[Nomor Nodin RFS/RFI]]="","",TEXT(Email_TaskV2[[#This Row],[Tanggal nodin RFS/RFI]],"mmm"))</f>
        <v>Oct</v>
      </c>
      <c r="AZ1284" s="28" t="str">
        <f>IF(Email_TaskV2[[#This Row],[Nodin BO]]="","No","Yes")</f>
        <v>Yes</v>
      </c>
      <c r="BA1284" s="36">
        <f>IF(Email_TaskV2[[#This Row],[Month]]="",13,MONTH(Email_TaskV2[[#This Row],[Tanggal nodin RFS/RFI]]))</f>
        <v>10</v>
      </c>
    </row>
    <row r="1285" spans="1:53" ht="15" hidden="1" customHeight="1" x14ac:dyDescent="0.3">
      <c r="A1285" s="17">
        <v>1284</v>
      </c>
      <c r="B1285" s="31" t="s">
        <v>5414</v>
      </c>
      <c r="C1285" s="40">
        <v>44851</v>
      </c>
      <c r="D1285" s="34" t="s">
        <v>5415</v>
      </c>
      <c r="E1285" s="31" t="s">
        <v>55</v>
      </c>
      <c r="F1285" s="41" t="s">
        <v>147</v>
      </c>
      <c r="G1285" s="42">
        <v>44852</v>
      </c>
      <c r="H1285" s="42">
        <v>44853</v>
      </c>
      <c r="I1285" s="31" t="s">
        <v>5416</v>
      </c>
      <c r="J1285" s="42">
        <v>44855</v>
      </c>
      <c r="K1285" s="42"/>
      <c r="L1285" s="31">
        <f>H1285-C1285</f>
        <v>2</v>
      </c>
      <c r="M1285" s="31">
        <f>J1285-G1285</f>
        <v>3</v>
      </c>
      <c r="N1285" s="74" t="s">
        <v>3068</v>
      </c>
      <c r="O1285" s="20" t="s">
        <v>3069</v>
      </c>
      <c r="P1285" s="35" t="str">
        <f>VLOOKUP(Email_TaskV2[[#This Row],[PIC Dev]],[1]Organization!C:D,2,FALSE)</f>
        <v>BSM Prepaid</v>
      </c>
      <c r="Q1285" s="34"/>
      <c r="R1285" s="31">
        <v>195</v>
      </c>
      <c r="S1285" s="31" t="s">
        <v>106</v>
      </c>
      <c r="T1285" s="31" t="s">
        <v>5417</v>
      </c>
      <c r="U1285" s="31"/>
      <c r="V1285" s="31"/>
      <c r="W1285" s="31"/>
      <c r="X1285" s="31"/>
      <c r="Y1285" s="31"/>
      <c r="Z1285" s="31" t="s">
        <v>63</v>
      </c>
      <c r="AA1285" s="31" t="s">
        <v>64</v>
      </c>
      <c r="AB1285" s="31" t="s">
        <v>588</v>
      </c>
      <c r="AC1285" s="31" t="s">
        <v>98</v>
      </c>
      <c r="AD1285" s="23" t="s">
        <v>490</v>
      </c>
      <c r="AE1285" s="33"/>
      <c r="AF1285" s="33"/>
      <c r="AG1285" s="31"/>
      <c r="AH1285" s="31"/>
      <c r="AI1285" s="31" t="s">
        <v>276</v>
      </c>
      <c r="AJ1285" s="43" t="str">
        <f t="shared" si="155"/>
        <v>(Sigos Automation)</v>
      </c>
      <c r="AK1285" s="25">
        <v>1</v>
      </c>
      <c r="AL1285" s="25"/>
      <c r="AM1285" s="25"/>
      <c r="AN1285" s="25"/>
      <c r="AO1285" s="25"/>
      <c r="AP1285" s="26">
        <f ca="1">IF(AND(Email_TaskV2[[#This Row],[Status]]="ON PROGRESS"),TODAY()-Email_TaskV2[[#This Row],[Tanggal nodin RFS/RFI]],0)</f>
        <v>0</v>
      </c>
      <c r="AQ1285" s="26">
        <f ca="1">IF(AND(Email_TaskV2[[#This Row],[Status]]="ON PROGRESS",Email_TaskV2[[#This Row],[Type]]="RFI"),TODAY()-Email_TaskV2[[#This Row],[Tanggal nodin RFS/RFI]],0)</f>
        <v>0</v>
      </c>
      <c r="AR1285" s="26" t="str">
        <f ca="1">IF(Email_TaskV2[[#This Row],[Aging]]&gt;7,"Warning","")</f>
        <v/>
      </c>
      <c r="AV1285" s="16" t="str">
        <f>IF(AND(Email_TaskV2[[#This Row],[Status]]="ON PROGRESS",Email_TaskV2[[#This Row],[Type]]="RFS"),"YES","")</f>
        <v/>
      </c>
      <c r="AW1285" s="16" t="str">
        <f>IF(AND(Email_TaskV2[[#This Row],[Status]]="ON PROGRESS",Email_TaskV2[[#This Row],[Type]]="RFI"),"YES","")</f>
        <v/>
      </c>
      <c r="AX1285" s="16">
        <f>IF(Email_TaskV2[[#This Row],[Nomor Nodin RFS/RFI]]="","",DAY(Email_TaskV2[[#This Row],[Tanggal nodin RFS/RFI]]))</f>
        <v>17</v>
      </c>
      <c r="AY1285" s="28" t="str">
        <f>IF(Email_TaskV2[[#This Row],[Nomor Nodin RFS/RFI]]="","",TEXT(Email_TaskV2[[#This Row],[Tanggal nodin RFS/RFI]],"mmm"))</f>
        <v>Oct</v>
      </c>
      <c r="AZ1285" s="28" t="str">
        <f>IF(Email_TaskV2[[#This Row],[Nodin BO]]="","No","Yes")</f>
        <v>Yes</v>
      </c>
      <c r="BA1285" s="36">
        <f>IF(Email_TaskV2[[#This Row],[Month]]="",13,MONTH(Email_TaskV2[[#This Row],[Tanggal nodin RFS/RFI]]))</f>
        <v>10</v>
      </c>
    </row>
    <row r="1286" spans="1:53" ht="15" hidden="1" customHeight="1" x14ac:dyDescent="0.3">
      <c r="A1286" s="17">
        <v>1285</v>
      </c>
      <c r="B1286" s="31" t="s">
        <v>5418</v>
      </c>
      <c r="C1286" s="40">
        <v>44851</v>
      </c>
      <c r="D1286" s="34" t="s">
        <v>5419</v>
      </c>
      <c r="E1286" s="31" t="s">
        <v>55</v>
      </c>
      <c r="F1286" s="31" t="s">
        <v>136</v>
      </c>
      <c r="G1286" s="42">
        <v>44877</v>
      </c>
      <c r="H1286" s="42">
        <v>44885</v>
      </c>
      <c r="I1286" s="31" t="s">
        <v>5420</v>
      </c>
      <c r="J1286" s="42">
        <v>44855</v>
      </c>
      <c r="K1286" s="42"/>
      <c r="L1286" s="31">
        <f>H1286-C1286</f>
        <v>34</v>
      </c>
      <c r="M1286" s="31">
        <f>J1286-G1286</f>
        <v>-22</v>
      </c>
      <c r="N1286" s="20" t="s">
        <v>120</v>
      </c>
      <c r="O1286" s="20" t="s">
        <v>121</v>
      </c>
      <c r="P1286" s="35" t="str">
        <f>VLOOKUP(Email_TaskV2[[#This Row],[PIC Dev]],[1]Organization!C:D,2,FALSE)</f>
        <v>Business Architecture</v>
      </c>
      <c r="Q1286" s="74" t="s">
        <v>5421</v>
      </c>
      <c r="R1286" s="31">
        <v>315</v>
      </c>
      <c r="S1286" s="31" t="s">
        <v>61</v>
      </c>
      <c r="T1286" s="31" t="s">
        <v>4977</v>
      </c>
      <c r="U1286" s="31"/>
      <c r="V1286" s="31"/>
      <c r="W1286" s="31"/>
      <c r="X1286" s="31"/>
      <c r="Y1286" s="31"/>
      <c r="Z1286" s="31" t="s">
        <v>63</v>
      </c>
      <c r="AA1286" s="31" t="s">
        <v>64</v>
      </c>
      <c r="AB1286" s="31" t="s">
        <v>123</v>
      </c>
      <c r="AC1286" s="31" t="s">
        <v>66</v>
      </c>
      <c r="AD1286" s="33" t="s">
        <v>4310</v>
      </c>
      <c r="AE1286" s="33" t="s">
        <v>74</v>
      </c>
      <c r="AF1286" s="33" t="s">
        <v>89</v>
      </c>
      <c r="AG1286" s="31" t="s">
        <v>4221</v>
      </c>
      <c r="AH1286" s="31"/>
      <c r="AI1286" s="31" t="s">
        <v>75</v>
      </c>
      <c r="AJ1286" s="43" t="str">
        <f t="shared" si="155"/>
        <v/>
      </c>
      <c r="AK1286" s="25"/>
      <c r="AL1286" s="25"/>
      <c r="AM1286" s="25"/>
      <c r="AN1286" s="25"/>
      <c r="AO1286" s="25"/>
      <c r="AP1286" s="26">
        <f ca="1">IF(AND(Email_TaskV2[[#This Row],[Status]]="ON PROGRESS"),TODAY()-Email_TaskV2[[#This Row],[Tanggal nodin RFS/RFI]],0)</f>
        <v>0</v>
      </c>
      <c r="AQ1286" s="26">
        <f ca="1">IF(AND(Email_TaskV2[[#This Row],[Status]]="ON PROGRESS",Email_TaskV2[[#This Row],[Type]]="RFI"),TODAY()-Email_TaskV2[[#This Row],[Tanggal nodin RFS/RFI]],0)</f>
        <v>0</v>
      </c>
      <c r="AR1286" s="26" t="str">
        <f ca="1">IF(Email_TaskV2[[#This Row],[Aging]]&gt;7,"Warning","")</f>
        <v/>
      </c>
      <c r="AV1286" s="16" t="str">
        <f>IF(AND(Email_TaskV2[[#This Row],[Status]]="ON PROGRESS",Email_TaskV2[[#This Row],[Type]]="RFS"),"YES","")</f>
        <v/>
      </c>
      <c r="AW1286" s="16" t="str">
        <f>IF(AND(Email_TaskV2[[#This Row],[Status]]="ON PROGRESS",Email_TaskV2[[#This Row],[Type]]="RFI"),"YES","")</f>
        <v/>
      </c>
      <c r="AX1286" s="16">
        <f>IF(Email_TaskV2[[#This Row],[Nomor Nodin RFS/RFI]]="","",DAY(Email_TaskV2[[#This Row],[Tanggal nodin RFS/RFI]]))</f>
        <v>17</v>
      </c>
      <c r="AY1286" s="28" t="str">
        <f>IF(Email_TaskV2[[#This Row],[Nomor Nodin RFS/RFI]]="","",TEXT(Email_TaskV2[[#This Row],[Tanggal nodin RFS/RFI]],"mmm"))</f>
        <v>Oct</v>
      </c>
      <c r="AZ1286" s="28" t="str">
        <f>IF(Email_TaskV2[[#This Row],[Nodin BO]]="","No","Yes")</f>
        <v>Yes</v>
      </c>
      <c r="BA1286" s="36">
        <f>IF(Email_TaskV2[[#This Row],[Month]]="",13,MONTH(Email_TaskV2[[#This Row],[Tanggal nodin RFS/RFI]]))</f>
        <v>10</v>
      </c>
    </row>
    <row r="1287" spans="1:53" ht="15" hidden="1" customHeight="1" x14ac:dyDescent="0.3">
      <c r="A1287" s="17">
        <v>1286</v>
      </c>
      <c r="B1287" s="31" t="s">
        <v>5422</v>
      </c>
      <c r="C1287" s="40">
        <v>44852</v>
      </c>
      <c r="D1287" s="34" t="s">
        <v>5423</v>
      </c>
      <c r="E1287" s="31" t="s">
        <v>55</v>
      </c>
      <c r="F1287" s="31" t="s">
        <v>136</v>
      </c>
      <c r="G1287" s="42">
        <v>44852</v>
      </c>
      <c r="H1287" s="42">
        <v>44854</v>
      </c>
      <c r="I1287" s="31" t="s">
        <v>5424</v>
      </c>
      <c r="J1287" s="42">
        <v>44852</v>
      </c>
      <c r="K1287" s="42"/>
      <c r="L1287" s="31">
        <f>H1287-C1287</f>
        <v>2</v>
      </c>
      <c r="M1287" s="31">
        <f>J1287-G1287</f>
        <v>0</v>
      </c>
      <c r="N1287" s="20" t="s">
        <v>171</v>
      </c>
      <c r="O1287" s="20" t="s">
        <v>172</v>
      </c>
      <c r="P1287" s="34" t="str">
        <f>VLOOKUP(Email_TaskV2[[#This Row],[PIC Dev]],[1]Organization!C:D,2,FALSE)</f>
        <v>Postpaid, Roaming, and Interconnect</v>
      </c>
      <c r="Q1287" s="74" t="s">
        <v>5425</v>
      </c>
      <c r="R1287" s="31">
        <v>12</v>
      </c>
      <c r="S1287" s="31" t="s">
        <v>61</v>
      </c>
      <c r="T1287" s="31" t="s">
        <v>5426</v>
      </c>
      <c r="U1287" s="31"/>
      <c r="V1287" s="31"/>
      <c r="W1287" s="31"/>
      <c r="X1287" s="31"/>
      <c r="Y1287" s="31"/>
      <c r="Z1287" s="31" t="s">
        <v>63</v>
      </c>
      <c r="AA1287" s="31" t="s">
        <v>64</v>
      </c>
      <c r="AB1287" s="31" t="s">
        <v>65</v>
      </c>
      <c r="AC1287" s="31" t="s">
        <v>124</v>
      </c>
      <c r="AD1287" s="23" t="s">
        <v>125</v>
      </c>
      <c r="AE1287" s="33" t="s">
        <v>99</v>
      </c>
      <c r="AF1287" s="33"/>
      <c r="AG1287" s="31"/>
      <c r="AH1287" s="31"/>
      <c r="AI1287" s="31" t="s">
        <v>75</v>
      </c>
      <c r="AJ1287" s="43" t="str">
        <f t="shared" si="155"/>
        <v/>
      </c>
      <c r="AK1287" s="25"/>
      <c r="AL1287" s="25"/>
      <c r="AM1287" s="25"/>
      <c r="AN1287" s="25"/>
      <c r="AO1287" s="25"/>
      <c r="AP1287" s="26">
        <f ca="1">IF(AND(Email_TaskV2[[#This Row],[Status]]="ON PROGRESS"),TODAY()-Email_TaskV2[[#This Row],[Tanggal nodin RFS/RFI]],0)</f>
        <v>0</v>
      </c>
      <c r="AQ1287" s="26">
        <f ca="1">IF(AND(Email_TaskV2[[#This Row],[Status]]="ON PROGRESS",Email_TaskV2[[#This Row],[Type]]="RFI"),TODAY()-Email_TaskV2[[#This Row],[Tanggal nodin RFS/RFI]],0)</f>
        <v>0</v>
      </c>
      <c r="AR1287" s="26" t="str">
        <f ca="1">IF(Email_TaskV2[[#This Row],[Aging]]&gt;7,"Warning","")</f>
        <v/>
      </c>
      <c r="AV1287" s="16" t="str">
        <f>IF(AND(Email_TaskV2[[#This Row],[Status]]="ON PROGRESS",Email_TaskV2[[#This Row],[Type]]="RFS"),"YES","")</f>
        <v/>
      </c>
      <c r="AW1287" s="16" t="str">
        <f>IF(AND(Email_TaskV2[[#This Row],[Status]]="ON PROGRESS",Email_TaskV2[[#This Row],[Type]]="RFI"),"YES","")</f>
        <v/>
      </c>
      <c r="AX1287" s="16">
        <f>IF(Email_TaskV2[[#This Row],[Nomor Nodin RFS/RFI]]="","",DAY(Email_TaskV2[[#This Row],[Tanggal nodin RFS/RFI]]))</f>
        <v>18</v>
      </c>
      <c r="AY1287" s="28" t="str">
        <f>IF(Email_TaskV2[[#This Row],[Nomor Nodin RFS/RFI]]="","",TEXT(Email_TaskV2[[#This Row],[Tanggal nodin RFS/RFI]],"mmm"))</f>
        <v>Oct</v>
      </c>
      <c r="AZ1287" s="28" t="str">
        <f>IF(Email_TaskV2[[#This Row],[Nodin BO]]="","No","Yes")</f>
        <v>Yes</v>
      </c>
      <c r="BA1287" s="36">
        <f>IF(Email_TaskV2[[#This Row],[Month]]="",13,MONTH(Email_TaskV2[[#This Row],[Tanggal nodin RFS/RFI]]))</f>
        <v>10</v>
      </c>
    </row>
    <row r="1288" spans="1:53" ht="15" hidden="1" customHeight="1" x14ac:dyDescent="0.3">
      <c r="A1288" s="17">
        <v>1287</v>
      </c>
      <c r="B1288" s="31" t="s">
        <v>5427</v>
      </c>
      <c r="C1288" s="40">
        <v>44852</v>
      </c>
      <c r="D1288" s="34" t="s">
        <v>5428</v>
      </c>
      <c r="E1288" s="31" t="s">
        <v>55</v>
      </c>
      <c r="F1288" s="31" t="s">
        <v>136</v>
      </c>
      <c r="G1288" s="42">
        <v>44854</v>
      </c>
      <c r="H1288" s="42">
        <v>44855</v>
      </c>
      <c r="I1288" s="31" t="s">
        <v>5429</v>
      </c>
      <c r="J1288" s="42">
        <v>44855</v>
      </c>
      <c r="K1288" s="42"/>
      <c r="L1288" s="31">
        <f>H1288-C1288</f>
        <v>3</v>
      </c>
      <c r="M1288" s="31">
        <f>J1288-G1288</f>
        <v>1</v>
      </c>
      <c r="N1288" s="34" t="s">
        <v>3607</v>
      </c>
      <c r="O1288" s="34" t="s">
        <v>3608</v>
      </c>
      <c r="P1288" s="34" t="str">
        <f>VLOOKUP(Email_TaskV2[[#This Row],[PIC Dev]],[1]Organization!C:D,2,FALSE)</f>
        <v>Business Architecture</v>
      </c>
      <c r="Q1288" s="74" t="s">
        <v>5430</v>
      </c>
      <c r="R1288" s="31">
        <v>250</v>
      </c>
      <c r="S1288" s="31" t="s">
        <v>106</v>
      </c>
      <c r="T1288" s="31" t="s">
        <v>5157</v>
      </c>
      <c r="U1288" s="31"/>
      <c r="V1288" s="31"/>
      <c r="W1288" s="31"/>
      <c r="X1288" s="31"/>
      <c r="Y1288" s="31"/>
      <c r="Z1288" s="31" t="s">
        <v>63</v>
      </c>
      <c r="AA1288" s="31" t="s">
        <v>64</v>
      </c>
      <c r="AB1288" s="31" t="s">
        <v>534</v>
      </c>
      <c r="AC1288" s="31" t="s">
        <v>98</v>
      </c>
      <c r="AD1288" s="23" t="s">
        <v>1719</v>
      </c>
      <c r="AE1288" s="33"/>
      <c r="AF1288" s="33"/>
      <c r="AG1288" s="31"/>
      <c r="AH1288" s="31"/>
      <c r="AI1288" s="31" t="s">
        <v>276</v>
      </c>
      <c r="AJ1288" s="43" t="str">
        <f t="shared" si="155"/>
        <v>(Prima Automation)</v>
      </c>
      <c r="AK1288" s="25"/>
      <c r="AL1288" s="25">
        <v>2</v>
      </c>
      <c r="AM1288" s="25"/>
      <c r="AN1288" s="25"/>
      <c r="AO1288" s="25"/>
      <c r="AP1288" s="26">
        <f ca="1">IF(AND(Email_TaskV2[[#This Row],[Status]]="ON PROGRESS"),TODAY()-Email_TaskV2[[#This Row],[Tanggal nodin RFS/RFI]],0)</f>
        <v>0</v>
      </c>
      <c r="AQ1288" s="26">
        <f ca="1">IF(AND(Email_TaskV2[[#This Row],[Status]]="ON PROGRESS",Email_TaskV2[[#This Row],[Type]]="RFI"),TODAY()-Email_TaskV2[[#This Row],[Tanggal nodin RFS/RFI]],0)</f>
        <v>0</v>
      </c>
      <c r="AR1288" s="26" t="str">
        <f ca="1">IF(Email_TaskV2[[#This Row],[Aging]]&gt;7,"Warning","")</f>
        <v/>
      </c>
      <c r="AV1288" s="16" t="str">
        <f>IF(AND(Email_TaskV2[[#This Row],[Status]]="ON PROGRESS",Email_TaskV2[[#This Row],[Type]]="RFS"),"YES","")</f>
        <v/>
      </c>
      <c r="AW1288" s="16" t="str">
        <f>IF(AND(Email_TaskV2[[#This Row],[Status]]="ON PROGRESS",Email_TaskV2[[#This Row],[Type]]="RFI"),"YES","")</f>
        <v/>
      </c>
      <c r="AX1288" s="16">
        <f>IF(Email_TaskV2[[#This Row],[Nomor Nodin RFS/RFI]]="","",DAY(Email_TaskV2[[#This Row],[Tanggal nodin RFS/RFI]]))</f>
        <v>18</v>
      </c>
      <c r="AY1288" s="28" t="str">
        <f>IF(Email_TaskV2[[#This Row],[Nomor Nodin RFS/RFI]]="","",TEXT(Email_TaskV2[[#This Row],[Tanggal nodin RFS/RFI]],"mmm"))</f>
        <v>Oct</v>
      </c>
      <c r="AZ1288" s="28" t="str">
        <f>IF(Email_TaskV2[[#This Row],[Nodin BO]]="","No","Yes")</f>
        <v>Yes</v>
      </c>
      <c r="BA1288" s="36">
        <f>IF(Email_TaskV2[[#This Row],[Month]]="",13,MONTH(Email_TaskV2[[#This Row],[Tanggal nodin RFS/RFI]]))</f>
        <v>10</v>
      </c>
    </row>
    <row r="1289" spans="1:53" ht="15" hidden="1" customHeight="1" x14ac:dyDescent="0.3">
      <c r="A1289" s="17">
        <v>1288</v>
      </c>
      <c r="B1289" s="31" t="s">
        <v>5431</v>
      </c>
      <c r="C1289" s="40">
        <v>44852</v>
      </c>
      <c r="D1289" s="34" t="s">
        <v>5432</v>
      </c>
      <c r="E1289" s="31" t="s">
        <v>55</v>
      </c>
      <c r="F1289" s="31" t="s">
        <v>136</v>
      </c>
      <c r="G1289" s="42">
        <v>44853</v>
      </c>
      <c r="H1289" s="42">
        <v>44854</v>
      </c>
      <c r="I1289" s="31" t="s">
        <v>5433</v>
      </c>
      <c r="J1289" s="42">
        <v>44854</v>
      </c>
      <c r="K1289" s="42"/>
      <c r="L1289" s="31">
        <f>H1289-C1289</f>
        <v>2</v>
      </c>
      <c r="M1289" s="31">
        <f>J1289-G1289</f>
        <v>1</v>
      </c>
      <c r="N1289" s="34" t="s">
        <v>58</v>
      </c>
      <c r="O1289" s="34" t="s">
        <v>59</v>
      </c>
      <c r="P1289" s="34" t="str">
        <f>VLOOKUP(Email_TaskV2[[#This Row],[PIC Dev]],[1]Organization!C:D,2,FALSE)</f>
        <v>BSM Prepaid</v>
      </c>
      <c r="Q1289" s="74" t="s">
        <v>5434</v>
      </c>
      <c r="R1289" s="31">
        <v>22</v>
      </c>
      <c r="S1289" s="31" t="s">
        <v>106</v>
      </c>
      <c r="T1289" s="31" t="s">
        <v>5435</v>
      </c>
      <c r="U1289" s="31"/>
      <c r="V1289" s="31"/>
      <c r="W1289" s="31"/>
      <c r="X1289" s="31"/>
      <c r="Y1289" s="31"/>
      <c r="Z1289" s="31" t="s">
        <v>63</v>
      </c>
      <c r="AA1289" s="31" t="s">
        <v>64</v>
      </c>
      <c r="AB1289" s="31" t="s">
        <v>65</v>
      </c>
      <c r="AC1289" s="31" t="s">
        <v>66</v>
      </c>
      <c r="AD1289" s="23" t="s">
        <v>211</v>
      </c>
      <c r="AE1289" s="33"/>
      <c r="AF1289" s="33"/>
      <c r="AG1289" s="31"/>
      <c r="AH1289" s="31"/>
      <c r="AI1289" s="31" t="s">
        <v>75</v>
      </c>
      <c r="AJ1289" s="43" t="str">
        <f t="shared" si="155"/>
        <v/>
      </c>
      <c r="AK1289" s="25"/>
      <c r="AL1289" s="25"/>
      <c r="AM1289" s="25"/>
      <c r="AN1289" s="25"/>
      <c r="AO1289" s="25"/>
      <c r="AP1289" s="26">
        <f ca="1">IF(AND(Email_TaskV2[[#This Row],[Status]]="ON PROGRESS"),TODAY()-Email_TaskV2[[#This Row],[Tanggal nodin RFS/RFI]],0)</f>
        <v>0</v>
      </c>
      <c r="AQ1289" s="26">
        <f ca="1">IF(AND(Email_TaskV2[[#This Row],[Status]]="ON PROGRESS",Email_TaskV2[[#This Row],[Type]]="RFI"),TODAY()-Email_TaskV2[[#This Row],[Tanggal nodin RFS/RFI]],0)</f>
        <v>0</v>
      </c>
      <c r="AR1289" s="26" t="str">
        <f ca="1">IF(Email_TaskV2[[#This Row],[Aging]]&gt;7,"Warning","")</f>
        <v/>
      </c>
      <c r="AV1289" s="16" t="str">
        <f>IF(AND(Email_TaskV2[[#This Row],[Status]]="ON PROGRESS",Email_TaskV2[[#This Row],[Type]]="RFS"),"YES","")</f>
        <v/>
      </c>
      <c r="AW1289" s="16" t="str">
        <f>IF(AND(Email_TaskV2[[#This Row],[Status]]="ON PROGRESS",Email_TaskV2[[#This Row],[Type]]="RFI"),"YES","")</f>
        <v/>
      </c>
      <c r="AX1289" s="16">
        <f>IF(Email_TaskV2[[#This Row],[Nomor Nodin RFS/RFI]]="","",DAY(Email_TaskV2[[#This Row],[Tanggal nodin RFS/RFI]]))</f>
        <v>18</v>
      </c>
      <c r="AY1289" s="28" t="str">
        <f>IF(Email_TaskV2[[#This Row],[Nomor Nodin RFS/RFI]]="","",TEXT(Email_TaskV2[[#This Row],[Tanggal nodin RFS/RFI]],"mmm"))</f>
        <v>Oct</v>
      </c>
      <c r="AZ1289" s="28" t="str">
        <f>IF(Email_TaskV2[[#This Row],[Nodin BO]]="","No","Yes")</f>
        <v>Yes</v>
      </c>
      <c r="BA1289" s="36">
        <f>IF(Email_TaskV2[[#This Row],[Month]]="",13,MONTH(Email_TaskV2[[#This Row],[Tanggal nodin RFS/RFI]]))</f>
        <v>10</v>
      </c>
    </row>
    <row r="1290" spans="1:53" ht="15" hidden="1" customHeight="1" x14ac:dyDescent="0.3">
      <c r="A1290" s="17">
        <v>1289</v>
      </c>
      <c r="B1290" s="31" t="s">
        <v>5436</v>
      </c>
      <c r="C1290" s="40">
        <v>44852</v>
      </c>
      <c r="D1290" s="34" t="s">
        <v>5437</v>
      </c>
      <c r="E1290" s="48" t="s">
        <v>118</v>
      </c>
      <c r="F1290" s="81" t="s">
        <v>119</v>
      </c>
      <c r="G1290" s="31"/>
      <c r="H1290" s="85">
        <v>44872</v>
      </c>
      <c r="I1290" s="31"/>
      <c r="J1290" s="31"/>
      <c r="K1290" s="31"/>
      <c r="L1290" s="33"/>
      <c r="M1290" s="34"/>
      <c r="N1290" s="74" t="s">
        <v>5438</v>
      </c>
      <c r="O1290" s="34" t="s">
        <v>406</v>
      </c>
      <c r="P1290" s="34" t="str">
        <f>VLOOKUP(Email_TaskV2[[#This Row],[PIC Dev]],[1]Organization!C:D,2,FALSE)</f>
        <v>Business Architecture</v>
      </c>
      <c r="Q1290" s="74" t="s">
        <v>5439</v>
      </c>
      <c r="R1290" s="31"/>
      <c r="S1290" s="31" t="s">
        <v>61</v>
      </c>
      <c r="T1290" s="31" t="s">
        <v>5440</v>
      </c>
      <c r="U1290" s="31"/>
      <c r="V1290" s="31"/>
      <c r="W1290" s="31"/>
      <c r="X1290" s="31"/>
      <c r="Y1290" s="31"/>
      <c r="Z1290" s="31" t="s">
        <v>63</v>
      </c>
      <c r="AA1290" s="31" t="s">
        <v>64</v>
      </c>
      <c r="AB1290" s="31" t="s">
        <v>159</v>
      </c>
      <c r="AC1290" s="31" t="s">
        <v>98</v>
      </c>
      <c r="AD1290" s="23" t="s">
        <v>160</v>
      </c>
      <c r="AE1290" s="33"/>
      <c r="AF1290" s="33"/>
      <c r="AG1290" s="31"/>
      <c r="AH1290" s="31"/>
      <c r="AI1290" s="48" t="s">
        <v>75</v>
      </c>
      <c r="AJ1290" s="135" t="str">
        <f t="shared" si="155"/>
        <v/>
      </c>
      <c r="AK1290" s="25"/>
      <c r="AL1290" s="25"/>
      <c r="AM1290" s="25"/>
      <c r="AN1290" s="25"/>
      <c r="AO1290" s="25"/>
      <c r="AP1290" s="26">
        <f ca="1">IF(AND(Email_TaskV2[[#This Row],[Status]]="ON PROGRESS"),TODAY()-Email_TaskV2[[#This Row],[Tanggal nodin RFS/RFI]],0)</f>
        <v>0</v>
      </c>
      <c r="AQ1290" s="26">
        <f ca="1">IF(AND(Email_TaskV2[[#This Row],[Status]]="ON PROGRESS",Email_TaskV2[[#This Row],[Type]]="RFI"),TODAY()-Email_TaskV2[[#This Row],[Tanggal nodin RFS/RFI]],0)</f>
        <v>0</v>
      </c>
      <c r="AR1290" s="26" t="str">
        <f ca="1">IF(Email_TaskV2[[#This Row],[Aging]]&gt;7,"Warning","")</f>
        <v/>
      </c>
      <c r="AV1290" s="16" t="str">
        <f>IF(AND(Email_TaskV2[[#This Row],[Status]]="ON PROGRESS",Email_TaskV2[[#This Row],[Type]]="RFS"),"YES","")</f>
        <v/>
      </c>
      <c r="AW1290" s="16" t="str">
        <f>IF(AND(Email_TaskV2[[#This Row],[Status]]="ON PROGRESS",Email_TaskV2[[#This Row],[Type]]="RFI"),"YES","")</f>
        <v/>
      </c>
      <c r="AX1290" s="16">
        <f>IF(Email_TaskV2[[#This Row],[Nomor Nodin RFS/RFI]]="","",DAY(Email_TaskV2[[#This Row],[Tanggal nodin RFS/RFI]]))</f>
        <v>18</v>
      </c>
      <c r="AY1290" s="28" t="str">
        <f>IF(Email_TaskV2[[#This Row],[Nomor Nodin RFS/RFI]]="","",TEXT(Email_TaskV2[[#This Row],[Tanggal nodin RFS/RFI]],"mmm"))</f>
        <v>Oct</v>
      </c>
      <c r="AZ1290" s="28" t="str">
        <f>IF(Email_TaskV2[[#This Row],[Nodin BO]]="","No","Yes")</f>
        <v>Yes</v>
      </c>
      <c r="BA1290" s="36">
        <f>IF(Email_TaskV2[[#This Row],[Month]]="",13,MONTH(Email_TaskV2[[#This Row],[Tanggal nodin RFS/RFI]]))</f>
        <v>10</v>
      </c>
    </row>
    <row r="1291" spans="1:53" ht="15" hidden="1" customHeight="1" x14ac:dyDescent="0.3">
      <c r="A1291" s="17">
        <v>1290</v>
      </c>
      <c r="B1291" s="31" t="s">
        <v>5441</v>
      </c>
      <c r="C1291" s="40">
        <v>44853</v>
      </c>
      <c r="D1291" s="34" t="s">
        <v>5442</v>
      </c>
      <c r="E1291" s="48" t="s">
        <v>118</v>
      </c>
      <c r="F1291" s="81" t="s">
        <v>119</v>
      </c>
      <c r="G1291" s="31"/>
      <c r="H1291" s="42">
        <v>44868</v>
      </c>
      <c r="I1291" s="31"/>
      <c r="J1291" s="31"/>
      <c r="K1291" s="31"/>
      <c r="L1291" s="33"/>
      <c r="M1291" s="34"/>
      <c r="N1291" s="34" t="s">
        <v>130</v>
      </c>
      <c r="O1291" s="34" t="s">
        <v>131</v>
      </c>
      <c r="P1291" s="34" t="str">
        <f>VLOOKUP(Email_TaskV2[[#This Row],[PIC Dev]],[1]Organization!C:D,2,FALSE)</f>
        <v>BSM Prepaid</v>
      </c>
      <c r="Q1291" s="74" t="s">
        <v>5443</v>
      </c>
      <c r="R1291" s="31"/>
      <c r="S1291" s="31" t="s">
        <v>61</v>
      </c>
      <c r="T1291" s="31" t="s">
        <v>3279</v>
      </c>
      <c r="U1291" s="31"/>
      <c r="V1291" s="31"/>
      <c r="W1291" s="31"/>
      <c r="X1291" s="31"/>
      <c r="Y1291" s="31"/>
      <c r="Z1291" s="31" t="s">
        <v>63</v>
      </c>
      <c r="AA1291" s="31" t="s">
        <v>64</v>
      </c>
      <c r="AB1291" s="31" t="s">
        <v>65</v>
      </c>
      <c r="AC1291" s="31" t="s">
        <v>66</v>
      </c>
      <c r="AD1291" s="23" t="s">
        <v>89</v>
      </c>
      <c r="AE1291" s="33"/>
      <c r="AF1291" s="33"/>
      <c r="AG1291" s="31"/>
      <c r="AH1291" s="31"/>
      <c r="AI1291" s="48" t="s">
        <v>75</v>
      </c>
      <c r="AJ1291" s="135" t="str">
        <f t="shared" si="155"/>
        <v/>
      </c>
      <c r="AK1291" s="25"/>
      <c r="AL1291" s="25"/>
      <c r="AM1291" s="25"/>
      <c r="AN1291" s="25"/>
      <c r="AO1291" s="25"/>
      <c r="AP1291" s="26">
        <f ca="1">IF(AND(Email_TaskV2[[#This Row],[Status]]="ON PROGRESS"),TODAY()-Email_TaskV2[[#This Row],[Tanggal nodin RFS/RFI]],0)</f>
        <v>0</v>
      </c>
      <c r="AQ1291" s="26">
        <f ca="1">IF(AND(Email_TaskV2[[#This Row],[Status]]="ON PROGRESS",Email_TaskV2[[#This Row],[Type]]="RFI"),TODAY()-Email_TaskV2[[#This Row],[Tanggal nodin RFS/RFI]],0)</f>
        <v>0</v>
      </c>
      <c r="AR1291" s="26" t="str">
        <f ca="1">IF(Email_TaskV2[[#This Row],[Aging]]&gt;7,"Warning","")</f>
        <v/>
      </c>
      <c r="AV1291" s="16" t="str">
        <f>IF(AND(Email_TaskV2[[#This Row],[Status]]="ON PROGRESS",Email_TaskV2[[#This Row],[Type]]="RFS"),"YES","")</f>
        <v/>
      </c>
      <c r="AW1291" s="16" t="str">
        <f>IF(AND(Email_TaskV2[[#This Row],[Status]]="ON PROGRESS",Email_TaskV2[[#This Row],[Type]]="RFI"),"YES","")</f>
        <v/>
      </c>
      <c r="AX1291" s="16">
        <f>IF(Email_TaskV2[[#This Row],[Nomor Nodin RFS/RFI]]="","",DAY(Email_TaskV2[[#This Row],[Tanggal nodin RFS/RFI]]))</f>
        <v>19</v>
      </c>
      <c r="AY1291" s="28" t="str">
        <f>IF(Email_TaskV2[[#This Row],[Nomor Nodin RFS/RFI]]="","",TEXT(Email_TaskV2[[#This Row],[Tanggal nodin RFS/RFI]],"mmm"))</f>
        <v>Oct</v>
      </c>
      <c r="AZ1291" s="28" t="str">
        <f>IF(Email_TaskV2[[#This Row],[Nodin BO]]="","No","Yes")</f>
        <v>Yes</v>
      </c>
      <c r="BA1291" s="36">
        <f>IF(Email_TaskV2[[#This Row],[Month]]="",13,MONTH(Email_TaskV2[[#This Row],[Tanggal nodin RFS/RFI]]))</f>
        <v>10</v>
      </c>
    </row>
    <row r="1292" spans="1:53" ht="15" hidden="1" customHeight="1" x14ac:dyDescent="0.3">
      <c r="A1292" s="17">
        <v>1291</v>
      </c>
      <c r="B1292" s="31" t="s">
        <v>5444</v>
      </c>
      <c r="C1292" s="40">
        <v>44853</v>
      </c>
      <c r="D1292" s="34" t="s">
        <v>5445</v>
      </c>
      <c r="E1292" s="31" t="s">
        <v>55</v>
      </c>
      <c r="F1292" s="88" t="s">
        <v>112</v>
      </c>
      <c r="G1292" s="42">
        <v>44857</v>
      </c>
      <c r="H1292" s="42">
        <v>44866</v>
      </c>
      <c r="I1292" s="31" t="s">
        <v>5446</v>
      </c>
      <c r="J1292" s="42">
        <v>44867</v>
      </c>
      <c r="K1292" s="42"/>
      <c r="L1292" s="31">
        <f t="shared" ref="L1292:L1302" si="160">H1292-C1292</f>
        <v>13</v>
      </c>
      <c r="M1292" s="31">
        <f>J1292-G1292</f>
        <v>10</v>
      </c>
      <c r="N1292" s="33" t="s">
        <v>93</v>
      </c>
      <c r="O1292" s="34" t="s">
        <v>94</v>
      </c>
      <c r="P1292" s="34" t="str">
        <f>VLOOKUP(Email_TaskV2[[#This Row],[PIC Dev]],[1]Organization!C:D,2,FALSE)</f>
        <v>Digital and VAS</v>
      </c>
      <c r="Q1292" s="34"/>
      <c r="R1292" s="31">
        <v>85</v>
      </c>
      <c r="S1292" s="31" t="s">
        <v>106</v>
      </c>
      <c r="T1292" s="31"/>
      <c r="U1292" s="31"/>
      <c r="V1292" s="31"/>
      <c r="W1292" s="31"/>
      <c r="X1292" s="31"/>
      <c r="Y1292" s="31"/>
      <c r="Z1292" s="31" t="s">
        <v>63</v>
      </c>
      <c r="AA1292" s="31" t="s">
        <v>64</v>
      </c>
      <c r="AB1292" s="31" t="s">
        <v>201</v>
      </c>
      <c r="AC1292" s="31" t="s">
        <v>98</v>
      </c>
      <c r="AD1292" s="23" t="s">
        <v>2792</v>
      </c>
      <c r="AE1292" s="33"/>
      <c r="AF1292" s="33"/>
      <c r="AG1292" s="31"/>
      <c r="AH1292" s="31"/>
      <c r="AI1292" s="31" t="s">
        <v>75</v>
      </c>
      <c r="AJ1292" s="43" t="str">
        <f t="shared" si="155"/>
        <v/>
      </c>
      <c r="AK1292" s="25"/>
      <c r="AL1292" s="25"/>
      <c r="AM1292" s="25"/>
      <c r="AN1292" s="25"/>
      <c r="AO1292" s="25"/>
      <c r="AP1292" s="26">
        <f ca="1">IF(AND(Email_TaskV2[[#This Row],[Status]]="ON PROGRESS"),TODAY()-Email_TaskV2[[#This Row],[Tanggal nodin RFS/RFI]],0)</f>
        <v>0</v>
      </c>
      <c r="AQ1292" s="26">
        <f ca="1">IF(AND(Email_TaskV2[[#This Row],[Status]]="ON PROGRESS",Email_TaskV2[[#This Row],[Type]]="RFI"),TODAY()-Email_TaskV2[[#This Row],[Tanggal nodin RFS/RFI]],0)</f>
        <v>0</v>
      </c>
      <c r="AR1292" s="26" t="str">
        <f ca="1">IF(Email_TaskV2[[#This Row],[Aging]]&gt;7,"Warning","")</f>
        <v/>
      </c>
      <c r="AV1292" s="16" t="str">
        <f>IF(AND(Email_TaskV2[[#This Row],[Status]]="ON PROGRESS",Email_TaskV2[[#This Row],[Type]]="RFS"),"YES","")</f>
        <v/>
      </c>
      <c r="AW1292" s="16" t="str">
        <f>IF(AND(Email_TaskV2[[#This Row],[Status]]="ON PROGRESS",Email_TaskV2[[#This Row],[Type]]="RFI"),"YES","")</f>
        <v/>
      </c>
      <c r="AX1292" s="16">
        <f>IF(Email_TaskV2[[#This Row],[Nomor Nodin RFS/RFI]]="","",DAY(Email_TaskV2[[#This Row],[Tanggal nodin RFS/RFI]]))</f>
        <v>19</v>
      </c>
      <c r="AY1292" s="28" t="str">
        <f>IF(Email_TaskV2[[#This Row],[Nomor Nodin RFS/RFI]]="","",TEXT(Email_TaskV2[[#This Row],[Tanggal nodin RFS/RFI]],"mmm"))</f>
        <v>Oct</v>
      </c>
      <c r="AZ1292" s="28" t="str">
        <f>IF(Email_TaskV2[[#This Row],[Nodin BO]]="","No","Yes")</f>
        <v>No</v>
      </c>
      <c r="BA1292" s="36">
        <f>IF(Email_TaskV2[[#This Row],[Month]]="",13,MONTH(Email_TaskV2[[#This Row],[Tanggal nodin RFS/RFI]]))</f>
        <v>10</v>
      </c>
    </row>
    <row r="1293" spans="1:53" ht="15" hidden="1" customHeight="1" x14ac:dyDescent="0.3">
      <c r="A1293" s="17">
        <v>1292</v>
      </c>
      <c r="B1293" s="31" t="s">
        <v>5447</v>
      </c>
      <c r="C1293" s="40">
        <v>44853</v>
      </c>
      <c r="D1293" s="34" t="s">
        <v>5448</v>
      </c>
      <c r="E1293" s="31" t="s">
        <v>55</v>
      </c>
      <c r="F1293" s="41" t="s">
        <v>112</v>
      </c>
      <c r="G1293" s="42">
        <v>44855</v>
      </c>
      <c r="H1293" s="42">
        <v>44862</v>
      </c>
      <c r="I1293" s="31" t="s">
        <v>5449</v>
      </c>
      <c r="J1293" s="42">
        <v>44862</v>
      </c>
      <c r="K1293" s="42"/>
      <c r="L1293" s="31">
        <f t="shared" si="160"/>
        <v>9</v>
      </c>
      <c r="M1293" s="31">
        <f>J1293-G1293</f>
        <v>7</v>
      </c>
      <c r="N1293" s="34" t="s">
        <v>120</v>
      </c>
      <c r="O1293" s="34" t="s">
        <v>121</v>
      </c>
      <c r="P1293" s="34" t="str">
        <f>VLOOKUP(Email_TaskV2[[#This Row],[PIC Dev]],[1]Organization!C:D,2,FALSE)</f>
        <v>Business Architecture</v>
      </c>
      <c r="Q1293" s="34"/>
      <c r="R1293" s="31">
        <v>230</v>
      </c>
      <c r="S1293" s="31" t="s">
        <v>106</v>
      </c>
      <c r="T1293" s="31" t="s">
        <v>5450</v>
      </c>
      <c r="U1293" s="31"/>
      <c r="V1293" s="31"/>
      <c r="W1293" s="31"/>
      <c r="X1293" s="31"/>
      <c r="Y1293" s="31"/>
      <c r="Z1293" s="31" t="s">
        <v>63</v>
      </c>
      <c r="AA1293" s="31" t="s">
        <v>64</v>
      </c>
      <c r="AB1293" s="31" t="s">
        <v>123</v>
      </c>
      <c r="AC1293" s="31" t="s">
        <v>98</v>
      </c>
      <c r="AD1293" s="23" t="s">
        <v>2792</v>
      </c>
      <c r="AE1293" s="33" t="s">
        <v>151</v>
      </c>
      <c r="AF1293" s="33"/>
      <c r="AG1293" s="31"/>
      <c r="AH1293" s="31"/>
      <c r="AI1293" s="31" t="s">
        <v>75</v>
      </c>
      <c r="AJ1293" s="43" t="str">
        <f t="shared" si="155"/>
        <v/>
      </c>
      <c r="AK1293" s="25"/>
      <c r="AL1293" s="25"/>
      <c r="AM1293" s="25"/>
      <c r="AN1293" s="25"/>
      <c r="AO1293" s="25"/>
      <c r="AP1293" s="26">
        <f ca="1">IF(AND(Email_TaskV2[[#This Row],[Status]]="ON PROGRESS"),TODAY()-Email_TaskV2[[#This Row],[Tanggal nodin RFS/RFI]],0)</f>
        <v>0</v>
      </c>
      <c r="AQ1293" s="26">
        <f ca="1">IF(AND(Email_TaskV2[[#This Row],[Status]]="ON PROGRESS",Email_TaskV2[[#This Row],[Type]]="RFI"),TODAY()-Email_TaskV2[[#This Row],[Tanggal nodin RFS/RFI]],0)</f>
        <v>0</v>
      </c>
      <c r="AR1293" s="26" t="str">
        <f ca="1">IF(Email_TaskV2[[#This Row],[Aging]]&gt;7,"Warning","")</f>
        <v/>
      </c>
      <c r="AV1293" s="16" t="str">
        <f>IF(AND(Email_TaskV2[[#This Row],[Status]]="ON PROGRESS",Email_TaskV2[[#This Row],[Type]]="RFS"),"YES","")</f>
        <v/>
      </c>
      <c r="AW1293" s="16" t="str">
        <f>IF(AND(Email_TaskV2[[#This Row],[Status]]="ON PROGRESS",Email_TaskV2[[#This Row],[Type]]="RFI"),"YES","")</f>
        <v/>
      </c>
      <c r="AX1293" s="16">
        <f>IF(Email_TaskV2[[#This Row],[Nomor Nodin RFS/RFI]]="","",DAY(Email_TaskV2[[#This Row],[Tanggal nodin RFS/RFI]]))</f>
        <v>19</v>
      </c>
      <c r="AY1293" s="28" t="str">
        <f>IF(Email_TaskV2[[#This Row],[Nomor Nodin RFS/RFI]]="","",TEXT(Email_TaskV2[[#This Row],[Tanggal nodin RFS/RFI]],"mmm"))</f>
        <v>Oct</v>
      </c>
      <c r="AZ1293" s="28" t="str">
        <f>IF(Email_TaskV2[[#This Row],[Nodin BO]]="","No","Yes")</f>
        <v>Yes</v>
      </c>
      <c r="BA1293" s="36">
        <f>IF(Email_TaskV2[[#This Row],[Month]]="",13,MONTH(Email_TaskV2[[#This Row],[Tanggal nodin RFS/RFI]]))</f>
        <v>10</v>
      </c>
    </row>
    <row r="1294" spans="1:53" ht="15" hidden="1" customHeight="1" x14ac:dyDescent="0.3">
      <c r="A1294" s="17">
        <v>1293</v>
      </c>
      <c r="B1294" s="31" t="s">
        <v>5451</v>
      </c>
      <c r="C1294" s="40">
        <v>44853</v>
      </c>
      <c r="D1294" s="34" t="s">
        <v>5452</v>
      </c>
      <c r="E1294" s="31" t="s">
        <v>55</v>
      </c>
      <c r="F1294" s="41" t="s">
        <v>136</v>
      </c>
      <c r="G1294" s="42">
        <v>44858</v>
      </c>
      <c r="H1294" s="42">
        <v>44861</v>
      </c>
      <c r="I1294" s="31" t="s">
        <v>5453</v>
      </c>
      <c r="J1294" s="42">
        <v>44861</v>
      </c>
      <c r="K1294" s="42"/>
      <c r="L1294" s="31">
        <f t="shared" si="160"/>
        <v>8</v>
      </c>
      <c r="M1294" s="31">
        <f>J1294-G1294</f>
        <v>3</v>
      </c>
      <c r="N1294" s="74" t="s">
        <v>3068</v>
      </c>
      <c r="O1294" s="20" t="s">
        <v>3069</v>
      </c>
      <c r="P1294" s="34" t="str">
        <f>VLOOKUP(Email_TaskV2[[#This Row],[PIC Dev]],[1]Organization!C:D,2,FALSE)</f>
        <v>BSM Prepaid</v>
      </c>
      <c r="Q1294" s="74" t="s">
        <v>5454</v>
      </c>
      <c r="R1294" s="31">
        <v>38</v>
      </c>
      <c r="S1294" s="31" t="s">
        <v>61</v>
      </c>
      <c r="T1294" s="31" t="s">
        <v>5455</v>
      </c>
      <c r="U1294" s="31"/>
      <c r="V1294" s="31"/>
      <c r="W1294" s="31"/>
      <c r="X1294" s="31"/>
      <c r="Y1294" s="31"/>
      <c r="Z1294" s="31" t="s">
        <v>63</v>
      </c>
      <c r="AA1294" s="31" t="s">
        <v>64</v>
      </c>
      <c r="AB1294" s="31" t="s">
        <v>588</v>
      </c>
      <c r="AC1294" s="31" t="s">
        <v>66</v>
      </c>
      <c r="AD1294" s="23" t="s">
        <v>125</v>
      </c>
      <c r="AE1294" s="33" t="s">
        <v>99</v>
      </c>
      <c r="AF1294" s="33"/>
      <c r="AG1294" s="31"/>
      <c r="AH1294" s="31"/>
      <c r="AI1294" s="31" t="s">
        <v>75</v>
      </c>
      <c r="AJ1294" s="43" t="str">
        <f t="shared" si="155"/>
        <v/>
      </c>
      <c r="AK1294" s="25"/>
      <c r="AL1294" s="25"/>
      <c r="AM1294" s="25"/>
      <c r="AN1294" s="25"/>
      <c r="AO1294" s="25"/>
      <c r="AP1294" s="26">
        <f ca="1">IF(AND(Email_TaskV2[[#This Row],[Status]]="ON PROGRESS"),TODAY()-Email_TaskV2[[#This Row],[Tanggal nodin RFS/RFI]],0)</f>
        <v>0</v>
      </c>
      <c r="AQ1294" s="26">
        <f ca="1">IF(AND(Email_TaskV2[[#This Row],[Status]]="ON PROGRESS",Email_TaskV2[[#This Row],[Type]]="RFI"),TODAY()-Email_TaskV2[[#This Row],[Tanggal nodin RFS/RFI]],0)</f>
        <v>0</v>
      </c>
      <c r="AR1294" s="26" t="str">
        <f ca="1">IF(Email_TaskV2[[#This Row],[Aging]]&gt;7,"Warning","")</f>
        <v/>
      </c>
      <c r="AV1294" s="16" t="str">
        <f>IF(AND(Email_TaskV2[[#This Row],[Status]]="ON PROGRESS",Email_TaskV2[[#This Row],[Type]]="RFS"),"YES","")</f>
        <v/>
      </c>
      <c r="AW1294" s="16" t="str">
        <f>IF(AND(Email_TaskV2[[#This Row],[Status]]="ON PROGRESS",Email_TaskV2[[#This Row],[Type]]="RFI"),"YES","")</f>
        <v/>
      </c>
      <c r="AX1294" s="16">
        <f>IF(Email_TaskV2[[#This Row],[Nomor Nodin RFS/RFI]]="","",DAY(Email_TaskV2[[#This Row],[Tanggal nodin RFS/RFI]]))</f>
        <v>19</v>
      </c>
      <c r="AY1294" s="28" t="str">
        <f>IF(Email_TaskV2[[#This Row],[Nomor Nodin RFS/RFI]]="","",TEXT(Email_TaskV2[[#This Row],[Tanggal nodin RFS/RFI]],"mmm"))</f>
        <v>Oct</v>
      </c>
      <c r="AZ1294" s="28" t="str">
        <f>IF(Email_TaskV2[[#This Row],[Nodin BO]]="","No","Yes")</f>
        <v>Yes</v>
      </c>
      <c r="BA1294" s="36">
        <f>IF(Email_TaskV2[[#This Row],[Month]]="",13,MONTH(Email_TaskV2[[#This Row],[Tanggal nodin RFS/RFI]]))</f>
        <v>10</v>
      </c>
    </row>
    <row r="1295" spans="1:53" ht="15" hidden="1" customHeight="1" x14ac:dyDescent="0.3">
      <c r="A1295" s="17">
        <v>1294</v>
      </c>
      <c r="B1295" s="31" t="s">
        <v>5456</v>
      </c>
      <c r="C1295" s="40">
        <v>44853</v>
      </c>
      <c r="D1295" s="34" t="s">
        <v>5457</v>
      </c>
      <c r="E1295" s="31" t="s">
        <v>55</v>
      </c>
      <c r="F1295" s="41" t="s">
        <v>136</v>
      </c>
      <c r="G1295" s="42">
        <v>44854</v>
      </c>
      <c r="H1295" s="42">
        <v>44858</v>
      </c>
      <c r="I1295" s="31" t="s">
        <v>5458</v>
      </c>
      <c r="J1295" s="42">
        <v>44858</v>
      </c>
      <c r="K1295" s="42"/>
      <c r="L1295" s="31">
        <f t="shared" si="160"/>
        <v>5</v>
      </c>
      <c r="M1295" s="31">
        <f>J1295-G1295</f>
        <v>4</v>
      </c>
      <c r="N1295" s="34" t="s">
        <v>341</v>
      </c>
      <c r="O1295" s="34" t="s">
        <v>342</v>
      </c>
      <c r="P1295" s="34" t="str">
        <f>VLOOKUP(Email_TaskV2[[#This Row],[PIC Dev]],[1]Organization!C:D,2,FALSE)</f>
        <v>Digital and VAS</v>
      </c>
      <c r="Q1295" s="74" t="s">
        <v>5459</v>
      </c>
      <c r="R1295" s="31">
        <v>56</v>
      </c>
      <c r="S1295" s="31" t="s">
        <v>61</v>
      </c>
      <c r="T1295" s="31" t="s">
        <v>5406</v>
      </c>
      <c r="U1295" s="31"/>
      <c r="V1295" s="31"/>
      <c r="W1295" s="31"/>
      <c r="X1295" s="31"/>
      <c r="Y1295" s="31"/>
      <c r="Z1295" s="31" t="s">
        <v>63</v>
      </c>
      <c r="AA1295" s="31" t="s">
        <v>64</v>
      </c>
      <c r="AB1295" s="31" t="s">
        <v>344</v>
      </c>
      <c r="AC1295" s="31" t="s">
        <v>66</v>
      </c>
      <c r="AD1295" s="23" t="s">
        <v>3897</v>
      </c>
      <c r="AE1295" s="33"/>
      <c r="AF1295" s="33"/>
      <c r="AG1295" s="31"/>
      <c r="AH1295" s="31"/>
      <c r="AI1295" s="31" t="s">
        <v>68</v>
      </c>
      <c r="AJ1295" s="43" t="str">
        <f t="shared" si="155"/>
        <v>(FUT Simulator)</v>
      </c>
      <c r="AK1295" s="25"/>
      <c r="AL1295" s="25"/>
      <c r="AM1295" s="25">
        <v>3</v>
      </c>
      <c r="AN1295" s="25"/>
      <c r="AO1295" s="25"/>
      <c r="AP1295" s="26">
        <f ca="1">IF(AND(Email_TaskV2[[#This Row],[Status]]="ON PROGRESS"),TODAY()-Email_TaskV2[[#This Row],[Tanggal nodin RFS/RFI]],0)</f>
        <v>0</v>
      </c>
      <c r="AQ1295" s="26">
        <f ca="1">IF(AND(Email_TaskV2[[#This Row],[Status]]="ON PROGRESS",Email_TaskV2[[#This Row],[Type]]="RFI"),TODAY()-Email_TaskV2[[#This Row],[Tanggal nodin RFS/RFI]],0)</f>
        <v>0</v>
      </c>
      <c r="AR1295" s="26" t="str">
        <f ca="1">IF(Email_TaskV2[[#This Row],[Aging]]&gt;7,"Warning","")</f>
        <v/>
      </c>
      <c r="AV1295" s="16" t="str">
        <f>IF(AND(Email_TaskV2[[#This Row],[Status]]="ON PROGRESS",Email_TaskV2[[#This Row],[Type]]="RFS"),"YES","")</f>
        <v/>
      </c>
      <c r="AW1295" s="16" t="str">
        <f>IF(AND(Email_TaskV2[[#This Row],[Status]]="ON PROGRESS",Email_TaskV2[[#This Row],[Type]]="RFI"),"YES","")</f>
        <v/>
      </c>
      <c r="AX1295" s="16">
        <f>IF(Email_TaskV2[[#This Row],[Nomor Nodin RFS/RFI]]="","",DAY(Email_TaskV2[[#This Row],[Tanggal nodin RFS/RFI]]))</f>
        <v>19</v>
      </c>
      <c r="AY1295" s="28" t="str">
        <f>IF(Email_TaskV2[[#This Row],[Nomor Nodin RFS/RFI]]="","",TEXT(Email_TaskV2[[#This Row],[Tanggal nodin RFS/RFI]],"mmm"))</f>
        <v>Oct</v>
      </c>
      <c r="AZ1295" s="28" t="str">
        <f>IF(Email_TaskV2[[#This Row],[Nodin BO]]="","No","Yes")</f>
        <v>Yes</v>
      </c>
      <c r="BA1295" s="36">
        <f>IF(Email_TaskV2[[#This Row],[Month]]="",13,MONTH(Email_TaskV2[[#This Row],[Tanggal nodin RFS/RFI]]))</f>
        <v>10</v>
      </c>
    </row>
    <row r="1296" spans="1:53" ht="15" hidden="1" customHeight="1" x14ac:dyDescent="0.3">
      <c r="A1296" s="17">
        <v>1295</v>
      </c>
      <c r="B1296" s="31" t="s">
        <v>5460</v>
      </c>
      <c r="C1296" s="40">
        <v>44853</v>
      </c>
      <c r="D1296" s="34" t="s">
        <v>5461</v>
      </c>
      <c r="E1296" s="31" t="s">
        <v>55</v>
      </c>
      <c r="F1296" s="41" t="s">
        <v>136</v>
      </c>
      <c r="G1296" s="42">
        <v>44853</v>
      </c>
      <c r="H1296" s="42">
        <v>44858</v>
      </c>
      <c r="I1296" s="31" t="s">
        <v>5462</v>
      </c>
      <c r="J1296" s="42">
        <v>44858</v>
      </c>
      <c r="K1296" s="42"/>
      <c r="L1296" s="31">
        <f t="shared" si="160"/>
        <v>5</v>
      </c>
      <c r="M1296" s="31">
        <f>J1296-G1296</f>
        <v>5</v>
      </c>
      <c r="N1296" s="34" t="s">
        <v>341</v>
      </c>
      <c r="O1296" s="34" t="s">
        <v>342</v>
      </c>
      <c r="P1296" s="34" t="str">
        <f>VLOOKUP(Email_TaskV2[[#This Row],[PIC Dev]],[1]Organization!C:D,2,FALSE)</f>
        <v>Digital and VAS</v>
      </c>
      <c r="Q1296" s="74" t="s">
        <v>5463</v>
      </c>
      <c r="R1296" s="31">
        <v>150</v>
      </c>
      <c r="S1296" s="31" t="s">
        <v>61</v>
      </c>
      <c r="T1296" s="31" t="s">
        <v>5464</v>
      </c>
      <c r="U1296" s="31"/>
      <c r="V1296" s="31"/>
      <c r="W1296" s="31"/>
      <c r="X1296" s="31"/>
      <c r="Y1296" s="31"/>
      <c r="Z1296" s="31" t="s">
        <v>63</v>
      </c>
      <c r="AA1296" s="31" t="s">
        <v>64</v>
      </c>
      <c r="AB1296" s="31" t="s">
        <v>344</v>
      </c>
      <c r="AC1296" s="31" t="s">
        <v>66</v>
      </c>
      <c r="AD1296" s="23" t="s">
        <v>255</v>
      </c>
      <c r="AE1296" s="33" t="s">
        <v>160</v>
      </c>
      <c r="AF1296" s="33"/>
      <c r="AG1296" s="31"/>
      <c r="AH1296" s="31"/>
      <c r="AI1296" s="31" t="s">
        <v>68</v>
      </c>
      <c r="AJ1296" s="43" t="str">
        <f t="shared" si="155"/>
        <v>(FUT Simulator)</v>
      </c>
      <c r="AK1296" s="25"/>
      <c r="AL1296" s="25"/>
      <c r="AM1296" s="25">
        <v>3</v>
      </c>
      <c r="AN1296" s="25"/>
      <c r="AO1296" s="25"/>
      <c r="AP1296" s="26">
        <f ca="1">IF(AND(Email_TaskV2[[#This Row],[Status]]="ON PROGRESS"),TODAY()-Email_TaskV2[[#This Row],[Tanggal nodin RFS/RFI]],0)</f>
        <v>0</v>
      </c>
      <c r="AQ1296" s="26">
        <f ca="1">IF(AND(Email_TaskV2[[#This Row],[Status]]="ON PROGRESS",Email_TaskV2[[#This Row],[Type]]="RFI"),TODAY()-Email_TaskV2[[#This Row],[Tanggal nodin RFS/RFI]],0)</f>
        <v>0</v>
      </c>
      <c r="AR1296" s="26" t="str">
        <f ca="1">IF(Email_TaskV2[[#This Row],[Aging]]&gt;7,"Warning","")</f>
        <v/>
      </c>
      <c r="AV1296" s="16" t="str">
        <f>IF(AND(Email_TaskV2[[#This Row],[Status]]="ON PROGRESS",Email_TaskV2[[#This Row],[Type]]="RFS"),"YES","")</f>
        <v/>
      </c>
      <c r="AW1296" s="16" t="str">
        <f>IF(AND(Email_TaskV2[[#This Row],[Status]]="ON PROGRESS",Email_TaskV2[[#This Row],[Type]]="RFI"),"YES","")</f>
        <v/>
      </c>
      <c r="AX1296" s="16">
        <f>IF(Email_TaskV2[[#This Row],[Nomor Nodin RFS/RFI]]="","",DAY(Email_TaskV2[[#This Row],[Tanggal nodin RFS/RFI]]))</f>
        <v>19</v>
      </c>
      <c r="AY1296" s="28" t="str">
        <f>IF(Email_TaskV2[[#This Row],[Nomor Nodin RFS/RFI]]="","",TEXT(Email_TaskV2[[#This Row],[Tanggal nodin RFS/RFI]],"mmm"))</f>
        <v>Oct</v>
      </c>
      <c r="AZ1296" s="28" t="str">
        <f>IF(Email_TaskV2[[#This Row],[Nodin BO]]="","No","Yes")</f>
        <v>Yes</v>
      </c>
      <c r="BA1296" s="36">
        <f>IF(Email_TaskV2[[#This Row],[Month]]="",13,MONTH(Email_TaskV2[[#This Row],[Tanggal nodin RFS/RFI]]))</f>
        <v>10</v>
      </c>
    </row>
    <row r="1297" spans="1:53" ht="15" hidden="1" customHeight="1" x14ac:dyDescent="0.3">
      <c r="A1297" s="17">
        <v>1296</v>
      </c>
      <c r="B1297" s="31" t="s">
        <v>5465</v>
      </c>
      <c r="C1297" s="40">
        <v>44853</v>
      </c>
      <c r="D1297" s="34" t="s">
        <v>5466</v>
      </c>
      <c r="E1297" s="31" t="s">
        <v>55</v>
      </c>
      <c r="F1297" s="31" t="s">
        <v>112</v>
      </c>
      <c r="G1297" s="42">
        <v>44859</v>
      </c>
      <c r="H1297" s="42">
        <v>44859</v>
      </c>
      <c r="I1297" s="31" t="s">
        <v>5467</v>
      </c>
      <c r="J1297" s="42">
        <v>44859</v>
      </c>
      <c r="K1297" s="42"/>
      <c r="L1297" s="31">
        <f t="shared" si="160"/>
        <v>6</v>
      </c>
      <c r="M1297" s="31">
        <f>J1297-H1299</f>
        <v>1</v>
      </c>
      <c r="N1297" s="34" t="s">
        <v>58</v>
      </c>
      <c r="O1297" s="20" t="s">
        <v>59</v>
      </c>
      <c r="P1297" s="34" t="str">
        <f>VLOOKUP(Email_TaskV2[[#This Row],[PIC Dev]],[1]Organization!C:D,2,FALSE)</f>
        <v>BSM Prepaid</v>
      </c>
      <c r="Q1297" s="34"/>
      <c r="R1297" s="31">
        <v>15</v>
      </c>
      <c r="S1297" s="31" t="s">
        <v>106</v>
      </c>
      <c r="T1297" s="31" t="s">
        <v>5468</v>
      </c>
      <c r="U1297" s="31"/>
      <c r="V1297" s="31"/>
      <c r="W1297" s="31"/>
      <c r="X1297" s="31"/>
      <c r="Y1297" s="31"/>
      <c r="Z1297" s="31" t="s">
        <v>63</v>
      </c>
      <c r="AA1297" s="31" t="s">
        <v>64</v>
      </c>
      <c r="AB1297" s="31" t="s">
        <v>65</v>
      </c>
      <c r="AC1297" s="31" t="s">
        <v>66</v>
      </c>
      <c r="AD1297" s="23" t="s">
        <v>211</v>
      </c>
      <c r="AE1297" s="33"/>
      <c r="AF1297" s="33"/>
      <c r="AG1297" s="31"/>
      <c r="AH1297" s="31"/>
      <c r="AI1297" s="31" t="s">
        <v>75</v>
      </c>
      <c r="AJ1297" s="43" t="str">
        <f t="shared" si="155"/>
        <v/>
      </c>
      <c r="AK1297" s="25"/>
      <c r="AL1297" s="25"/>
      <c r="AM1297" s="25"/>
      <c r="AN1297" s="25"/>
      <c r="AO1297" s="25"/>
      <c r="AP1297" s="26">
        <f ca="1">IF(AND(Email_TaskV2[[#This Row],[Status]]="ON PROGRESS"),TODAY()-Email_TaskV2[[#This Row],[Tanggal nodin RFS/RFI]],0)</f>
        <v>0</v>
      </c>
      <c r="AQ1297" s="26">
        <f ca="1">IF(AND(Email_TaskV2[[#This Row],[Status]]="ON PROGRESS",Email_TaskV2[[#This Row],[Type]]="RFI"),TODAY()-Email_TaskV2[[#This Row],[Tanggal nodin RFS/RFI]],0)</f>
        <v>0</v>
      </c>
      <c r="AR1297" s="26" t="str">
        <f ca="1">IF(Email_TaskV2[[#This Row],[Aging]]&gt;7,"Warning","")</f>
        <v/>
      </c>
      <c r="AV1297" s="16" t="str">
        <f>IF(AND(Email_TaskV2[[#This Row],[Status]]="ON PROGRESS",Email_TaskV2[[#This Row],[Type]]="RFS"),"YES","")</f>
        <v/>
      </c>
      <c r="AW1297" s="16" t="str">
        <f>IF(AND(Email_TaskV2[[#This Row],[Status]]="ON PROGRESS",Email_TaskV2[[#This Row],[Type]]="RFI"),"YES","")</f>
        <v/>
      </c>
      <c r="AX1297" s="16">
        <f>IF(Email_TaskV2[[#This Row],[Nomor Nodin RFS/RFI]]="","",DAY(Email_TaskV2[[#This Row],[Tanggal nodin RFS/RFI]]))</f>
        <v>19</v>
      </c>
      <c r="AY1297" s="28" t="str">
        <f>IF(Email_TaskV2[[#This Row],[Nomor Nodin RFS/RFI]]="","",TEXT(Email_TaskV2[[#This Row],[Tanggal nodin RFS/RFI]],"mmm"))</f>
        <v>Oct</v>
      </c>
      <c r="AZ1297" s="28" t="str">
        <f>IF(Email_TaskV2[[#This Row],[Nodin BO]]="","No","Yes")</f>
        <v>Yes</v>
      </c>
      <c r="BA1297" s="36">
        <f>IF(Email_TaskV2[[#This Row],[Month]]="",13,MONTH(Email_TaskV2[[#This Row],[Tanggal nodin RFS/RFI]]))</f>
        <v>10</v>
      </c>
    </row>
    <row r="1298" spans="1:53" ht="15" hidden="1" customHeight="1" x14ac:dyDescent="0.3">
      <c r="A1298" s="17">
        <v>1297</v>
      </c>
      <c r="B1298" s="31" t="s">
        <v>5469</v>
      </c>
      <c r="C1298" s="40">
        <v>44854</v>
      </c>
      <c r="D1298" s="34" t="s">
        <v>5470</v>
      </c>
      <c r="E1298" s="31" t="s">
        <v>55</v>
      </c>
      <c r="F1298" s="41" t="s">
        <v>136</v>
      </c>
      <c r="G1298" s="42">
        <v>44861</v>
      </c>
      <c r="H1298" s="42">
        <v>44869</v>
      </c>
      <c r="I1298" s="31" t="s">
        <v>5471</v>
      </c>
      <c r="J1298" s="42">
        <v>44869</v>
      </c>
      <c r="K1298" s="42"/>
      <c r="L1298" s="31">
        <f t="shared" si="160"/>
        <v>15</v>
      </c>
      <c r="M1298" s="31">
        <f>J1298-G1298</f>
        <v>8</v>
      </c>
      <c r="N1298" s="74" t="s">
        <v>3068</v>
      </c>
      <c r="O1298" s="34" t="s">
        <v>3069</v>
      </c>
      <c r="P1298" s="34" t="str">
        <f>VLOOKUP(Email_TaskV2[[#This Row],[PIC Dev]],[1]Organization!C:D,2,FALSE)</f>
        <v>BSM Prepaid</v>
      </c>
      <c r="Q1298" s="74" t="s">
        <v>5472</v>
      </c>
      <c r="R1298" s="31">
        <v>122</v>
      </c>
      <c r="S1298" s="31" t="s">
        <v>61</v>
      </c>
      <c r="T1298" s="31"/>
      <c r="U1298" s="31"/>
      <c r="V1298" s="31"/>
      <c r="W1298" s="31"/>
      <c r="X1298" s="31"/>
      <c r="Y1298" s="31"/>
      <c r="Z1298" s="31" t="s">
        <v>63</v>
      </c>
      <c r="AA1298" s="31" t="s">
        <v>64</v>
      </c>
      <c r="AB1298" s="31" t="s">
        <v>588</v>
      </c>
      <c r="AC1298" s="31" t="s">
        <v>66</v>
      </c>
      <c r="AD1298" s="23" t="s">
        <v>125</v>
      </c>
      <c r="AE1298" s="33" t="s">
        <v>99</v>
      </c>
      <c r="AF1298" s="33"/>
      <c r="AG1298" s="31"/>
      <c r="AH1298" s="31"/>
      <c r="AI1298" s="31" t="s">
        <v>75</v>
      </c>
      <c r="AJ1298" s="43" t="str">
        <f t="shared" si="155"/>
        <v/>
      </c>
      <c r="AK1298" s="25"/>
      <c r="AL1298" s="25"/>
      <c r="AM1298" s="25"/>
      <c r="AN1298" s="25"/>
      <c r="AO1298" s="25"/>
      <c r="AP1298" s="26">
        <f ca="1">IF(AND(Email_TaskV2[[#This Row],[Status]]="ON PROGRESS"),TODAY()-Email_TaskV2[[#This Row],[Tanggal nodin RFS/RFI]],0)</f>
        <v>0</v>
      </c>
      <c r="AQ1298" s="26">
        <f ca="1">IF(AND(Email_TaskV2[[#This Row],[Status]]="ON PROGRESS",Email_TaskV2[[#This Row],[Type]]="RFI"),TODAY()-Email_TaskV2[[#This Row],[Tanggal nodin RFS/RFI]],0)</f>
        <v>0</v>
      </c>
      <c r="AR1298" s="26" t="str">
        <f ca="1">IF(Email_TaskV2[[#This Row],[Aging]]&gt;7,"Warning","")</f>
        <v/>
      </c>
      <c r="AV1298" s="16" t="str">
        <f>IF(AND(Email_TaskV2[[#This Row],[Status]]="ON PROGRESS",Email_TaskV2[[#This Row],[Type]]="RFS"),"YES","")</f>
        <v/>
      </c>
      <c r="AW1298" s="16" t="str">
        <f>IF(AND(Email_TaskV2[[#This Row],[Status]]="ON PROGRESS",Email_TaskV2[[#This Row],[Type]]="RFI"),"YES","")</f>
        <v/>
      </c>
      <c r="AX1298" s="16">
        <f>IF(Email_TaskV2[[#This Row],[Nomor Nodin RFS/RFI]]="","",DAY(Email_TaskV2[[#This Row],[Tanggal nodin RFS/RFI]]))</f>
        <v>20</v>
      </c>
      <c r="AY1298" s="28" t="str">
        <f>IF(Email_TaskV2[[#This Row],[Nomor Nodin RFS/RFI]]="","",TEXT(Email_TaskV2[[#This Row],[Tanggal nodin RFS/RFI]],"mmm"))</f>
        <v>Oct</v>
      </c>
      <c r="AZ1298" s="28" t="str">
        <f>IF(Email_TaskV2[[#This Row],[Nodin BO]]="","No","Yes")</f>
        <v>No</v>
      </c>
      <c r="BA1298" s="36">
        <f>IF(Email_TaskV2[[#This Row],[Month]]="",13,MONTH(Email_TaskV2[[#This Row],[Tanggal nodin RFS/RFI]]))</f>
        <v>10</v>
      </c>
    </row>
    <row r="1299" spans="1:53" ht="15" hidden="1" customHeight="1" x14ac:dyDescent="0.3">
      <c r="A1299" s="17">
        <v>1298</v>
      </c>
      <c r="B1299" s="31" t="s">
        <v>5473</v>
      </c>
      <c r="C1299" s="40">
        <v>44854</v>
      </c>
      <c r="D1299" s="34" t="s">
        <v>5474</v>
      </c>
      <c r="E1299" s="31" t="s">
        <v>55</v>
      </c>
      <c r="F1299" s="31" t="s">
        <v>112</v>
      </c>
      <c r="G1299" s="42">
        <v>44858</v>
      </c>
      <c r="H1299" s="42">
        <v>44858</v>
      </c>
      <c r="I1299" s="31" t="s">
        <v>5475</v>
      </c>
      <c r="J1299" s="42">
        <v>44858</v>
      </c>
      <c r="K1299" s="42"/>
      <c r="L1299" s="31">
        <f t="shared" si="160"/>
        <v>4</v>
      </c>
      <c r="M1299" s="31">
        <f>J1299-G1299</f>
        <v>0</v>
      </c>
      <c r="N1299" s="34" t="s">
        <v>130</v>
      </c>
      <c r="O1299" s="34" t="s">
        <v>131</v>
      </c>
      <c r="P1299" s="34" t="str">
        <f>VLOOKUP(Email_TaskV2[[#This Row],[PIC Dev]],[1]Organization!C:D,2,FALSE)</f>
        <v>BSM Prepaid</v>
      </c>
      <c r="Q1299" s="34"/>
      <c r="R1299" s="31">
        <v>15</v>
      </c>
      <c r="S1299" s="31" t="s">
        <v>106</v>
      </c>
      <c r="T1299" s="31" t="s">
        <v>5476</v>
      </c>
      <c r="U1299" s="31"/>
      <c r="V1299" s="31"/>
      <c r="W1299" s="31"/>
      <c r="X1299" s="31"/>
      <c r="Y1299" s="31"/>
      <c r="Z1299" s="31" t="s">
        <v>63</v>
      </c>
      <c r="AA1299" s="31" t="s">
        <v>64</v>
      </c>
      <c r="AB1299" s="31" t="s">
        <v>65</v>
      </c>
      <c r="AC1299" s="31" t="s">
        <v>66</v>
      </c>
      <c r="AD1299" s="23" t="s">
        <v>186</v>
      </c>
      <c r="AE1299" s="33"/>
      <c r="AF1299" s="33"/>
      <c r="AG1299" s="31"/>
      <c r="AH1299" s="31"/>
      <c r="AI1299" s="31" t="s">
        <v>75</v>
      </c>
      <c r="AJ1299" s="43" t="str">
        <f t="shared" si="155"/>
        <v/>
      </c>
      <c r="AK1299" s="25"/>
      <c r="AL1299" s="25"/>
      <c r="AM1299" s="25"/>
      <c r="AN1299" s="25"/>
      <c r="AO1299" s="25"/>
      <c r="AP1299" s="26">
        <f ca="1">IF(AND(Email_TaskV2[[#This Row],[Status]]="ON PROGRESS"),TODAY()-Email_TaskV2[[#This Row],[Tanggal nodin RFS/RFI]],0)</f>
        <v>0</v>
      </c>
      <c r="AQ1299" s="26">
        <f ca="1">IF(AND(Email_TaskV2[[#This Row],[Status]]="ON PROGRESS",Email_TaskV2[[#This Row],[Type]]="RFI"),TODAY()-Email_TaskV2[[#This Row],[Tanggal nodin RFS/RFI]],0)</f>
        <v>0</v>
      </c>
      <c r="AR1299" s="26" t="str">
        <f ca="1">IF(Email_TaskV2[[#This Row],[Aging]]&gt;7,"Warning","")</f>
        <v/>
      </c>
      <c r="AV1299" s="16" t="str">
        <f>IF(AND(Email_TaskV2[[#This Row],[Status]]="ON PROGRESS",Email_TaskV2[[#This Row],[Type]]="RFS"),"YES","")</f>
        <v/>
      </c>
      <c r="AW1299" s="16" t="str">
        <f>IF(AND(Email_TaskV2[[#This Row],[Status]]="ON PROGRESS",Email_TaskV2[[#This Row],[Type]]="RFI"),"YES","")</f>
        <v/>
      </c>
      <c r="AX1299" s="16">
        <f>IF(Email_TaskV2[[#This Row],[Nomor Nodin RFS/RFI]]="","",DAY(Email_TaskV2[[#This Row],[Tanggal nodin RFS/RFI]]))</f>
        <v>20</v>
      </c>
      <c r="AY1299" s="28" t="str">
        <f>IF(Email_TaskV2[[#This Row],[Nomor Nodin RFS/RFI]]="","",TEXT(Email_TaskV2[[#This Row],[Tanggal nodin RFS/RFI]],"mmm"))</f>
        <v>Oct</v>
      </c>
      <c r="AZ1299" s="28" t="str">
        <f>IF(Email_TaskV2[[#This Row],[Nodin BO]]="","No","Yes")</f>
        <v>Yes</v>
      </c>
      <c r="BA1299" s="36">
        <f>IF(Email_TaskV2[[#This Row],[Month]]="",13,MONTH(Email_TaskV2[[#This Row],[Tanggal nodin RFS/RFI]]))</f>
        <v>10</v>
      </c>
    </row>
    <row r="1300" spans="1:53" ht="15" hidden="1" customHeight="1" x14ac:dyDescent="0.3">
      <c r="A1300" s="17">
        <v>1299</v>
      </c>
      <c r="B1300" s="31" t="s">
        <v>5477</v>
      </c>
      <c r="C1300" s="40">
        <v>44854</v>
      </c>
      <c r="D1300" s="34" t="s">
        <v>5478</v>
      </c>
      <c r="E1300" s="31" t="s">
        <v>55</v>
      </c>
      <c r="F1300" s="31" t="s">
        <v>112</v>
      </c>
      <c r="G1300" s="42">
        <v>44858</v>
      </c>
      <c r="H1300" s="42">
        <v>44859</v>
      </c>
      <c r="I1300" s="31" t="s">
        <v>5479</v>
      </c>
      <c r="J1300" s="42">
        <v>44860</v>
      </c>
      <c r="K1300" s="42"/>
      <c r="L1300" s="31">
        <f t="shared" si="160"/>
        <v>5</v>
      </c>
      <c r="M1300" s="31">
        <f>J1300-G1300</f>
        <v>2</v>
      </c>
      <c r="N1300" s="34" t="s">
        <v>130</v>
      </c>
      <c r="O1300" s="34" t="s">
        <v>131</v>
      </c>
      <c r="P1300" s="34" t="str">
        <f>VLOOKUP(Email_TaskV2[[#This Row],[PIC Dev]],[1]Organization!C:D,2,FALSE)</f>
        <v>BSM Prepaid</v>
      </c>
      <c r="Q1300" s="34"/>
      <c r="R1300" s="31">
        <v>50</v>
      </c>
      <c r="S1300" s="31" t="s">
        <v>106</v>
      </c>
      <c r="T1300" s="31" t="s">
        <v>5480</v>
      </c>
      <c r="U1300" s="31"/>
      <c r="V1300" s="31"/>
      <c r="W1300" s="31"/>
      <c r="X1300" s="31"/>
      <c r="Y1300" s="31"/>
      <c r="Z1300" s="31" t="s">
        <v>63</v>
      </c>
      <c r="AA1300" s="31" t="s">
        <v>64</v>
      </c>
      <c r="AB1300" s="31" t="s">
        <v>65</v>
      </c>
      <c r="AC1300" s="31" t="s">
        <v>66</v>
      </c>
      <c r="AD1300" s="23" t="s">
        <v>1719</v>
      </c>
      <c r="AE1300" s="33"/>
      <c r="AF1300" s="33"/>
      <c r="AG1300" s="31"/>
      <c r="AH1300" s="31"/>
      <c r="AI1300" s="31" t="s">
        <v>75</v>
      </c>
      <c r="AJ1300" s="43" t="str">
        <f t="shared" si="155"/>
        <v/>
      </c>
      <c r="AK1300" s="25"/>
      <c r="AL1300" s="25"/>
      <c r="AM1300" s="25"/>
      <c r="AN1300" s="25"/>
      <c r="AO1300" s="25"/>
      <c r="AP1300" s="26">
        <f ca="1">IF(AND(Email_TaskV2[[#This Row],[Status]]="ON PROGRESS"),TODAY()-Email_TaskV2[[#This Row],[Tanggal nodin RFS/RFI]],0)</f>
        <v>0</v>
      </c>
      <c r="AQ1300" s="26">
        <f ca="1">IF(AND(Email_TaskV2[[#This Row],[Status]]="ON PROGRESS",Email_TaskV2[[#This Row],[Type]]="RFI"),TODAY()-Email_TaskV2[[#This Row],[Tanggal nodin RFS/RFI]],0)</f>
        <v>0</v>
      </c>
      <c r="AR1300" s="26" t="str">
        <f ca="1">IF(Email_TaskV2[[#This Row],[Aging]]&gt;7,"Warning","")</f>
        <v/>
      </c>
      <c r="AV1300" s="16" t="str">
        <f>IF(AND(Email_TaskV2[[#This Row],[Status]]="ON PROGRESS",Email_TaskV2[[#This Row],[Type]]="RFS"),"YES","")</f>
        <v/>
      </c>
      <c r="AW1300" s="16" t="str">
        <f>IF(AND(Email_TaskV2[[#This Row],[Status]]="ON PROGRESS",Email_TaskV2[[#This Row],[Type]]="RFI"),"YES","")</f>
        <v/>
      </c>
      <c r="AX1300" s="16">
        <f>IF(Email_TaskV2[[#This Row],[Nomor Nodin RFS/RFI]]="","",DAY(Email_TaskV2[[#This Row],[Tanggal nodin RFS/RFI]]))</f>
        <v>20</v>
      </c>
      <c r="AY1300" s="28" t="str">
        <f>IF(Email_TaskV2[[#This Row],[Nomor Nodin RFS/RFI]]="","",TEXT(Email_TaskV2[[#This Row],[Tanggal nodin RFS/RFI]],"mmm"))</f>
        <v>Oct</v>
      </c>
      <c r="AZ1300" s="28" t="str">
        <f>IF(Email_TaskV2[[#This Row],[Nodin BO]]="","No","Yes")</f>
        <v>Yes</v>
      </c>
      <c r="BA1300" s="36">
        <f>IF(Email_TaskV2[[#This Row],[Month]]="",13,MONTH(Email_TaskV2[[#This Row],[Tanggal nodin RFS/RFI]]))</f>
        <v>10</v>
      </c>
    </row>
    <row r="1301" spans="1:53" ht="15" hidden="1" customHeight="1" x14ac:dyDescent="0.3">
      <c r="A1301" s="17">
        <v>1300</v>
      </c>
      <c r="B1301" s="31" t="s">
        <v>5481</v>
      </c>
      <c r="C1301" s="40">
        <v>44854</v>
      </c>
      <c r="D1301" s="34" t="s">
        <v>5482</v>
      </c>
      <c r="E1301" s="31" t="s">
        <v>55</v>
      </c>
      <c r="F1301" s="31" t="s">
        <v>112</v>
      </c>
      <c r="G1301" s="42">
        <v>44859</v>
      </c>
      <c r="H1301" s="42">
        <v>44860</v>
      </c>
      <c r="I1301" s="31" t="s">
        <v>5483</v>
      </c>
      <c r="J1301" s="42">
        <v>44861</v>
      </c>
      <c r="K1301" s="42"/>
      <c r="L1301" s="31">
        <f t="shared" si="160"/>
        <v>6</v>
      </c>
      <c r="M1301" s="31">
        <f>J1301-G1301</f>
        <v>2</v>
      </c>
      <c r="N1301" s="34" t="s">
        <v>341</v>
      </c>
      <c r="O1301" s="34" t="s">
        <v>342</v>
      </c>
      <c r="P1301" s="34" t="str">
        <f>VLOOKUP(Email_TaskV2[[#This Row],[PIC Dev]],[1]Organization!C:D,2,FALSE)</f>
        <v>Digital and VAS</v>
      </c>
      <c r="Q1301" s="34"/>
      <c r="R1301" s="31">
        <v>26</v>
      </c>
      <c r="S1301" s="31" t="s">
        <v>106</v>
      </c>
      <c r="T1301" s="31" t="s">
        <v>2536</v>
      </c>
      <c r="U1301" s="31"/>
      <c r="V1301" s="31"/>
      <c r="W1301" s="31"/>
      <c r="X1301" s="31"/>
      <c r="Y1301" s="31"/>
      <c r="Z1301" s="31" t="s">
        <v>63</v>
      </c>
      <c r="AA1301" s="31" t="s">
        <v>64</v>
      </c>
      <c r="AB1301" s="31" t="s">
        <v>344</v>
      </c>
      <c r="AC1301" s="31" t="s">
        <v>98</v>
      </c>
      <c r="AD1301" s="23" t="s">
        <v>490</v>
      </c>
      <c r="AE1301" s="33"/>
      <c r="AF1301" s="33"/>
      <c r="AG1301" s="31"/>
      <c r="AH1301" s="31"/>
      <c r="AI1301" s="31" t="s">
        <v>276</v>
      </c>
      <c r="AJ1301" s="43" t="str">
        <f t="shared" si="155"/>
        <v>(Sigos Automation)</v>
      </c>
      <c r="AK1301" s="25">
        <v>1</v>
      </c>
      <c r="AL1301" s="25"/>
      <c r="AM1301" s="25"/>
      <c r="AN1301" s="25"/>
      <c r="AO1301" s="25"/>
      <c r="AP1301" s="26">
        <f ca="1">IF(AND(Email_TaskV2[[#This Row],[Status]]="ON PROGRESS"),TODAY()-Email_TaskV2[[#This Row],[Tanggal nodin RFS/RFI]],0)</f>
        <v>0</v>
      </c>
      <c r="AQ1301" s="26">
        <f ca="1">IF(AND(Email_TaskV2[[#This Row],[Status]]="ON PROGRESS",Email_TaskV2[[#This Row],[Type]]="RFI"),TODAY()-Email_TaskV2[[#This Row],[Tanggal nodin RFS/RFI]],0)</f>
        <v>0</v>
      </c>
      <c r="AR1301" s="26" t="str">
        <f ca="1">IF(Email_TaskV2[[#This Row],[Aging]]&gt;7,"Warning","")</f>
        <v/>
      </c>
      <c r="AV1301" s="16" t="str">
        <f>IF(AND(Email_TaskV2[[#This Row],[Status]]="ON PROGRESS",Email_TaskV2[[#This Row],[Type]]="RFS"),"YES","")</f>
        <v/>
      </c>
      <c r="AW1301" s="16" t="str">
        <f>IF(AND(Email_TaskV2[[#This Row],[Status]]="ON PROGRESS",Email_TaskV2[[#This Row],[Type]]="RFI"),"YES","")</f>
        <v/>
      </c>
      <c r="AX1301" s="16">
        <f>IF(Email_TaskV2[[#This Row],[Nomor Nodin RFS/RFI]]="","",DAY(Email_TaskV2[[#This Row],[Tanggal nodin RFS/RFI]]))</f>
        <v>20</v>
      </c>
      <c r="AY1301" s="28" t="str">
        <f>IF(Email_TaskV2[[#This Row],[Nomor Nodin RFS/RFI]]="","",TEXT(Email_TaskV2[[#This Row],[Tanggal nodin RFS/RFI]],"mmm"))</f>
        <v>Oct</v>
      </c>
      <c r="AZ1301" s="28" t="str">
        <f>IF(Email_TaskV2[[#This Row],[Nodin BO]]="","No","Yes")</f>
        <v>Yes</v>
      </c>
      <c r="BA1301" s="36">
        <f>IF(Email_TaskV2[[#This Row],[Month]]="",13,MONTH(Email_TaskV2[[#This Row],[Tanggal nodin RFS/RFI]]))</f>
        <v>10</v>
      </c>
    </row>
    <row r="1302" spans="1:53" ht="15" hidden="1" customHeight="1" x14ac:dyDescent="0.3">
      <c r="A1302" s="17">
        <v>1301</v>
      </c>
      <c r="B1302" s="31" t="s">
        <v>5484</v>
      </c>
      <c r="C1302" s="40">
        <v>44854</v>
      </c>
      <c r="D1302" s="34" t="s">
        <v>5485</v>
      </c>
      <c r="E1302" s="31" t="s">
        <v>55</v>
      </c>
      <c r="F1302" s="41" t="s">
        <v>147</v>
      </c>
      <c r="G1302" s="42">
        <v>44855</v>
      </c>
      <c r="H1302" s="42">
        <v>44867</v>
      </c>
      <c r="I1302" s="31" t="s">
        <v>5486</v>
      </c>
      <c r="J1302" s="42">
        <v>44867</v>
      </c>
      <c r="K1302" s="42"/>
      <c r="L1302" s="31">
        <f t="shared" si="160"/>
        <v>13</v>
      </c>
      <c r="M1302" s="31">
        <f>J1302-G1302</f>
        <v>12</v>
      </c>
      <c r="N1302" s="34" t="s">
        <v>104</v>
      </c>
      <c r="O1302" s="34" t="s">
        <v>105</v>
      </c>
      <c r="P1302" s="34" t="str">
        <f>VLOOKUP(Email_TaskV2[[#This Row],[PIC Dev]],[1]Organization!C:D,2,FALSE)</f>
        <v>Digital and VAS</v>
      </c>
      <c r="Q1302" s="34"/>
      <c r="R1302" s="31">
        <v>171</v>
      </c>
      <c r="S1302" s="31" t="s">
        <v>106</v>
      </c>
      <c r="T1302" s="31"/>
      <c r="U1302" s="31"/>
      <c r="V1302" s="31"/>
      <c r="W1302" s="31"/>
      <c r="X1302" s="31"/>
      <c r="Y1302" s="31"/>
      <c r="Z1302" s="31" t="s">
        <v>63</v>
      </c>
      <c r="AA1302" s="31" t="s">
        <v>64</v>
      </c>
      <c r="AB1302" s="31" t="s">
        <v>108</v>
      </c>
      <c r="AC1302" s="31" t="s">
        <v>98</v>
      </c>
      <c r="AD1302" s="23" t="s">
        <v>490</v>
      </c>
      <c r="AE1302" s="33"/>
      <c r="AF1302" s="33"/>
      <c r="AG1302" s="31"/>
      <c r="AH1302" s="31"/>
      <c r="AI1302" s="31" t="s">
        <v>276</v>
      </c>
      <c r="AJ1302" s="43" t="str">
        <f t="shared" si="155"/>
        <v>(Sigos Automation)</v>
      </c>
      <c r="AK1302" s="25">
        <v>1</v>
      </c>
      <c r="AL1302" s="25"/>
      <c r="AM1302" s="25"/>
      <c r="AN1302" s="25"/>
      <c r="AO1302" s="25"/>
      <c r="AP1302" s="26">
        <f ca="1">IF(AND(Email_TaskV2[[#This Row],[Status]]="ON PROGRESS"),TODAY()-Email_TaskV2[[#This Row],[Tanggal nodin RFS/RFI]],0)</f>
        <v>0</v>
      </c>
      <c r="AQ1302" s="26">
        <f ca="1">IF(AND(Email_TaskV2[[#This Row],[Status]]="ON PROGRESS",Email_TaskV2[[#This Row],[Type]]="RFI"),TODAY()-Email_TaskV2[[#This Row],[Tanggal nodin RFS/RFI]],0)</f>
        <v>0</v>
      </c>
      <c r="AR1302" s="26" t="str">
        <f ca="1">IF(Email_TaskV2[[#This Row],[Aging]]&gt;7,"Warning","")</f>
        <v/>
      </c>
      <c r="AV1302" s="16" t="str">
        <f>IF(AND(Email_TaskV2[[#This Row],[Status]]="ON PROGRESS",Email_TaskV2[[#This Row],[Type]]="RFS"),"YES","")</f>
        <v/>
      </c>
      <c r="AW1302" s="16" t="str">
        <f>IF(AND(Email_TaskV2[[#This Row],[Status]]="ON PROGRESS",Email_TaskV2[[#This Row],[Type]]="RFI"),"YES","")</f>
        <v/>
      </c>
      <c r="AX1302" s="16">
        <f>IF(Email_TaskV2[[#This Row],[Nomor Nodin RFS/RFI]]="","",DAY(Email_TaskV2[[#This Row],[Tanggal nodin RFS/RFI]]))</f>
        <v>20</v>
      </c>
      <c r="AY1302" s="28" t="str">
        <f>IF(Email_TaskV2[[#This Row],[Nomor Nodin RFS/RFI]]="","",TEXT(Email_TaskV2[[#This Row],[Tanggal nodin RFS/RFI]],"mmm"))</f>
        <v>Oct</v>
      </c>
      <c r="AZ1302" s="28" t="str">
        <f>IF(Email_TaskV2[[#This Row],[Nodin BO]]="","No","Yes")</f>
        <v>No</v>
      </c>
      <c r="BA1302" s="36">
        <f>IF(Email_TaskV2[[#This Row],[Month]]="",13,MONTH(Email_TaskV2[[#This Row],[Tanggal nodin RFS/RFI]]))</f>
        <v>10</v>
      </c>
    </row>
    <row r="1303" spans="1:53" ht="15" hidden="1" customHeight="1" x14ac:dyDescent="0.3">
      <c r="A1303" s="17">
        <v>1302</v>
      </c>
      <c r="B1303" s="78" t="s">
        <v>5487</v>
      </c>
      <c r="C1303" s="40">
        <v>44855</v>
      </c>
      <c r="D1303" s="87" t="s">
        <v>5488</v>
      </c>
      <c r="E1303" s="174" t="s">
        <v>118</v>
      </c>
      <c r="F1303" s="164" t="s">
        <v>119</v>
      </c>
      <c r="G1303" s="78"/>
      <c r="H1303" s="85">
        <v>44876</v>
      </c>
      <c r="I1303" s="78"/>
      <c r="J1303" s="78"/>
      <c r="K1303" s="78"/>
      <c r="L1303" s="77"/>
      <c r="M1303" s="87"/>
      <c r="N1303" s="34" t="s">
        <v>93</v>
      </c>
      <c r="O1303" s="34" t="s">
        <v>94</v>
      </c>
      <c r="P1303" s="87" t="str">
        <f>VLOOKUP(Email_TaskV2[[#This Row],[PIC Dev]],[1]Organization!C:D,2,FALSE)</f>
        <v>Digital and VAS</v>
      </c>
      <c r="Q1303" s="89" t="s">
        <v>5489</v>
      </c>
      <c r="R1303" s="78"/>
      <c r="S1303" s="78" t="s">
        <v>61</v>
      </c>
      <c r="T1303" s="78" t="s">
        <v>5490</v>
      </c>
      <c r="U1303" s="78"/>
      <c r="V1303" s="78"/>
      <c r="W1303" s="78"/>
      <c r="X1303" s="78"/>
      <c r="Y1303" s="78"/>
      <c r="Z1303" s="31" t="s">
        <v>63</v>
      </c>
      <c r="AA1303" s="31" t="s">
        <v>64</v>
      </c>
      <c r="AB1303" s="31" t="s">
        <v>201</v>
      </c>
      <c r="AC1303" s="31" t="s">
        <v>98</v>
      </c>
      <c r="AD1303" s="23" t="s">
        <v>2421</v>
      </c>
      <c r="AE1303" s="77" t="s">
        <v>3897</v>
      </c>
      <c r="AF1303" s="77"/>
      <c r="AG1303" s="78"/>
      <c r="AH1303" s="78"/>
      <c r="AI1303" s="48" t="s">
        <v>75</v>
      </c>
      <c r="AJ1303" s="135" t="str">
        <f t="shared" si="155"/>
        <v/>
      </c>
      <c r="AK1303" s="25"/>
      <c r="AL1303" s="25"/>
      <c r="AM1303" s="25"/>
      <c r="AN1303" s="25"/>
      <c r="AO1303" s="25"/>
      <c r="AP1303" s="26">
        <f ca="1">IF(AND(Email_TaskV2[[#This Row],[Status]]="ON PROGRESS"),TODAY()-Email_TaskV2[[#This Row],[Tanggal nodin RFS/RFI]],0)</f>
        <v>0</v>
      </c>
      <c r="AQ1303" s="26">
        <f ca="1">IF(AND(Email_TaskV2[[#This Row],[Status]]="ON PROGRESS",Email_TaskV2[[#This Row],[Type]]="RFI"),TODAY()-Email_TaskV2[[#This Row],[Tanggal nodin RFS/RFI]],0)</f>
        <v>0</v>
      </c>
      <c r="AR1303" s="26" t="str">
        <f ca="1">IF(Email_TaskV2[[#This Row],[Aging]]&gt;7,"Warning","")</f>
        <v/>
      </c>
      <c r="AV1303" s="16" t="str">
        <f>IF(AND(Email_TaskV2[[#This Row],[Status]]="ON PROGRESS",Email_TaskV2[[#This Row],[Type]]="RFS"),"YES","")</f>
        <v/>
      </c>
      <c r="AW1303" s="16" t="str">
        <f>IF(AND(Email_TaskV2[[#This Row],[Status]]="ON PROGRESS",Email_TaskV2[[#This Row],[Type]]="RFI"),"YES","")</f>
        <v/>
      </c>
      <c r="AX1303" s="16">
        <f>IF(Email_TaskV2[[#This Row],[Nomor Nodin RFS/RFI]]="","",DAY(Email_TaskV2[[#This Row],[Tanggal nodin RFS/RFI]]))</f>
        <v>21</v>
      </c>
      <c r="AY1303" s="28" t="str">
        <f>IF(Email_TaskV2[[#This Row],[Nomor Nodin RFS/RFI]]="","",TEXT(Email_TaskV2[[#This Row],[Tanggal nodin RFS/RFI]],"mmm"))</f>
        <v>Oct</v>
      </c>
      <c r="AZ1303" s="28" t="str">
        <f>IF(Email_TaskV2[[#This Row],[Nodin BO]]="","No","Yes")</f>
        <v>Yes</v>
      </c>
      <c r="BA1303" s="36">
        <f>IF(Email_TaskV2[[#This Row],[Month]]="",13,MONTH(Email_TaskV2[[#This Row],[Tanggal nodin RFS/RFI]]))</f>
        <v>10</v>
      </c>
    </row>
    <row r="1304" spans="1:53" ht="15" hidden="1" customHeight="1" x14ac:dyDescent="0.3">
      <c r="A1304" s="17">
        <v>1303</v>
      </c>
      <c r="B1304" s="78" t="s">
        <v>5491</v>
      </c>
      <c r="C1304" s="40">
        <v>44855</v>
      </c>
      <c r="D1304" s="89" t="s">
        <v>5492</v>
      </c>
      <c r="E1304" s="174" t="s">
        <v>118</v>
      </c>
      <c r="F1304" s="174" t="s">
        <v>163</v>
      </c>
      <c r="G1304" s="78"/>
      <c r="H1304" s="85">
        <v>44865</v>
      </c>
      <c r="I1304" s="78"/>
      <c r="J1304" s="78"/>
      <c r="K1304" s="78"/>
      <c r="L1304" s="33"/>
      <c r="M1304" s="34"/>
      <c r="N1304" s="34" t="s">
        <v>58</v>
      </c>
      <c r="O1304" s="34" t="s">
        <v>59</v>
      </c>
      <c r="P1304" s="87" t="str">
        <f>VLOOKUP(Email_TaskV2[[#This Row],[PIC Dev]],[1]Organization!C:D,2,FALSE)</f>
        <v>BSM Prepaid</v>
      </c>
      <c r="Q1304" s="87" t="s">
        <v>5493</v>
      </c>
      <c r="R1304" s="78"/>
      <c r="S1304" s="78" t="s">
        <v>61</v>
      </c>
      <c r="T1304" s="78" t="s">
        <v>5295</v>
      </c>
      <c r="U1304" s="78"/>
      <c r="V1304" s="78"/>
      <c r="W1304" s="78"/>
      <c r="X1304" s="78"/>
      <c r="Y1304" s="78"/>
      <c r="Z1304" s="31" t="s">
        <v>63</v>
      </c>
      <c r="AA1304" s="31" t="s">
        <v>64</v>
      </c>
      <c r="AB1304" s="31" t="s">
        <v>81</v>
      </c>
      <c r="AC1304" s="31" t="s">
        <v>66</v>
      </c>
      <c r="AD1304" s="23" t="s">
        <v>4310</v>
      </c>
      <c r="AE1304" s="77" t="s">
        <v>4221</v>
      </c>
      <c r="AF1304" s="77" t="s">
        <v>89</v>
      </c>
      <c r="AG1304" s="78" t="s">
        <v>74</v>
      </c>
      <c r="AH1304" s="78"/>
      <c r="AI1304" s="48" t="s">
        <v>68</v>
      </c>
      <c r="AJ1304" s="135" t="str">
        <f t="shared" si="155"/>
        <v>(FUT Simulator)</v>
      </c>
      <c r="AK1304" s="25"/>
      <c r="AL1304" s="25"/>
      <c r="AM1304" s="25">
        <v>3</v>
      </c>
      <c r="AN1304" s="25"/>
      <c r="AO1304" s="25"/>
      <c r="AP1304" s="26">
        <f ca="1">IF(AND(Email_TaskV2[[#This Row],[Status]]="ON PROGRESS"),TODAY()-Email_TaskV2[[#This Row],[Tanggal nodin RFS/RFI]],0)</f>
        <v>0</v>
      </c>
      <c r="AQ1304" s="26">
        <f ca="1">IF(AND(Email_TaskV2[[#This Row],[Status]]="ON PROGRESS",Email_TaskV2[[#This Row],[Type]]="RFI"),TODAY()-Email_TaskV2[[#This Row],[Tanggal nodin RFS/RFI]],0)</f>
        <v>0</v>
      </c>
      <c r="AR1304" s="26" t="str">
        <f ca="1">IF(Email_TaskV2[[#This Row],[Aging]]&gt;7,"Warning","")</f>
        <v/>
      </c>
      <c r="AS1304" s="158"/>
      <c r="AT1304" s="158"/>
      <c r="AU1304" s="158"/>
      <c r="AV1304" s="16" t="str">
        <f>IF(AND(Email_TaskV2[[#This Row],[Status]]="ON PROGRESS",Email_TaskV2[[#This Row],[Type]]="RFS"),"YES","")</f>
        <v/>
      </c>
      <c r="AW1304" s="16" t="str">
        <f>IF(AND(Email_TaskV2[[#This Row],[Status]]="ON PROGRESS",Email_TaskV2[[#This Row],[Type]]="RFI"),"YES","")</f>
        <v/>
      </c>
      <c r="AX1304" s="16">
        <f>IF(Email_TaskV2[[#This Row],[Nomor Nodin RFS/RFI]]="","",DAY(Email_TaskV2[[#This Row],[Tanggal nodin RFS/RFI]]))</f>
        <v>21</v>
      </c>
      <c r="AY1304" s="28" t="str">
        <f>IF(Email_TaskV2[[#This Row],[Nomor Nodin RFS/RFI]]="","",TEXT(Email_TaskV2[[#This Row],[Tanggal nodin RFS/RFI]],"mmm"))</f>
        <v>Oct</v>
      </c>
      <c r="AZ1304" s="28" t="str">
        <f>IF(Email_TaskV2[[#This Row],[Nodin BO]]="","No","Yes")</f>
        <v>Yes</v>
      </c>
      <c r="BA1304" s="36">
        <f>IF(Email_TaskV2[[#This Row],[Month]]="",13,MONTH(Email_TaskV2[[#This Row],[Tanggal nodin RFS/RFI]]))</f>
        <v>10</v>
      </c>
    </row>
    <row r="1305" spans="1:53" ht="15" hidden="1" customHeight="1" x14ac:dyDescent="0.3">
      <c r="A1305" s="17">
        <v>1304</v>
      </c>
      <c r="B1305" s="78" t="s">
        <v>5494</v>
      </c>
      <c r="C1305" s="40">
        <v>44855</v>
      </c>
      <c r="D1305" s="89" t="s">
        <v>5495</v>
      </c>
      <c r="E1305" s="78" t="s">
        <v>55</v>
      </c>
      <c r="F1305" s="88" t="s">
        <v>136</v>
      </c>
      <c r="G1305" s="85">
        <v>44859</v>
      </c>
      <c r="H1305" s="85">
        <v>44862</v>
      </c>
      <c r="I1305" s="78" t="s">
        <v>5496</v>
      </c>
      <c r="J1305" s="85">
        <v>44866</v>
      </c>
      <c r="K1305" s="85"/>
      <c r="L1305" s="31">
        <f t="shared" ref="L1305:L1323" si="161">H1305-C1305</f>
        <v>7</v>
      </c>
      <c r="M1305" s="31">
        <f t="shared" ref="M1305:M1323" si="162">J1305-G1305</f>
        <v>7</v>
      </c>
      <c r="N1305" s="34" t="s">
        <v>58</v>
      </c>
      <c r="O1305" s="34" t="s">
        <v>59</v>
      </c>
      <c r="P1305" s="87" t="str">
        <f>VLOOKUP(Email_TaskV2[[#This Row],[PIC Dev]],[1]Organization!C:D,2,FALSE)</f>
        <v>BSM Prepaid</v>
      </c>
      <c r="Q1305" s="89" t="s">
        <v>5497</v>
      </c>
      <c r="R1305" s="78">
        <v>270</v>
      </c>
      <c r="S1305" s="78" t="s">
        <v>61</v>
      </c>
      <c r="T1305" s="78" t="s">
        <v>5295</v>
      </c>
      <c r="U1305" s="78"/>
      <c r="V1305" s="78"/>
      <c r="W1305" s="78"/>
      <c r="X1305" s="78"/>
      <c r="Y1305" s="78"/>
      <c r="Z1305" s="31" t="s">
        <v>63</v>
      </c>
      <c r="AA1305" s="31" t="s">
        <v>64</v>
      </c>
      <c r="AB1305" s="31" t="s">
        <v>81</v>
      </c>
      <c r="AC1305" s="31" t="s">
        <v>66</v>
      </c>
      <c r="AD1305" s="23" t="s">
        <v>4310</v>
      </c>
      <c r="AE1305" s="77" t="s">
        <v>89</v>
      </c>
      <c r="AF1305" s="77"/>
      <c r="AG1305" s="78"/>
      <c r="AH1305" s="78"/>
      <c r="AI1305" s="31" t="s">
        <v>68</v>
      </c>
      <c r="AJ1305" s="43" t="str">
        <f t="shared" si="155"/>
        <v>(FUT Simulator)</v>
      </c>
      <c r="AK1305" s="25"/>
      <c r="AL1305" s="25"/>
      <c r="AM1305" s="25">
        <v>3</v>
      </c>
      <c r="AN1305" s="25"/>
      <c r="AO1305" s="25"/>
      <c r="AP1305" s="26">
        <f ca="1">IF(AND(Email_TaskV2[[#This Row],[Status]]="ON PROGRESS"),TODAY()-Email_TaskV2[[#This Row],[Tanggal nodin RFS/RFI]],0)</f>
        <v>0</v>
      </c>
      <c r="AQ1305" s="26">
        <f ca="1">IF(AND(Email_TaskV2[[#This Row],[Status]]="ON PROGRESS",Email_TaskV2[[#This Row],[Type]]="RFI"),TODAY()-Email_TaskV2[[#This Row],[Tanggal nodin RFS/RFI]],0)</f>
        <v>0</v>
      </c>
      <c r="AR1305" s="26" t="str">
        <f ca="1">IF(Email_TaskV2[[#This Row],[Aging]]&gt;7,"Warning","")</f>
        <v/>
      </c>
      <c r="AS1305" s="158"/>
      <c r="AT1305" s="158"/>
      <c r="AU1305" s="158"/>
      <c r="AV1305" s="16" t="str">
        <f>IF(AND(Email_TaskV2[[#This Row],[Status]]="ON PROGRESS",Email_TaskV2[[#This Row],[Type]]="RFS"),"YES","")</f>
        <v/>
      </c>
      <c r="AW1305" s="16" t="str">
        <f>IF(AND(Email_TaskV2[[#This Row],[Status]]="ON PROGRESS",Email_TaskV2[[#This Row],[Type]]="RFI"),"YES","")</f>
        <v/>
      </c>
      <c r="AX1305" s="16">
        <f>IF(Email_TaskV2[[#This Row],[Nomor Nodin RFS/RFI]]="","",DAY(Email_TaskV2[[#This Row],[Tanggal nodin RFS/RFI]]))</f>
        <v>21</v>
      </c>
      <c r="AY1305" s="28" t="str">
        <f>IF(Email_TaskV2[[#This Row],[Nomor Nodin RFS/RFI]]="","",TEXT(Email_TaskV2[[#This Row],[Tanggal nodin RFS/RFI]],"mmm"))</f>
        <v>Oct</v>
      </c>
      <c r="AZ1305" s="28" t="str">
        <f>IF(Email_TaskV2[[#This Row],[Nodin BO]]="","No","Yes")</f>
        <v>Yes</v>
      </c>
      <c r="BA1305" s="36">
        <f>IF(Email_TaskV2[[#This Row],[Month]]="",13,MONTH(Email_TaskV2[[#This Row],[Tanggal nodin RFS/RFI]]))</f>
        <v>10</v>
      </c>
    </row>
    <row r="1306" spans="1:53" ht="15" hidden="1" customHeight="1" x14ac:dyDescent="0.3">
      <c r="A1306" s="17">
        <v>1305</v>
      </c>
      <c r="B1306" s="31" t="s">
        <v>5498</v>
      </c>
      <c r="C1306" s="40">
        <v>44855</v>
      </c>
      <c r="D1306" s="74" t="s">
        <v>5499</v>
      </c>
      <c r="E1306" s="78" t="s">
        <v>55</v>
      </c>
      <c r="F1306" s="88" t="s">
        <v>136</v>
      </c>
      <c r="G1306" s="42">
        <v>44859</v>
      </c>
      <c r="H1306" s="42">
        <v>44865</v>
      </c>
      <c r="I1306" s="31" t="s">
        <v>5500</v>
      </c>
      <c r="J1306" s="85">
        <v>44865</v>
      </c>
      <c r="K1306" s="85"/>
      <c r="L1306" s="31">
        <f t="shared" si="161"/>
        <v>10</v>
      </c>
      <c r="M1306" s="31">
        <f t="shared" si="162"/>
        <v>6</v>
      </c>
      <c r="N1306" s="34" t="s">
        <v>58</v>
      </c>
      <c r="O1306" s="20" t="s">
        <v>59</v>
      </c>
      <c r="P1306" s="34" t="str">
        <f>VLOOKUP(Email_TaskV2[[#This Row],[PIC Dev]],[1]Organization!C:D,2,FALSE)</f>
        <v>BSM Prepaid</v>
      </c>
      <c r="Q1306" s="74" t="s">
        <v>5501</v>
      </c>
      <c r="R1306" s="31">
        <v>108</v>
      </c>
      <c r="S1306" s="31" t="s">
        <v>61</v>
      </c>
      <c r="T1306" s="31" t="s">
        <v>5295</v>
      </c>
      <c r="U1306" s="31"/>
      <c r="V1306" s="31"/>
      <c r="W1306" s="31"/>
      <c r="X1306" s="31"/>
      <c r="Y1306" s="31"/>
      <c r="Z1306" s="31" t="s">
        <v>63</v>
      </c>
      <c r="AA1306" s="31" t="s">
        <v>64</v>
      </c>
      <c r="AB1306" s="31" t="s">
        <v>81</v>
      </c>
      <c r="AC1306" s="31" t="s">
        <v>66</v>
      </c>
      <c r="AD1306" s="23" t="s">
        <v>74</v>
      </c>
      <c r="AE1306" s="33" t="s">
        <v>4221</v>
      </c>
      <c r="AF1306" s="33"/>
      <c r="AG1306" s="31"/>
      <c r="AH1306" s="31"/>
      <c r="AI1306" s="31" t="s">
        <v>68</v>
      </c>
      <c r="AJ1306" s="43" t="str">
        <f t="shared" si="155"/>
        <v>(FUT Simulator)</v>
      </c>
      <c r="AK1306" s="25"/>
      <c r="AL1306" s="25"/>
      <c r="AM1306" s="25">
        <v>3</v>
      </c>
      <c r="AN1306" s="25"/>
      <c r="AO1306" s="25"/>
      <c r="AP1306" s="26">
        <f ca="1">IF(AND(Email_TaskV2[[#This Row],[Status]]="ON PROGRESS"),TODAY()-Email_TaskV2[[#This Row],[Tanggal nodin RFS/RFI]],0)</f>
        <v>0</v>
      </c>
      <c r="AQ1306" s="26">
        <f ca="1">IF(AND(Email_TaskV2[[#This Row],[Status]]="ON PROGRESS",Email_TaskV2[[#This Row],[Type]]="RFI"),TODAY()-Email_TaskV2[[#This Row],[Tanggal nodin RFS/RFI]],0)</f>
        <v>0</v>
      </c>
      <c r="AR1306" s="26" t="str">
        <f ca="1">IF(Email_TaskV2[[#This Row],[Aging]]&gt;7,"Warning","")</f>
        <v/>
      </c>
      <c r="AS1306" s="158"/>
      <c r="AT1306" s="158"/>
      <c r="AU1306" s="158"/>
      <c r="AV1306" s="16" t="str">
        <f>IF(AND(Email_TaskV2[[#This Row],[Status]]="ON PROGRESS",Email_TaskV2[[#This Row],[Type]]="RFS"),"YES","")</f>
        <v/>
      </c>
      <c r="AW1306" s="16" t="str">
        <f>IF(AND(Email_TaskV2[[#This Row],[Status]]="ON PROGRESS",Email_TaskV2[[#This Row],[Type]]="RFI"),"YES","")</f>
        <v/>
      </c>
      <c r="AX1306" s="16">
        <f>IF(Email_TaskV2[[#This Row],[Nomor Nodin RFS/RFI]]="","",DAY(Email_TaskV2[[#This Row],[Tanggal nodin RFS/RFI]]))</f>
        <v>21</v>
      </c>
      <c r="AY1306" s="28" t="str">
        <f>IF(Email_TaskV2[[#This Row],[Nomor Nodin RFS/RFI]]="","",TEXT(Email_TaskV2[[#This Row],[Tanggal nodin RFS/RFI]],"mmm"))</f>
        <v>Oct</v>
      </c>
      <c r="AZ1306" s="28" t="str">
        <f>IF(Email_TaskV2[[#This Row],[Nodin BO]]="","No","Yes")</f>
        <v>Yes</v>
      </c>
      <c r="BA1306" s="36">
        <f>IF(Email_TaskV2[[#This Row],[Month]]="",13,MONTH(Email_TaskV2[[#This Row],[Tanggal nodin RFS/RFI]]))</f>
        <v>10</v>
      </c>
    </row>
    <row r="1307" spans="1:53" ht="15" hidden="1" customHeight="1" x14ac:dyDescent="0.3">
      <c r="A1307" s="17">
        <v>1306</v>
      </c>
      <c r="B1307" s="31" t="s">
        <v>5502</v>
      </c>
      <c r="C1307" s="40">
        <v>44855</v>
      </c>
      <c r="D1307" s="34" t="s">
        <v>5503</v>
      </c>
      <c r="E1307" s="78" t="s">
        <v>55</v>
      </c>
      <c r="F1307" s="88" t="s">
        <v>112</v>
      </c>
      <c r="G1307" s="42">
        <v>44860</v>
      </c>
      <c r="H1307" s="42">
        <v>44866</v>
      </c>
      <c r="I1307" s="31" t="s">
        <v>5504</v>
      </c>
      <c r="J1307" s="42">
        <v>44866</v>
      </c>
      <c r="K1307" s="42"/>
      <c r="L1307" s="31">
        <f t="shared" si="161"/>
        <v>11</v>
      </c>
      <c r="M1307" s="31">
        <f t="shared" si="162"/>
        <v>6</v>
      </c>
      <c r="N1307" s="74" t="s">
        <v>3068</v>
      </c>
      <c r="O1307" s="34" t="s">
        <v>3069</v>
      </c>
      <c r="P1307" s="34" t="str">
        <f>VLOOKUP(Email_TaskV2[[#This Row],[PIC Dev]],[1]Organization!C:D,2,FALSE)</f>
        <v>BSM Prepaid</v>
      </c>
      <c r="Q1307" s="34"/>
      <c r="R1307" s="31">
        <v>85</v>
      </c>
      <c r="S1307" s="31" t="s">
        <v>106</v>
      </c>
      <c r="T1307" s="31" t="s">
        <v>3999</v>
      </c>
      <c r="U1307" s="31"/>
      <c r="V1307" s="31"/>
      <c r="W1307" s="31"/>
      <c r="X1307" s="31"/>
      <c r="Y1307" s="31"/>
      <c r="Z1307" s="31" t="s">
        <v>63</v>
      </c>
      <c r="AA1307" s="31" t="s">
        <v>64</v>
      </c>
      <c r="AB1307" s="31" t="s">
        <v>588</v>
      </c>
      <c r="AC1307" s="31" t="s">
        <v>66</v>
      </c>
      <c r="AD1307" s="23" t="s">
        <v>816</v>
      </c>
      <c r="AE1307" s="33"/>
      <c r="AF1307" s="33"/>
      <c r="AG1307" s="31"/>
      <c r="AH1307" s="31"/>
      <c r="AI1307" s="31" t="s">
        <v>75</v>
      </c>
      <c r="AJ1307" s="43" t="str">
        <f t="shared" ref="AJ1307:AJ1370" si="163">_xlfn.CONCAT(IF(AK1307&lt;&gt;"",REPLACE(AK1307,1,1,"(Sigos Automation)"),""),IF(AL1307&lt;&gt;"",REPLACE(AL1307,1,1,"(Prima Automation)"),""),IF(AM1307&lt;&gt;"",REPLACE(AM1307,1,1,"(FUT Simulator)"),""),IF(AN1307&lt;&gt;"",REPLACE(AN1307,1,1,"(Postman Simulator)"),""),IF(AO1307&lt;&gt;"",REPLACE(AO1307,1,1,"(Cetho Automation)"),""))</f>
        <v/>
      </c>
      <c r="AK1307" s="25"/>
      <c r="AL1307" s="25"/>
      <c r="AM1307" s="25"/>
      <c r="AN1307" s="25"/>
      <c r="AO1307" s="25"/>
      <c r="AP1307" s="26">
        <f ca="1">IF(AND(Email_TaskV2[[#This Row],[Status]]="ON PROGRESS"),TODAY()-Email_TaskV2[[#This Row],[Tanggal nodin RFS/RFI]],0)</f>
        <v>0</v>
      </c>
      <c r="AQ1307" s="26">
        <f ca="1">IF(AND(Email_TaskV2[[#This Row],[Status]]="ON PROGRESS",Email_TaskV2[[#This Row],[Type]]="RFI"),TODAY()-Email_TaskV2[[#This Row],[Tanggal nodin RFS/RFI]],0)</f>
        <v>0</v>
      </c>
      <c r="AR1307" s="26" t="str">
        <f ca="1">IF(Email_TaskV2[[#This Row],[Aging]]&gt;7,"Warning","")</f>
        <v/>
      </c>
      <c r="AV1307" s="16" t="str">
        <f>IF(AND(Email_TaskV2[[#This Row],[Status]]="ON PROGRESS",Email_TaskV2[[#This Row],[Type]]="RFS"),"YES","")</f>
        <v/>
      </c>
      <c r="AW1307" s="16" t="str">
        <f>IF(AND(Email_TaskV2[[#This Row],[Status]]="ON PROGRESS",Email_TaskV2[[#This Row],[Type]]="RFI"),"YES","")</f>
        <v/>
      </c>
      <c r="AX1307" s="16">
        <f>IF(Email_TaskV2[[#This Row],[Nomor Nodin RFS/RFI]]="","",DAY(Email_TaskV2[[#This Row],[Tanggal nodin RFS/RFI]]))</f>
        <v>21</v>
      </c>
      <c r="AY1307" s="28" t="str">
        <f>IF(Email_TaskV2[[#This Row],[Nomor Nodin RFS/RFI]]="","",TEXT(Email_TaskV2[[#This Row],[Tanggal nodin RFS/RFI]],"mmm"))</f>
        <v>Oct</v>
      </c>
      <c r="AZ1307" s="28" t="str">
        <f>IF(Email_TaskV2[[#This Row],[Nodin BO]]="","No","Yes")</f>
        <v>Yes</v>
      </c>
      <c r="BA1307" s="36">
        <f>IF(Email_TaskV2[[#This Row],[Month]]="",13,MONTH(Email_TaskV2[[#This Row],[Tanggal nodin RFS/RFI]]))</f>
        <v>10</v>
      </c>
    </row>
    <row r="1308" spans="1:53" ht="15" hidden="1" customHeight="1" x14ac:dyDescent="0.3">
      <c r="A1308" s="17">
        <v>1307</v>
      </c>
      <c r="B1308" s="31" t="s">
        <v>5505</v>
      </c>
      <c r="C1308" s="40">
        <v>44855</v>
      </c>
      <c r="D1308" s="34" t="s">
        <v>5506</v>
      </c>
      <c r="E1308" s="78" t="s">
        <v>55</v>
      </c>
      <c r="F1308" s="88" t="s">
        <v>136</v>
      </c>
      <c r="G1308" s="42">
        <v>44856</v>
      </c>
      <c r="H1308" s="42">
        <v>44876</v>
      </c>
      <c r="I1308" s="31" t="s">
        <v>5507</v>
      </c>
      <c r="J1308" s="42">
        <v>44876</v>
      </c>
      <c r="K1308" s="83" t="s">
        <v>5508</v>
      </c>
      <c r="L1308" s="31">
        <f t="shared" si="161"/>
        <v>21</v>
      </c>
      <c r="M1308" s="31">
        <f t="shared" si="162"/>
        <v>20</v>
      </c>
      <c r="N1308" s="34" t="s">
        <v>93</v>
      </c>
      <c r="O1308" s="34" t="s">
        <v>94</v>
      </c>
      <c r="P1308" s="34" t="str">
        <f>VLOOKUP(Email_TaskV2[[#This Row],[PIC Dev]],[1]Organization!C:D,2,FALSE)</f>
        <v>Digital and VAS</v>
      </c>
      <c r="Q1308" s="74" t="s">
        <v>5509</v>
      </c>
      <c r="R1308" s="31">
        <v>28</v>
      </c>
      <c r="S1308" s="31" t="s">
        <v>106</v>
      </c>
      <c r="T1308" s="31"/>
      <c r="U1308" s="31"/>
      <c r="V1308" s="31"/>
      <c r="W1308" s="31"/>
      <c r="X1308" s="31"/>
      <c r="Y1308" s="31"/>
      <c r="Z1308" s="31" t="s">
        <v>63</v>
      </c>
      <c r="AA1308" s="31" t="s">
        <v>64</v>
      </c>
      <c r="AB1308" s="31" t="s">
        <v>201</v>
      </c>
      <c r="AC1308" s="31" t="s">
        <v>98</v>
      </c>
      <c r="AD1308" s="23" t="s">
        <v>490</v>
      </c>
      <c r="AE1308" s="33"/>
      <c r="AF1308" s="33"/>
      <c r="AG1308" s="31"/>
      <c r="AH1308" s="31"/>
      <c r="AI1308" s="31" t="s">
        <v>75</v>
      </c>
      <c r="AJ1308" s="43" t="str">
        <f t="shared" si="163"/>
        <v/>
      </c>
      <c r="AK1308" s="25"/>
      <c r="AL1308" s="25"/>
      <c r="AM1308" s="25"/>
      <c r="AN1308" s="25"/>
      <c r="AO1308" s="25"/>
      <c r="AP1308" s="26">
        <f ca="1">IF(AND(Email_TaskV2[[#This Row],[Status]]="ON PROGRESS"),TODAY()-Email_TaskV2[[#This Row],[Tanggal nodin RFS/RFI]],0)</f>
        <v>0</v>
      </c>
      <c r="AQ1308" s="26">
        <f ca="1">IF(AND(Email_TaskV2[[#This Row],[Status]]="ON PROGRESS",Email_TaskV2[[#This Row],[Type]]="RFI"),TODAY()-Email_TaskV2[[#This Row],[Tanggal nodin RFS/RFI]],0)</f>
        <v>0</v>
      </c>
      <c r="AR1308" s="26" t="str">
        <f ca="1">IF(Email_TaskV2[[#This Row],[Aging]]&gt;7,"Warning","")</f>
        <v/>
      </c>
      <c r="AV1308" s="16" t="str">
        <f>IF(AND(Email_TaskV2[[#This Row],[Status]]="ON PROGRESS",Email_TaskV2[[#This Row],[Type]]="RFS"),"YES","")</f>
        <v/>
      </c>
      <c r="AW1308" s="16" t="str">
        <f>IF(AND(Email_TaskV2[[#This Row],[Status]]="ON PROGRESS",Email_TaskV2[[#This Row],[Type]]="RFI"),"YES","")</f>
        <v/>
      </c>
      <c r="AX1308" s="16">
        <f>IF(Email_TaskV2[[#This Row],[Nomor Nodin RFS/RFI]]="","",DAY(Email_TaskV2[[#This Row],[Tanggal nodin RFS/RFI]]))</f>
        <v>21</v>
      </c>
      <c r="AY1308" s="28" t="str">
        <f>IF(Email_TaskV2[[#This Row],[Nomor Nodin RFS/RFI]]="","",TEXT(Email_TaskV2[[#This Row],[Tanggal nodin RFS/RFI]],"mmm"))</f>
        <v>Oct</v>
      </c>
      <c r="AZ1308" s="28" t="str">
        <f>IF(Email_TaskV2[[#This Row],[Nodin BO]]="","No","Yes")</f>
        <v>No</v>
      </c>
      <c r="BA1308" s="36">
        <f>IF(Email_TaskV2[[#This Row],[Month]]="",13,MONTH(Email_TaskV2[[#This Row],[Tanggal nodin RFS/RFI]]))</f>
        <v>10</v>
      </c>
    </row>
    <row r="1309" spans="1:53" ht="15" hidden="1" customHeight="1" x14ac:dyDescent="0.3">
      <c r="A1309" s="17">
        <v>1308</v>
      </c>
      <c r="B1309" s="31" t="s">
        <v>5510</v>
      </c>
      <c r="C1309" s="40">
        <v>44855</v>
      </c>
      <c r="D1309" s="34" t="s">
        <v>5511</v>
      </c>
      <c r="E1309" s="78" t="s">
        <v>55</v>
      </c>
      <c r="F1309" s="88" t="s">
        <v>136</v>
      </c>
      <c r="G1309" s="42">
        <v>44861</v>
      </c>
      <c r="H1309" s="42">
        <v>44866</v>
      </c>
      <c r="I1309" s="31" t="s">
        <v>5512</v>
      </c>
      <c r="J1309" s="42">
        <v>44868</v>
      </c>
      <c r="K1309" s="42"/>
      <c r="L1309" s="31">
        <f t="shared" si="161"/>
        <v>11</v>
      </c>
      <c r="M1309" s="31">
        <f t="shared" si="162"/>
        <v>7</v>
      </c>
      <c r="N1309" s="34" t="s">
        <v>93</v>
      </c>
      <c r="O1309" s="34" t="s">
        <v>94</v>
      </c>
      <c r="P1309" s="34" t="str">
        <f>VLOOKUP(Email_TaskV2[[#This Row],[PIC Dev]],[1]Organization!C:D,2,FALSE)</f>
        <v>Digital and VAS</v>
      </c>
      <c r="Q1309" s="74" t="s">
        <v>5513</v>
      </c>
      <c r="R1309" s="31">
        <v>71</v>
      </c>
      <c r="S1309" s="31" t="s">
        <v>106</v>
      </c>
      <c r="T1309" s="31"/>
      <c r="U1309" s="31"/>
      <c r="V1309" s="31"/>
      <c r="W1309" s="31"/>
      <c r="X1309" s="31"/>
      <c r="Y1309" s="31"/>
      <c r="Z1309" s="31" t="s">
        <v>63</v>
      </c>
      <c r="AA1309" s="31" t="s">
        <v>64</v>
      </c>
      <c r="AB1309" s="31" t="s">
        <v>201</v>
      </c>
      <c r="AC1309" s="31" t="s">
        <v>98</v>
      </c>
      <c r="AD1309" s="23" t="s">
        <v>211</v>
      </c>
      <c r="AE1309" s="33"/>
      <c r="AF1309" s="33"/>
      <c r="AG1309" s="31"/>
      <c r="AH1309" s="31"/>
      <c r="AI1309" s="31" t="s">
        <v>75</v>
      </c>
      <c r="AJ1309" s="43" t="str">
        <f t="shared" si="163"/>
        <v/>
      </c>
      <c r="AK1309" s="25"/>
      <c r="AL1309" s="25"/>
      <c r="AM1309" s="25"/>
      <c r="AN1309" s="25"/>
      <c r="AO1309" s="25"/>
      <c r="AP1309" s="26">
        <f ca="1">IF(AND(Email_TaskV2[[#This Row],[Status]]="ON PROGRESS"),TODAY()-Email_TaskV2[[#This Row],[Tanggal nodin RFS/RFI]],0)</f>
        <v>0</v>
      </c>
      <c r="AQ1309" s="26">
        <f ca="1">IF(AND(Email_TaskV2[[#This Row],[Status]]="ON PROGRESS",Email_TaskV2[[#This Row],[Type]]="RFI"),TODAY()-Email_TaskV2[[#This Row],[Tanggal nodin RFS/RFI]],0)</f>
        <v>0</v>
      </c>
      <c r="AR1309" s="26" t="str">
        <f ca="1">IF(Email_TaskV2[[#This Row],[Aging]]&gt;7,"Warning","")</f>
        <v/>
      </c>
      <c r="AV1309" s="16" t="str">
        <f>IF(AND(Email_TaskV2[[#This Row],[Status]]="ON PROGRESS",Email_TaskV2[[#This Row],[Type]]="RFS"),"YES","")</f>
        <v/>
      </c>
      <c r="AW1309" s="16" t="str">
        <f>IF(AND(Email_TaskV2[[#This Row],[Status]]="ON PROGRESS",Email_TaskV2[[#This Row],[Type]]="RFI"),"YES","")</f>
        <v/>
      </c>
      <c r="AX1309" s="16">
        <f>IF(Email_TaskV2[[#This Row],[Nomor Nodin RFS/RFI]]="","",DAY(Email_TaskV2[[#This Row],[Tanggal nodin RFS/RFI]]))</f>
        <v>21</v>
      </c>
      <c r="AY1309" s="28" t="str">
        <f>IF(Email_TaskV2[[#This Row],[Nomor Nodin RFS/RFI]]="","",TEXT(Email_TaskV2[[#This Row],[Tanggal nodin RFS/RFI]],"mmm"))</f>
        <v>Oct</v>
      </c>
      <c r="AZ1309" s="28" t="str">
        <f>IF(Email_TaskV2[[#This Row],[Nodin BO]]="","No","Yes")</f>
        <v>No</v>
      </c>
      <c r="BA1309" s="36">
        <f>IF(Email_TaskV2[[#This Row],[Month]]="",13,MONTH(Email_TaskV2[[#This Row],[Tanggal nodin RFS/RFI]]))</f>
        <v>10</v>
      </c>
    </row>
    <row r="1310" spans="1:53" ht="15" hidden="1" customHeight="1" x14ac:dyDescent="0.3">
      <c r="A1310" s="17">
        <v>1309</v>
      </c>
      <c r="B1310" s="31" t="s">
        <v>5514</v>
      </c>
      <c r="C1310" s="40">
        <v>44855</v>
      </c>
      <c r="D1310" s="34" t="s">
        <v>5515</v>
      </c>
      <c r="E1310" s="78" t="s">
        <v>55</v>
      </c>
      <c r="F1310" s="88" t="s">
        <v>136</v>
      </c>
      <c r="G1310" s="42">
        <v>44865</v>
      </c>
      <c r="H1310" s="42">
        <v>44873</v>
      </c>
      <c r="I1310" s="31" t="s">
        <v>5516</v>
      </c>
      <c r="J1310" s="42">
        <v>44875</v>
      </c>
      <c r="K1310" s="42"/>
      <c r="L1310" s="31">
        <f t="shared" si="161"/>
        <v>18</v>
      </c>
      <c r="M1310" s="31">
        <f t="shared" si="162"/>
        <v>10</v>
      </c>
      <c r="N1310" s="34" t="s">
        <v>93</v>
      </c>
      <c r="O1310" s="34" t="s">
        <v>94</v>
      </c>
      <c r="P1310" s="34" t="str">
        <f>VLOOKUP(Email_TaskV2[[#This Row],[PIC Dev]],[1]Organization!C:D,2,FALSE)</f>
        <v>Digital and VAS</v>
      </c>
      <c r="Q1310" s="74" t="s">
        <v>5517</v>
      </c>
      <c r="R1310" s="31">
        <v>72</v>
      </c>
      <c r="S1310" s="31" t="s">
        <v>106</v>
      </c>
      <c r="T1310" s="31"/>
      <c r="U1310" s="31"/>
      <c r="V1310" s="31"/>
      <c r="W1310" s="31"/>
      <c r="X1310" s="31"/>
      <c r="Y1310" s="31"/>
      <c r="Z1310" s="31" t="s">
        <v>63</v>
      </c>
      <c r="AA1310" s="31" t="s">
        <v>64</v>
      </c>
      <c r="AB1310" s="31" t="s">
        <v>201</v>
      </c>
      <c r="AC1310" s="31" t="s">
        <v>98</v>
      </c>
      <c r="AD1310" s="23" t="s">
        <v>211</v>
      </c>
      <c r="AE1310" s="33"/>
      <c r="AF1310" s="33"/>
      <c r="AG1310" s="31"/>
      <c r="AH1310" s="31"/>
      <c r="AI1310" s="31" t="s">
        <v>75</v>
      </c>
      <c r="AJ1310" s="43" t="str">
        <f t="shared" si="163"/>
        <v/>
      </c>
      <c r="AK1310" s="25"/>
      <c r="AL1310" s="25"/>
      <c r="AM1310" s="25"/>
      <c r="AN1310" s="25"/>
      <c r="AO1310" s="25"/>
      <c r="AP1310" s="26">
        <f ca="1">IF(AND(Email_TaskV2[[#This Row],[Status]]="ON PROGRESS"),TODAY()-Email_TaskV2[[#This Row],[Tanggal nodin RFS/RFI]],0)</f>
        <v>0</v>
      </c>
      <c r="AQ1310" s="26">
        <f ca="1">IF(AND(Email_TaskV2[[#This Row],[Status]]="ON PROGRESS",Email_TaskV2[[#This Row],[Type]]="RFI"),TODAY()-Email_TaskV2[[#This Row],[Tanggal nodin RFS/RFI]],0)</f>
        <v>0</v>
      </c>
      <c r="AR1310" s="26" t="str">
        <f ca="1">IF(Email_TaskV2[[#This Row],[Aging]]&gt;7,"Warning","")</f>
        <v/>
      </c>
      <c r="AV1310" s="16" t="str">
        <f>IF(AND(Email_TaskV2[[#This Row],[Status]]="ON PROGRESS",Email_TaskV2[[#This Row],[Type]]="RFS"),"YES","")</f>
        <v/>
      </c>
      <c r="AW1310" s="16" t="str">
        <f>IF(AND(Email_TaskV2[[#This Row],[Status]]="ON PROGRESS",Email_TaskV2[[#This Row],[Type]]="RFI"),"YES","")</f>
        <v/>
      </c>
      <c r="AX1310" s="16">
        <f>IF(Email_TaskV2[[#This Row],[Nomor Nodin RFS/RFI]]="","",DAY(Email_TaskV2[[#This Row],[Tanggal nodin RFS/RFI]]))</f>
        <v>21</v>
      </c>
      <c r="AY1310" s="28" t="str">
        <f>IF(Email_TaskV2[[#This Row],[Nomor Nodin RFS/RFI]]="","",TEXT(Email_TaskV2[[#This Row],[Tanggal nodin RFS/RFI]],"mmm"))</f>
        <v>Oct</v>
      </c>
      <c r="AZ1310" s="28" t="str">
        <f>IF(Email_TaskV2[[#This Row],[Nodin BO]]="","No","Yes")</f>
        <v>No</v>
      </c>
      <c r="BA1310" s="36">
        <f>IF(Email_TaskV2[[#This Row],[Month]]="",13,MONTH(Email_TaskV2[[#This Row],[Tanggal nodin RFS/RFI]]))</f>
        <v>10</v>
      </c>
    </row>
    <row r="1311" spans="1:53" ht="15" hidden="1" customHeight="1" x14ac:dyDescent="0.3">
      <c r="A1311" s="17">
        <v>1310</v>
      </c>
      <c r="B1311" s="31" t="s">
        <v>5518</v>
      </c>
      <c r="C1311" s="40">
        <v>44855</v>
      </c>
      <c r="D1311" s="34" t="s">
        <v>5519</v>
      </c>
      <c r="E1311" s="78" t="s">
        <v>55</v>
      </c>
      <c r="F1311" s="88" t="s">
        <v>136</v>
      </c>
      <c r="G1311" s="42">
        <v>44856</v>
      </c>
      <c r="H1311" s="42">
        <v>44872</v>
      </c>
      <c r="I1311" s="31" t="s">
        <v>5520</v>
      </c>
      <c r="J1311" s="85">
        <v>44872</v>
      </c>
      <c r="K1311" s="85"/>
      <c r="L1311" s="31">
        <f t="shared" si="161"/>
        <v>17</v>
      </c>
      <c r="M1311" s="31">
        <f t="shared" si="162"/>
        <v>16</v>
      </c>
      <c r="N1311" s="34" t="s">
        <v>93</v>
      </c>
      <c r="O1311" s="34" t="s">
        <v>94</v>
      </c>
      <c r="P1311" s="34" t="str">
        <f>VLOOKUP(Email_TaskV2[[#This Row],[PIC Dev]],[1]Organization!C:D,2,FALSE)</f>
        <v>Digital and VAS</v>
      </c>
      <c r="Q1311" s="74" t="s">
        <v>5521</v>
      </c>
      <c r="R1311" s="31">
        <v>77</v>
      </c>
      <c r="S1311" s="31" t="s">
        <v>106</v>
      </c>
      <c r="T1311" s="31"/>
      <c r="U1311" s="31"/>
      <c r="V1311" s="31"/>
      <c r="W1311" s="31"/>
      <c r="X1311" s="31"/>
      <c r="Y1311" s="31"/>
      <c r="Z1311" s="31" t="s">
        <v>63</v>
      </c>
      <c r="AA1311" s="31" t="s">
        <v>64</v>
      </c>
      <c r="AB1311" s="31" t="s">
        <v>201</v>
      </c>
      <c r="AC1311" s="31" t="s">
        <v>124</v>
      </c>
      <c r="AD1311" s="23" t="s">
        <v>109</v>
      </c>
      <c r="AE1311" s="33"/>
      <c r="AF1311" s="33"/>
      <c r="AG1311" s="31"/>
      <c r="AH1311" s="31"/>
      <c r="AI1311" s="31" t="s">
        <v>276</v>
      </c>
      <c r="AJ1311" s="43" t="str">
        <f t="shared" si="163"/>
        <v>(Sigos Automation)</v>
      </c>
      <c r="AK1311" s="25">
        <v>1</v>
      </c>
      <c r="AL1311" s="25"/>
      <c r="AM1311" s="25"/>
      <c r="AN1311" s="25"/>
      <c r="AO1311" s="25"/>
      <c r="AP1311" s="26">
        <f ca="1">IF(AND(Email_TaskV2[[#This Row],[Status]]="ON PROGRESS"),TODAY()-Email_TaskV2[[#This Row],[Tanggal nodin RFS/RFI]],0)</f>
        <v>0</v>
      </c>
      <c r="AQ1311" s="26">
        <f ca="1">IF(AND(Email_TaskV2[[#This Row],[Status]]="ON PROGRESS",Email_TaskV2[[#This Row],[Type]]="RFI"),TODAY()-Email_TaskV2[[#This Row],[Tanggal nodin RFS/RFI]],0)</f>
        <v>0</v>
      </c>
      <c r="AR1311" s="26" t="str">
        <f ca="1">IF(Email_TaskV2[[#This Row],[Aging]]&gt;7,"Warning","")</f>
        <v/>
      </c>
      <c r="AV1311" s="16" t="str">
        <f>IF(AND(Email_TaskV2[[#This Row],[Status]]="ON PROGRESS",Email_TaskV2[[#This Row],[Type]]="RFS"),"YES","")</f>
        <v/>
      </c>
      <c r="AW1311" s="16" t="str">
        <f>IF(AND(Email_TaskV2[[#This Row],[Status]]="ON PROGRESS",Email_TaskV2[[#This Row],[Type]]="RFI"),"YES","")</f>
        <v/>
      </c>
      <c r="AX1311" s="16">
        <f>IF(Email_TaskV2[[#This Row],[Nomor Nodin RFS/RFI]]="","",DAY(Email_TaskV2[[#This Row],[Tanggal nodin RFS/RFI]]))</f>
        <v>21</v>
      </c>
      <c r="AY1311" s="28" t="str">
        <f>IF(Email_TaskV2[[#This Row],[Nomor Nodin RFS/RFI]]="","",TEXT(Email_TaskV2[[#This Row],[Tanggal nodin RFS/RFI]],"mmm"))</f>
        <v>Oct</v>
      </c>
      <c r="AZ1311" s="28" t="str">
        <f>IF(Email_TaskV2[[#This Row],[Nodin BO]]="","No","Yes")</f>
        <v>No</v>
      </c>
      <c r="BA1311" s="36">
        <f>IF(Email_TaskV2[[#This Row],[Month]]="",13,MONTH(Email_TaskV2[[#This Row],[Tanggal nodin RFS/RFI]]))</f>
        <v>10</v>
      </c>
    </row>
    <row r="1312" spans="1:53" ht="15" hidden="1" customHeight="1" x14ac:dyDescent="0.3">
      <c r="A1312" s="17">
        <v>1311</v>
      </c>
      <c r="B1312" s="31" t="s">
        <v>5522</v>
      </c>
      <c r="C1312" s="40">
        <v>44855</v>
      </c>
      <c r="D1312" s="34" t="s">
        <v>5523</v>
      </c>
      <c r="E1312" s="78" t="s">
        <v>55</v>
      </c>
      <c r="F1312" s="88" t="s">
        <v>112</v>
      </c>
      <c r="G1312" s="42">
        <v>44860</v>
      </c>
      <c r="H1312" s="42">
        <v>44865</v>
      </c>
      <c r="I1312" s="31" t="s">
        <v>5524</v>
      </c>
      <c r="J1312" s="42">
        <v>44866</v>
      </c>
      <c r="K1312" s="42"/>
      <c r="L1312" s="31">
        <f t="shared" si="161"/>
        <v>10</v>
      </c>
      <c r="M1312" s="31">
        <f t="shared" si="162"/>
        <v>6</v>
      </c>
      <c r="N1312" s="34" t="s">
        <v>93</v>
      </c>
      <c r="O1312" s="34" t="s">
        <v>94</v>
      </c>
      <c r="P1312" s="34" t="str">
        <f>VLOOKUP(Email_TaskV2[[#This Row],[PIC Dev]],[1]Organization!C:D,2,FALSE)</f>
        <v>Digital and VAS</v>
      </c>
      <c r="Q1312" s="34"/>
      <c r="R1312" s="31">
        <v>58</v>
      </c>
      <c r="S1312" s="31" t="s">
        <v>106</v>
      </c>
      <c r="T1312" s="31"/>
      <c r="U1312" s="31"/>
      <c r="V1312" s="31"/>
      <c r="W1312" s="31"/>
      <c r="X1312" s="31"/>
      <c r="Y1312" s="31"/>
      <c r="Z1312" s="31" t="s">
        <v>63</v>
      </c>
      <c r="AA1312" s="31" t="s">
        <v>64</v>
      </c>
      <c r="AB1312" s="31" t="s">
        <v>81</v>
      </c>
      <c r="AC1312" s="31" t="s">
        <v>66</v>
      </c>
      <c r="AD1312" s="23" t="s">
        <v>186</v>
      </c>
      <c r="AE1312" s="33"/>
      <c r="AF1312" s="33"/>
      <c r="AG1312" s="31"/>
      <c r="AH1312" s="31"/>
      <c r="AI1312" s="31" t="s">
        <v>75</v>
      </c>
      <c r="AJ1312" s="43" t="str">
        <f t="shared" si="163"/>
        <v/>
      </c>
      <c r="AK1312" s="25"/>
      <c r="AL1312" s="25"/>
      <c r="AM1312" s="25"/>
      <c r="AN1312" s="25"/>
      <c r="AO1312" s="25"/>
      <c r="AP1312" s="26">
        <f ca="1">IF(AND(Email_TaskV2[[#This Row],[Status]]="ON PROGRESS"),TODAY()-Email_TaskV2[[#This Row],[Tanggal nodin RFS/RFI]],0)</f>
        <v>0</v>
      </c>
      <c r="AQ1312" s="26">
        <f ca="1">IF(AND(Email_TaskV2[[#This Row],[Status]]="ON PROGRESS",Email_TaskV2[[#This Row],[Type]]="RFI"),TODAY()-Email_TaskV2[[#This Row],[Tanggal nodin RFS/RFI]],0)</f>
        <v>0</v>
      </c>
      <c r="AR1312" s="26" t="str">
        <f ca="1">IF(Email_TaskV2[[#This Row],[Aging]]&gt;7,"Warning","")</f>
        <v/>
      </c>
      <c r="AV1312" s="16" t="str">
        <f>IF(AND(Email_TaskV2[[#This Row],[Status]]="ON PROGRESS",Email_TaskV2[[#This Row],[Type]]="RFS"),"YES","")</f>
        <v/>
      </c>
      <c r="AW1312" s="16" t="str">
        <f>IF(AND(Email_TaskV2[[#This Row],[Status]]="ON PROGRESS",Email_TaskV2[[#This Row],[Type]]="RFI"),"YES","")</f>
        <v/>
      </c>
      <c r="AX1312" s="16">
        <f>IF(Email_TaskV2[[#This Row],[Nomor Nodin RFS/RFI]]="","",DAY(Email_TaskV2[[#This Row],[Tanggal nodin RFS/RFI]]))</f>
        <v>21</v>
      </c>
      <c r="AY1312" s="28" t="str">
        <f>IF(Email_TaskV2[[#This Row],[Nomor Nodin RFS/RFI]]="","",TEXT(Email_TaskV2[[#This Row],[Tanggal nodin RFS/RFI]],"mmm"))</f>
        <v>Oct</v>
      </c>
      <c r="AZ1312" s="28" t="str">
        <f>IF(Email_TaskV2[[#This Row],[Nodin BO]]="","No","Yes")</f>
        <v>No</v>
      </c>
      <c r="BA1312" s="36">
        <f>IF(Email_TaskV2[[#This Row],[Month]]="",13,MONTH(Email_TaskV2[[#This Row],[Tanggal nodin RFS/RFI]]))</f>
        <v>10</v>
      </c>
    </row>
    <row r="1313" spans="1:53" ht="15" hidden="1" customHeight="1" x14ac:dyDescent="0.3">
      <c r="A1313" s="17">
        <v>1312</v>
      </c>
      <c r="B1313" s="78" t="s">
        <v>5525</v>
      </c>
      <c r="C1313" s="86">
        <v>44858</v>
      </c>
      <c r="D1313" s="89" t="s">
        <v>5526</v>
      </c>
      <c r="E1313" s="78" t="s">
        <v>55</v>
      </c>
      <c r="F1313" s="88" t="s">
        <v>136</v>
      </c>
      <c r="G1313" s="85">
        <v>44858</v>
      </c>
      <c r="H1313" s="85">
        <v>44866</v>
      </c>
      <c r="I1313" s="78" t="s">
        <v>5527</v>
      </c>
      <c r="J1313" s="85">
        <v>44866</v>
      </c>
      <c r="K1313" s="85"/>
      <c r="L1313" s="31">
        <f t="shared" si="161"/>
        <v>8</v>
      </c>
      <c r="M1313" s="31">
        <f t="shared" si="162"/>
        <v>8</v>
      </c>
      <c r="N1313" s="87" t="s">
        <v>164</v>
      </c>
      <c r="O1313" s="34" t="s">
        <v>165</v>
      </c>
      <c r="P1313" s="87" t="str">
        <f>VLOOKUP(Email_TaskV2[[#This Row],[PIC Dev]],[1]Organization!C:D,2,FALSE)</f>
        <v>Business Architecture</v>
      </c>
      <c r="Q1313" s="89" t="s">
        <v>5528</v>
      </c>
      <c r="R1313" s="78">
        <v>20</v>
      </c>
      <c r="S1313" s="78" t="s">
        <v>61</v>
      </c>
      <c r="T1313" s="78" t="s">
        <v>5052</v>
      </c>
      <c r="U1313" s="78"/>
      <c r="V1313" s="78"/>
      <c r="W1313" s="78"/>
      <c r="X1313" s="78"/>
      <c r="Y1313" s="78"/>
      <c r="Z1313" s="31" t="s">
        <v>63</v>
      </c>
      <c r="AA1313" s="31" t="s">
        <v>64</v>
      </c>
      <c r="AB1313" s="31" t="s">
        <v>65</v>
      </c>
      <c r="AC1313" s="31" t="s">
        <v>66</v>
      </c>
      <c r="AD1313" s="23" t="s">
        <v>160</v>
      </c>
      <c r="AE1313" s="77"/>
      <c r="AF1313" s="77"/>
      <c r="AG1313" s="78"/>
      <c r="AH1313" s="78"/>
      <c r="AI1313" s="31" t="s">
        <v>75</v>
      </c>
      <c r="AJ1313" s="43" t="str">
        <f t="shared" si="163"/>
        <v/>
      </c>
      <c r="AK1313" s="25"/>
      <c r="AL1313" s="25"/>
      <c r="AM1313" s="25"/>
      <c r="AN1313" s="25"/>
      <c r="AO1313" s="25"/>
      <c r="AP1313" s="26">
        <f ca="1">IF(AND(Email_TaskV2[[#This Row],[Status]]="ON PROGRESS"),TODAY()-Email_TaskV2[[#This Row],[Tanggal nodin RFS/RFI]],0)</f>
        <v>0</v>
      </c>
      <c r="AQ1313" s="26">
        <f ca="1">IF(AND(Email_TaskV2[[#This Row],[Status]]="ON PROGRESS",Email_TaskV2[[#This Row],[Type]]="RFI"),TODAY()-Email_TaskV2[[#This Row],[Tanggal nodin RFS/RFI]],0)</f>
        <v>0</v>
      </c>
      <c r="AR1313" s="26" t="str">
        <f ca="1">IF(Email_TaskV2[[#This Row],[Aging]]&gt;7,"Warning","")</f>
        <v/>
      </c>
      <c r="AS1313" s="158"/>
      <c r="AT1313" s="158"/>
      <c r="AU1313" s="158"/>
      <c r="AV1313" s="16" t="str">
        <f>IF(AND(Email_TaskV2[[#This Row],[Status]]="ON PROGRESS",Email_TaskV2[[#This Row],[Type]]="RFS"),"YES","")</f>
        <v/>
      </c>
      <c r="AW1313" s="16" t="str">
        <f>IF(AND(Email_TaskV2[[#This Row],[Status]]="ON PROGRESS",Email_TaskV2[[#This Row],[Type]]="RFI"),"YES","")</f>
        <v/>
      </c>
      <c r="AX1313" s="16">
        <f>IF(Email_TaskV2[[#This Row],[Nomor Nodin RFS/RFI]]="","",DAY(Email_TaskV2[[#This Row],[Tanggal nodin RFS/RFI]]))</f>
        <v>24</v>
      </c>
      <c r="AY1313" s="28" t="str">
        <f>IF(Email_TaskV2[[#This Row],[Nomor Nodin RFS/RFI]]="","",TEXT(Email_TaskV2[[#This Row],[Tanggal nodin RFS/RFI]],"mmm"))</f>
        <v>Oct</v>
      </c>
      <c r="AZ1313" s="28" t="str">
        <f>IF(Email_TaskV2[[#This Row],[Nodin BO]]="","No","Yes")</f>
        <v>Yes</v>
      </c>
      <c r="BA1313" s="36">
        <f>IF(Email_TaskV2[[#This Row],[Month]]="",13,MONTH(Email_TaskV2[[#This Row],[Tanggal nodin RFS/RFI]]))</f>
        <v>10</v>
      </c>
    </row>
    <row r="1314" spans="1:53" ht="15" hidden="1" customHeight="1" x14ac:dyDescent="0.3">
      <c r="A1314" s="17">
        <v>1313</v>
      </c>
      <c r="B1314" s="78" t="s">
        <v>5529</v>
      </c>
      <c r="C1314" s="86">
        <v>44858</v>
      </c>
      <c r="D1314" s="89" t="s">
        <v>5530</v>
      </c>
      <c r="E1314" s="78" t="s">
        <v>55</v>
      </c>
      <c r="F1314" s="78" t="s">
        <v>86</v>
      </c>
      <c r="G1314" s="85">
        <v>44858</v>
      </c>
      <c r="H1314" s="85">
        <v>44858</v>
      </c>
      <c r="I1314" s="78" t="s">
        <v>5531</v>
      </c>
      <c r="J1314" s="85">
        <v>44858</v>
      </c>
      <c r="K1314" s="85"/>
      <c r="L1314" s="31">
        <f t="shared" si="161"/>
        <v>0</v>
      </c>
      <c r="M1314" s="31">
        <f t="shared" si="162"/>
        <v>0</v>
      </c>
      <c r="N1314" s="87" t="s">
        <v>171</v>
      </c>
      <c r="O1314" s="87" t="s">
        <v>172</v>
      </c>
      <c r="P1314" s="87" t="str">
        <f>VLOOKUP(Email_TaskV2[[#This Row],[PIC Dev]],[1]Organization!C:D,2,FALSE)</f>
        <v>Postpaid, Roaming, and Interconnect</v>
      </c>
      <c r="Q1314" s="89" t="s">
        <v>5532</v>
      </c>
      <c r="R1314" s="78">
        <v>14</v>
      </c>
      <c r="S1314" s="78" t="s">
        <v>61</v>
      </c>
      <c r="T1314" s="78" t="s">
        <v>5533</v>
      </c>
      <c r="U1314" s="78"/>
      <c r="V1314" s="78"/>
      <c r="W1314" s="78"/>
      <c r="X1314" s="78"/>
      <c r="Y1314" s="78"/>
      <c r="Z1314" s="31" t="s">
        <v>63</v>
      </c>
      <c r="AA1314" s="31" t="s">
        <v>64</v>
      </c>
      <c r="AB1314" s="31" t="s">
        <v>65</v>
      </c>
      <c r="AC1314" s="31" t="s">
        <v>124</v>
      </c>
      <c r="AD1314" s="23" t="s">
        <v>99</v>
      </c>
      <c r="AE1314" s="77"/>
      <c r="AF1314" s="77"/>
      <c r="AG1314" s="78"/>
      <c r="AH1314" s="78"/>
      <c r="AI1314" s="31" t="s">
        <v>75</v>
      </c>
      <c r="AJ1314" s="43" t="str">
        <f t="shared" si="163"/>
        <v/>
      </c>
      <c r="AK1314" s="25"/>
      <c r="AL1314" s="25"/>
      <c r="AM1314" s="25"/>
      <c r="AN1314" s="25"/>
      <c r="AO1314" s="25"/>
      <c r="AP1314" s="26">
        <f ca="1">IF(AND(Email_TaskV2[[#This Row],[Status]]="ON PROGRESS"),TODAY()-Email_TaskV2[[#This Row],[Tanggal nodin RFS/RFI]],0)</f>
        <v>0</v>
      </c>
      <c r="AQ1314" s="26">
        <f ca="1">IF(AND(Email_TaskV2[[#This Row],[Status]]="ON PROGRESS",Email_TaskV2[[#This Row],[Type]]="RFI"),TODAY()-Email_TaskV2[[#This Row],[Tanggal nodin RFS/RFI]],0)</f>
        <v>0</v>
      </c>
      <c r="AR1314" s="26" t="str">
        <f ca="1">IF(Email_TaskV2[[#This Row],[Aging]]&gt;7,"Warning","")</f>
        <v/>
      </c>
      <c r="AV1314" s="16" t="str">
        <f>IF(AND(Email_TaskV2[[#This Row],[Status]]="ON PROGRESS",Email_TaskV2[[#This Row],[Type]]="RFS"),"YES","")</f>
        <v/>
      </c>
      <c r="AW1314" s="16" t="str">
        <f>IF(AND(Email_TaskV2[[#This Row],[Status]]="ON PROGRESS",Email_TaskV2[[#This Row],[Type]]="RFI"),"YES","")</f>
        <v/>
      </c>
      <c r="AX1314" s="16">
        <f>IF(Email_TaskV2[[#This Row],[Nomor Nodin RFS/RFI]]="","",DAY(Email_TaskV2[[#This Row],[Tanggal nodin RFS/RFI]]))</f>
        <v>24</v>
      </c>
      <c r="AY1314" s="28" t="str">
        <f>IF(Email_TaskV2[[#This Row],[Nomor Nodin RFS/RFI]]="","",TEXT(Email_TaskV2[[#This Row],[Tanggal nodin RFS/RFI]],"mmm"))</f>
        <v>Oct</v>
      </c>
      <c r="AZ1314" s="28" t="str">
        <f>IF(Email_TaskV2[[#This Row],[Nodin BO]]="","No","Yes")</f>
        <v>Yes</v>
      </c>
      <c r="BA1314" s="36">
        <f>IF(Email_TaskV2[[#This Row],[Month]]="",13,MONTH(Email_TaskV2[[#This Row],[Tanggal nodin RFS/RFI]]))</f>
        <v>10</v>
      </c>
    </row>
    <row r="1315" spans="1:53" ht="15" hidden="1" customHeight="1" x14ac:dyDescent="0.3">
      <c r="A1315" s="17">
        <v>1314</v>
      </c>
      <c r="B1315" s="78" t="s">
        <v>5534</v>
      </c>
      <c r="C1315" s="86">
        <v>44858</v>
      </c>
      <c r="D1315" s="87" t="s">
        <v>5535</v>
      </c>
      <c r="E1315" s="78" t="s">
        <v>55</v>
      </c>
      <c r="F1315" s="88" t="s">
        <v>136</v>
      </c>
      <c r="G1315" s="85">
        <v>44862</v>
      </c>
      <c r="H1315" s="85">
        <v>44865</v>
      </c>
      <c r="I1315" s="78" t="s">
        <v>5536</v>
      </c>
      <c r="J1315" s="42">
        <v>44865</v>
      </c>
      <c r="K1315" s="42"/>
      <c r="L1315" s="31">
        <f t="shared" si="161"/>
        <v>7</v>
      </c>
      <c r="M1315" s="31">
        <f t="shared" si="162"/>
        <v>3</v>
      </c>
      <c r="N1315" s="87" t="s">
        <v>171</v>
      </c>
      <c r="O1315" s="87" t="s">
        <v>172</v>
      </c>
      <c r="P1315" s="87" t="str">
        <f>VLOOKUP(Email_TaskV2[[#This Row],[PIC Dev]],[1]Organization!C:D,2,FALSE)</f>
        <v>Postpaid, Roaming, and Interconnect</v>
      </c>
      <c r="Q1315" s="89" t="s">
        <v>5537</v>
      </c>
      <c r="R1315" s="78">
        <v>52</v>
      </c>
      <c r="S1315" s="78" t="s">
        <v>61</v>
      </c>
      <c r="T1315" s="78" t="s">
        <v>5426</v>
      </c>
      <c r="U1315" s="78"/>
      <c r="V1315" s="78"/>
      <c r="W1315" s="78"/>
      <c r="X1315" s="78"/>
      <c r="Y1315" s="78"/>
      <c r="Z1315" s="31" t="s">
        <v>63</v>
      </c>
      <c r="AA1315" s="31" t="s">
        <v>64</v>
      </c>
      <c r="AB1315" s="31" t="s">
        <v>65</v>
      </c>
      <c r="AC1315" s="31" t="s">
        <v>124</v>
      </c>
      <c r="AD1315" s="23" t="s">
        <v>99</v>
      </c>
      <c r="AE1315" s="77" t="s">
        <v>125</v>
      </c>
      <c r="AF1315" s="77"/>
      <c r="AG1315" s="78"/>
      <c r="AH1315" s="78"/>
      <c r="AI1315" s="31" t="s">
        <v>68</v>
      </c>
      <c r="AJ1315" s="43" t="str">
        <f t="shared" si="163"/>
        <v>(FUT Simulator)</v>
      </c>
      <c r="AK1315" s="25"/>
      <c r="AL1315" s="25"/>
      <c r="AM1315" s="25">
        <v>3</v>
      </c>
      <c r="AN1315" s="25"/>
      <c r="AO1315" s="25"/>
      <c r="AP1315" s="26">
        <f ca="1">IF(AND(Email_TaskV2[[#This Row],[Status]]="ON PROGRESS"),TODAY()-Email_TaskV2[[#This Row],[Tanggal nodin RFS/RFI]],0)</f>
        <v>0</v>
      </c>
      <c r="AQ1315" s="26">
        <f ca="1">IF(AND(Email_TaskV2[[#This Row],[Status]]="ON PROGRESS",Email_TaskV2[[#This Row],[Type]]="RFI"),TODAY()-Email_TaskV2[[#This Row],[Tanggal nodin RFS/RFI]],0)</f>
        <v>0</v>
      </c>
      <c r="AR1315" s="26" t="str">
        <f ca="1">IF(Email_TaskV2[[#This Row],[Aging]]&gt;7,"Warning","")</f>
        <v/>
      </c>
      <c r="AV1315" s="16" t="str">
        <f>IF(AND(Email_TaskV2[[#This Row],[Status]]="ON PROGRESS",Email_TaskV2[[#This Row],[Type]]="RFS"),"YES","")</f>
        <v/>
      </c>
      <c r="AW1315" s="16" t="str">
        <f>IF(AND(Email_TaskV2[[#This Row],[Status]]="ON PROGRESS",Email_TaskV2[[#This Row],[Type]]="RFI"),"YES","")</f>
        <v/>
      </c>
      <c r="AX1315" s="16">
        <f>IF(Email_TaskV2[[#This Row],[Nomor Nodin RFS/RFI]]="","",DAY(Email_TaskV2[[#This Row],[Tanggal nodin RFS/RFI]]))</f>
        <v>24</v>
      </c>
      <c r="AY1315" s="28" t="str">
        <f>IF(Email_TaskV2[[#This Row],[Nomor Nodin RFS/RFI]]="","",TEXT(Email_TaskV2[[#This Row],[Tanggal nodin RFS/RFI]],"mmm"))</f>
        <v>Oct</v>
      </c>
      <c r="AZ1315" s="28" t="str">
        <f>IF(Email_TaskV2[[#This Row],[Nodin BO]]="","No","Yes")</f>
        <v>Yes</v>
      </c>
      <c r="BA1315" s="36">
        <f>IF(Email_TaskV2[[#This Row],[Month]]="",13,MONTH(Email_TaskV2[[#This Row],[Tanggal nodin RFS/RFI]]))</f>
        <v>10</v>
      </c>
    </row>
    <row r="1316" spans="1:53" ht="15" hidden="1" customHeight="1" x14ac:dyDescent="0.3">
      <c r="A1316" s="17">
        <v>1315</v>
      </c>
      <c r="B1316" s="31" t="s">
        <v>5538</v>
      </c>
      <c r="C1316" s="40">
        <v>44858</v>
      </c>
      <c r="D1316" s="34" t="s">
        <v>5539</v>
      </c>
      <c r="E1316" s="31" t="s">
        <v>55</v>
      </c>
      <c r="F1316" s="88" t="s">
        <v>136</v>
      </c>
      <c r="G1316" s="42">
        <v>44858</v>
      </c>
      <c r="H1316" s="42">
        <v>44865</v>
      </c>
      <c r="I1316" s="31" t="s">
        <v>5540</v>
      </c>
      <c r="J1316" s="42">
        <v>44865</v>
      </c>
      <c r="K1316" s="42"/>
      <c r="L1316" s="31">
        <f t="shared" si="161"/>
        <v>7</v>
      </c>
      <c r="M1316" s="31">
        <f t="shared" si="162"/>
        <v>7</v>
      </c>
      <c r="N1316" s="34" t="s">
        <v>220</v>
      </c>
      <c r="O1316" s="34" t="s">
        <v>221</v>
      </c>
      <c r="P1316" s="34" t="str">
        <f>VLOOKUP(Email_TaskV2[[#This Row],[PIC Dev]],[1]Organization!C:D,2,FALSE)</f>
        <v>Digital and VAS</v>
      </c>
      <c r="Q1316" s="74" t="s">
        <v>5541</v>
      </c>
      <c r="R1316" s="31">
        <v>100</v>
      </c>
      <c r="S1316" s="31" t="s">
        <v>61</v>
      </c>
      <c r="T1316" s="31" t="s">
        <v>5542</v>
      </c>
      <c r="U1316" s="31"/>
      <c r="V1316" s="31"/>
      <c r="W1316" s="31"/>
      <c r="X1316" s="31"/>
      <c r="Y1316" s="31"/>
      <c r="Z1316" s="31" t="s">
        <v>63</v>
      </c>
      <c r="AA1316" s="31" t="s">
        <v>64</v>
      </c>
      <c r="AB1316" s="31" t="s">
        <v>97</v>
      </c>
      <c r="AC1316" s="31" t="s">
        <v>66</v>
      </c>
      <c r="AD1316" s="23" t="s">
        <v>255</v>
      </c>
      <c r="AE1316" s="33"/>
      <c r="AF1316" s="33"/>
      <c r="AG1316" s="31"/>
      <c r="AH1316" s="31"/>
      <c r="AI1316" s="31" t="s">
        <v>68</v>
      </c>
      <c r="AJ1316" s="43" t="str">
        <f t="shared" si="163"/>
        <v>(Prima Automation)</v>
      </c>
      <c r="AK1316" s="25"/>
      <c r="AL1316" s="25">
        <v>2</v>
      </c>
      <c r="AM1316" s="25"/>
      <c r="AN1316" s="25"/>
      <c r="AO1316" s="25"/>
      <c r="AP1316" s="26">
        <f ca="1">IF(AND(Email_TaskV2[[#This Row],[Status]]="ON PROGRESS"),TODAY()-Email_TaskV2[[#This Row],[Tanggal nodin RFS/RFI]],0)</f>
        <v>0</v>
      </c>
      <c r="AQ1316" s="26">
        <f ca="1">IF(AND(Email_TaskV2[[#This Row],[Status]]="ON PROGRESS",Email_TaskV2[[#This Row],[Type]]="RFI"),TODAY()-Email_TaskV2[[#This Row],[Tanggal nodin RFS/RFI]],0)</f>
        <v>0</v>
      </c>
      <c r="AR1316" s="26" t="str">
        <f ca="1">IF(Email_TaskV2[[#This Row],[Aging]]&gt;7,"Warning","")</f>
        <v/>
      </c>
      <c r="AV1316" s="16" t="str">
        <f>IF(AND(Email_TaskV2[[#This Row],[Status]]="ON PROGRESS",Email_TaskV2[[#This Row],[Type]]="RFS"),"YES","")</f>
        <v/>
      </c>
      <c r="AW1316" s="16" t="str">
        <f>IF(AND(Email_TaskV2[[#This Row],[Status]]="ON PROGRESS",Email_TaskV2[[#This Row],[Type]]="RFI"),"YES","")</f>
        <v/>
      </c>
      <c r="AX1316" s="16">
        <f>IF(Email_TaskV2[[#This Row],[Nomor Nodin RFS/RFI]]="","",DAY(Email_TaskV2[[#This Row],[Tanggal nodin RFS/RFI]]))</f>
        <v>24</v>
      </c>
      <c r="AY1316" s="28" t="str">
        <f>IF(Email_TaskV2[[#This Row],[Nomor Nodin RFS/RFI]]="","",TEXT(Email_TaskV2[[#This Row],[Tanggal nodin RFS/RFI]],"mmm"))</f>
        <v>Oct</v>
      </c>
      <c r="AZ1316" s="28" t="str">
        <f>IF(Email_TaskV2[[#This Row],[Nodin BO]]="","No","Yes")</f>
        <v>Yes</v>
      </c>
      <c r="BA1316" s="36">
        <f>IF(Email_TaskV2[[#This Row],[Month]]="",13,MONTH(Email_TaskV2[[#This Row],[Tanggal nodin RFS/RFI]]))</f>
        <v>10</v>
      </c>
    </row>
    <row r="1317" spans="1:53" ht="15" hidden="1" customHeight="1" x14ac:dyDescent="0.3">
      <c r="A1317" s="17">
        <v>1316</v>
      </c>
      <c r="B1317" s="78" t="s">
        <v>5543</v>
      </c>
      <c r="C1317" s="40">
        <v>44858</v>
      </c>
      <c r="D1317" s="87" t="s">
        <v>5544</v>
      </c>
      <c r="E1317" s="31" t="s">
        <v>55</v>
      </c>
      <c r="F1317" s="41" t="s">
        <v>112</v>
      </c>
      <c r="G1317" s="85">
        <v>44859</v>
      </c>
      <c r="H1317" s="85">
        <v>44861</v>
      </c>
      <c r="I1317" s="78" t="s">
        <v>5545</v>
      </c>
      <c r="J1317" s="85">
        <v>44862</v>
      </c>
      <c r="K1317" s="85"/>
      <c r="L1317" s="31">
        <f t="shared" si="161"/>
        <v>3</v>
      </c>
      <c r="M1317" s="31">
        <f t="shared" si="162"/>
        <v>3</v>
      </c>
      <c r="N1317" s="74" t="s">
        <v>3068</v>
      </c>
      <c r="O1317" s="20" t="s">
        <v>3069</v>
      </c>
      <c r="P1317" s="87" t="str">
        <f>VLOOKUP(Email_TaskV2[[#This Row],[PIC Dev]],[1]Organization!C:D,2,FALSE)</f>
        <v>BSM Prepaid</v>
      </c>
      <c r="Q1317" s="87"/>
      <c r="R1317" s="78">
        <v>143</v>
      </c>
      <c r="S1317" s="31" t="s">
        <v>106</v>
      </c>
      <c r="T1317" s="78" t="s">
        <v>5546</v>
      </c>
      <c r="U1317" s="78"/>
      <c r="V1317" s="78"/>
      <c r="W1317" s="78"/>
      <c r="X1317" s="78"/>
      <c r="Y1317" s="78"/>
      <c r="Z1317" s="31" t="s">
        <v>63</v>
      </c>
      <c r="AA1317" s="31" t="s">
        <v>64</v>
      </c>
      <c r="AB1317" s="31" t="s">
        <v>588</v>
      </c>
      <c r="AC1317" s="31" t="s">
        <v>66</v>
      </c>
      <c r="AD1317" s="23" t="s">
        <v>816</v>
      </c>
      <c r="AE1317" s="77"/>
      <c r="AF1317" s="77"/>
      <c r="AG1317" s="78"/>
      <c r="AH1317" s="78"/>
      <c r="AI1317" s="31" t="s">
        <v>75</v>
      </c>
      <c r="AJ1317" s="43" t="str">
        <f t="shared" si="163"/>
        <v/>
      </c>
      <c r="AK1317" s="25"/>
      <c r="AL1317" s="25"/>
      <c r="AM1317" s="25"/>
      <c r="AN1317" s="25"/>
      <c r="AO1317" s="25"/>
      <c r="AP1317" s="26">
        <f ca="1">IF(AND(Email_TaskV2[[#This Row],[Status]]="ON PROGRESS"),TODAY()-Email_TaskV2[[#This Row],[Tanggal nodin RFS/RFI]],0)</f>
        <v>0</v>
      </c>
      <c r="AQ1317" s="26">
        <f ca="1">IF(AND(Email_TaskV2[[#This Row],[Status]]="ON PROGRESS",Email_TaskV2[[#This Row],[Type]]="RFI"),TODAY()-Email_TaskV2[[#This Row],[Tanggal nodin RFS/RFI]],0)</f>
        <v>0</v>
      </c>
      <c r="AR1317" s="26" t="str">
        <f ca="1">IF(Email_TaskV2[[#This Row],[Aging]]&gt;7,"Warning","")</f>
        <v/>
      </c>
      <c r="AV1317" s="16" t="str">
        <f>IF(AND(Email_TaskV2[[#This Row],[Status]]="ON PROGRESS",Email_TaskV2[[#This Row],[Type]]="RFS"),"YES","")</f>
        <v/>
      </c>
      <c r="AW1317" s="16" t="str">
        <f>IF(AND(Email_TaskV2[[#This Row],[Status]]="ON PROGRESS",Email_TaskV2[[#This Row],[Type]]="RFI"),"YES","")</f>
        <v/>
      </c>
      <c r="AX1317" s="16">
        <f>IF(Email_TaskV2[[#This Row],[Nomor Nodin RFS/RFI]]="","",DAY(Email_TaskV2[[#This Row],[Tanggal nodin RFS/RFI]]))</f>
        <v>24</v>
      </c>
      <c r="AY1317" s="28" t="str">
        <f>IF(Email_TaskV2[[#This Row],[Nomor Nodin RFS/RFI]]="","",TEXT(Email_TaskV2[[#This Row],[Tanggal nodin RFS/RFI]],"mmm"))</f>
        <v>Oct</v>
      </c>
      <c r="AZ1317" s="28" t="str">
        <f>IF(Email_TaskV2[[#This Row],[Nodin BO]]="","No","Yes")</f>
        <v>Yes</v>
      </c>
      <c r="BA1317" s="36">
        <f>IF(Email_TaskV2[[#This Row],[Month]]="",13,MONTH(Email_TaskV2[[#This Row],[Tanggal nodin RFS/RFI]]))</f>
        <v>10</v>
      </c>
    </row>
    <row r="1318" spans="1:53" ht="15" hidden="1" customHeight="1" x14ac:dyDescent="0.3">
      <c r="A1318" s="17">
        <v>1317</v>
      </c>
      <c r="B1318" s="78" t="s">
        <v>5547</v>
      </c>
      <c r="C1318" s="40">
        <v>44858</v>
      </c>
      <c r="D1318" s="87" t="s">
        <v>5548</v>
      </c>
      <c r="E1318" s="78" t="s">
        <v>55</v>
      </c>
      <c r="F1318" s="88" t="s">
        <v>136</v>
      </c>
      <c r="G1318" s="85">
        <v>44859</v>
      </c>
      <c r="H1318" s="85">
        <v>44865</v>
      </c>
      <c r="I1318" s="78" t="s">
        <v>5549</v>
      </c>
      <c r="J1318" s="85">
        <v>44865</v>
      </c>
      <c r="K1318" s="85"/>
      <c r="L1318" s="31">
        <f t="shared" si="161"/>
        <v>7</v>
      </c>
      <c r="M1318" s="31">
        <f t="shared" si="162"/>
        <v>6</v>
      </c>
      <c r="N1318" s="34" t="s">
        <v>220</v>
      </c>
      <c r="O1318" s="34" t="s">
        <v>221</v>
      </c>
      <c r="P1318" s="87" t="str">
        <f>VLOOKUP(Email_TaskV2[[#This Row],[PIC Dev]],[1]Organization!C:D,2,FALSE)</f>
        <v>Digital and VAS</v>
      </c>
      <c r="Q1318" s="89" t="s">
        <v>5550</v>
      </c>
      <c r="R1318" s="78">
        <v>230</v>
      </c>
      <c r="S1318" s="78" t="s">
        <v>61</v>
      </c>
      <c r="T1318" s="31" t="s">
        <v>5542</v>
      </c>
      <c r="U1318" s="31"/>
      <c r="V1318" s="31"/>
      <c r="W1318" s="31"/>
      <c r="X1318" s="31"/>
      <c r="Y1318" s="31"/>
      <c r="Z1318" s="31" t="s">
        <v>63</v>
      </c>
      <c r="AA1318" s="31" t="s">
        <v>64</v>
      </c>
      <c r="AB1318" s="31" t="s">
        <v>97</v>
      </c>
      <c r="AC1318" s="31" t="s">
        <v>124</v>
      </c>
      <c r="AD1318" s="23" t="s">
        <v>3897</v>
      </c>
      <c r="AE1318" s="77"/>
      <c r="AF1318" s="77"/>
      <c r="AG1318" s="78"/>
      <c r="AH1318" s="78"/>
      <c r="AI1318" s="31" t="s">
        <v>75</v>
      </c>
      <c r="AJ1318" s="43" t="str">
        <f t="shared" si="163"/>
        <v/>
      </c>
      <c r="AK1318" s="25"/>
      <c r="AL1318" s="25"/>
      <c r="AM1318" s="25"/>
      <c r="AN1318" s="25"/>
      <c r="AO1318" s="25"/>
      <c r="AP1318" s="26">
        <f ca="1">IF(AND(Email_TaskV2[[#This Row],[Status]]="ON PROGRESS"),TODAY()-Email_TaskV2[[#This Row],[Tanggal nodin RFS/RFI]],0)</f>
        <v>0</v>
      </c>
      <c r="AQ1318" s="26">
        <f ca="1">IF(AND(Email_TaskV2[[#This Row],[Status]]="ON PROGRESS",Email_TaskV2[[#This Row],[Type]]="RFI"),TODAY()-Email_TaskV2[[#This Row],[Tanggal nodin RFS/RFI]],0)</f>
        <v>0</v>
      </c>
      <c r="AR1318" s="26" t="str">
        <f ca="1">IF(Email_TaskV2[[#This Row],[Aging]]&gt;7,"Warning","")</f>
        <v/>
      </c>
      <c r="AV1318" s="16" t="str">
        <f>IF(AND(Email_TaskV2[[#This Row],[Status]]="ON PROGRESS",Email_TaskV2[[#This Row],[Type]]="RFS"),"YES","")</f>
        <v/>
      </c>
      <c r="AW1318" s="16" t="str">
        <f>IF(AND(Email_TaskV2[[#This Row],[Status]]="ON PROGRESS",Email_TaskV2[[#This Row],[Type]]="RFI"),"YES","")</f>
        <v/>
      </c>
      <c r="AX1318" s="16">
        <f>IF(Email_TaskV2[[#This Row],[Nomor Nodin RFS/RFI]]="","",DAY(Email_TaskV2[[#This Row],[Tanggal nodin RFS/RFI]]))</f>
        <v>24</v>
      </c>
      <c r="AY1318" s="28" t="str">
        <f>IF(Email_TaskV2[[#This Row],[Nomor Nodin RFS/RFI]]="","",TEXT(Email_TaskV2[[#This Row],[Tanggal nodin RFS/RFI]],"mmm"))</f>
        <v>Oct</v>
      </c>
      <c r="AZ1318" s="28" t="str">
        <f>IF(Email_TaskV2[[#This Row],[Nodin BO]]="","No","Yes")</f>
        <v>Yes</v>
      </c>
      <c r="BA1318" s="36">
        <f>IF(Email_TaskV2[[#This Row],[Month]]="",13,MONTH(Email_TaskV2[[#This Row],[Tanggal nodin RFS/RFI]]))</f>
        <v>10</v>
      </c>
    </row>
    <row r="1319" spans="1:53" ht="15" hidden="1" customHeight="1" x14ac:dyDescent="0.3">
      <c r="A1319" s="17">
        <v>1318</v>
      </c>
      <c r="B1319" s="78" t="s">
        <v>5551</v>
      </c>
      <c r="C1319" s="40">
        <v>44858</v>
      </c>
      <c r="D1319" s="87" t="s">
        <v>5552</v>
      </c>
      <c r="E1319" s="78" t="s">
        <v>55</v>
      </c>
      <c r="F1319" s="88" t="s">
        <v>136</v>
      </c>
      <c r="G1319" s="85">
        <v>44858</v>
      </c>
      <c r="H1319" s="85">
        <v>44869</v>
      </c>
      <c r="I1319" s="78" t="s">
        <v>5553</v>
      </c>
      <c r="J1319" s="85">
        <v>44869</v>
      </c>
      <c r="K1319" s="85"/>
      <c r="L1319" s="31">
        <f t="shared" si="161"/>
        <v>11</v>
      </c>
      <c r="M1319" s="31">
        <f t="shared" si="162"/>
        <v>11</v>
      </c>
      <c r="N1319" s="34" t="s">
        <v>3607</v>
      </c>
      <c r="O1319" s="87" t="s">
        <v>3608</v>
      </c>
      <c r="P1319" s="87" t="str">
        <f>VLOOKUP(Email_TaskV2[[#This Row],[PIC Dev]],[1]Organization!C:D,2,FALSE)</f>
        <v>Business Architecture</v>
      </c>
      <c r="Q1319" s="89" t="s">
        <v>5554</v>
      </c>
      <c r="R1319" s="78">
        <v>58</v>
      </c>
      <c r="S1319" s="78" t="s">
        <v>61</v>
      </c>
      <c r="T1319" s="78" t="s">
        <v>5555</v>
      </c>
      <c r="U1319" s="78"/>
      <c r="V1319" s="78"/>
      <c r="W1319" s="78"/>
      <c r="X1319" s="78"/>
      <c r="Y1319" s="78"/>
      <c r="Z1319" s="31" t="s">
        <v>63</v>
      </c>
      <c r="AA1319" s="31" t="s">
        <v>64</v>
      </c>
      <c r="AB1319" s="31" t="s">
        <v>534</v>
      </c>
      <c r="AC1319" s="31" t="s">
        <v>98</v>
      </c>
      <c r="AD1319" s="23" t="s">
        <v>2421</v>
      </c>
      <c r="AE1319" s="77" t="s">
        <v>3897</v>
      </c>
      <c r="AF1319" s="77"/>
      <c r="AG1319" s="78"/>
      <c r="AH1319" s="78"/>
      <c r="AI1319" s="31" t="s">
        <v>75</v>
      </c>
      <c r="AJ1319" s="43" t="str">
        <f t="shared" si="163"/>
        <v/>
      </c>
      <c r="AK1319" s="25"/>
      <c r="AL1319" s="25"/>
      <c r="AM1319" s="25"/>
      <c r="AN1319" s="25"/>
      <c r="AO1319" s="25"/>
      <c r="AP1319" s="26">
        <f ca="1">IF(AND(Email_TaskV2[[#This Row],[Status]]="ON PROGRESS"),TODAY()-Email_TaskV2[[#This Row],[Tanggal nodin RFS/RFI]],0)</f>
        <v>0</v>
      </c>
      <c r="AQ1319" s="26">
        <f ca="1">IF(AND(Email_TaskV2[[#This Row],[Status]]="ON PROGRESS",Email_TaskV2[[#This Row],[Type]]="RFI"),TODAY()-Email_TaskV2[[#This Row],[Tanggal nodin RFS/RFI]],0)</f>
        <v>0</v>
      </c>
      <c r="AR1319" s="26" t="str">
        <f ca="1">IF(Email_TaskV2[[#This Row],[Aging]]&gt;7,"Warning","")</f>
        <v/>
      </c>
      <c r="AV1319" s="16" t="str">
        <f>IF(AND(Email_TaskV2[[#This Row],[Status]]="ON PROGRESS",Email_TaskV2[[#This Row],[Type]]="RFS"),"YES","")</f>
        <v/>
      </c>
      <c r="AW1319" s="16" t="str">
        <f>IF(AND(Email_TaskV2[[#This Row],[Status]]="ON PROGRESS",Email_TaskV2[[#This Row],[Type]]="RFI"),"YES","")</f>
        <v/>
      </c>
      <c r="AX1319" s="16">
        <f>IF(Email_TaskV2[[#This Row],[Nomor Nodin RFS/RFI]]="","",DAY(Email_TaskV2[[#This Row],[Tanggal nodin RFS/RFI]]))</f>
        <v>24</v>
      </c>
      <c r="AY1319" s="28" t="str">
        <f>IF(Email_TaskV2[[#This Row],[Nomor Nodin RFS/RFI]]="","",TEXT(Email_TaskV2[[#This Row],[Tanggal nodin RFS/RFI]],"mmm"))</f>
        <v>Oct</v>
      </c>
      <c r="AZ1319" s="28" t="str">
        <f>IF(Email_TaskV2[[#This Row],[Nodin BO]]="","No","Yes")</f>
        <v>Yes</v>
      </c>
      <c r="BA1319" s="36">
        <f>IF(Email_TaskV2[[#This Row],[Month]]="",13,MONTH(Email_TaskV2[[#This Row],[Tanggal nodin RFS/RFI]]))</f>
        <v>10</v>
      </c>
    </row>
    <row r="1320" spans="1:53" ht="15" hidden="1" customHeight="1" x14ac:dyDescent="0.3">
      <c r="A1320" s="17">
        <v>1319</v>
      </c>
      <c r="B1320" s="78" t="s">
        <v>5556</v>
      </c>
      <c r="C1320" s="86">
        <v>44859</v>
      </c>
      <c r="D1320" s="89" t="s">
        <v>5557</v>
      </c>
      <c r="E1320" s="78" t="s">
        <v>55</v>
      </c>
      <c r="F1320" s="88" t="s">
        <v>136</v>
      </c>
      <c r="G1320" s="85">
        <v>44859</v>
      </c>
      <c r="H1320" s="85">
        <v>44860</v>
      </c>
      <c r="I1320" s="78" t="s">
        <v>5558</v>
      </c>
      <c r="J1320" s="85">
        <v>44860</v>
      </c>
      <c r="K1320" s="85"/>
      <c r="L1320" s="31">
        <f t="shared" si="161"/>
        <v>1</v>
      </c>
      <c r="M1320" s="31">
        <f t="shared" si="162"/>
        <v>1</v>
      </c>
      <c r="N1320" s="87" t="s">
        <v>341</v>
      </c>
      <c r="O1320" s="87" t="s">
        <v>342</v>
      </c>
      <c r="P1320" s="87" t="str">
        <f>VLOOKUP(Email_TaskV2[[#This Row],[PIC Dev]],[1]Organization!C:D,2,FALSE)</f>
        <v>Digital and VAS</v>
      </c>
      <c r="Q1320" s="89" t="s">
        <v>5559</v>
      </c>
      <c r="R1320" s="78">
        <v>103</v>
      </c>
      <c r="S1320" s="78" t="s">
        <v>61</v>
      </c>
      <c r="T1320" s="78" t="s">
        <v>5560</v>
      </c>
      <c r="U1320" s="78"/>
      <c r="V1320" s="78"/>
      <c r="W1320" s="78"/>
      <c r="X1320" s="78"/>
      <c r="Y1320" s="78"/>
      <c r="Z1320" s="31" t="s">
        <v>63</v>
      </c>
      <c r="AA1320" s="31" t="s">
        <v>64</v>
      </c>
      <c r="AB1320" s="31" t="s">
        <v>344</v>
      </c>
      <c r="AC1320" s="31" t="s">
        <v>66</v>
      </c>
      <c r="AD1320" s="23" t="s">
        <v>125</v>
      </c>
      <c r="AE1320" s="77" t="s">
        <v>99</v>
      </c>
      <c r="AF1320" s="77"/>
      <c r="AG1320" s="78"/>
      <c r="AH1320" s="78"/>
      <c r="AI1320" s="31" t="s">
        <v>68</v>
      </c>
      <c r="AJ1320" s="43" t="str">
        <f t="shared" si="163"/>
        <v>(FUT Simulator)</v>
      </c>
      <c r="AK1320" s="25"/>
      <c r="AL1320" s="25"/>
      <c r="AM1320" s="25">
        <v>3</v>
      </c>
      <c r="AN1320" s="25"/>
      <c r="AO1320" s="25"/>
      <c r="AP1320" s="26">
        <f ca="1">IF(AND(Email_TaskV2[[#This Row],[Status]]="ON PROGRESS"),TODAY()-Email_TaskV2[[#This Row],[Tanggal nodin RFS/RFI]],0)</f>
        <v>0</v>
      </c>
      <c r="AQ1320" s="26">
        <f ca="1">IF(AND(Email_TaskV2[[#This Row],[Status]]="ON PROGRESS",Email_TaskV2[[#This Row],[Type]]="RFI"),TODAY()-Email_TaskV2[[#This Row],[Tanggal nodin RFS/RFI]],0)</f>
        <v>0</v>
      </c>
      <c r="AR1320" s="26" t="str">
        <f ca="1">IF(Email_TaskV2[[#This Row],[Aging]]&gt;7,"Warning","")</f>
        <v/>
      </c>
      <c r="AS1320" s="158"/>
      <c r="AT1320" s="158"/>
      <c r="AU1320" s="158"/>
      <c r="AV1320" s="16" t="str">
        <f>IF(AND(Email_TaskV2[[#This Row],[Status]]="ON PROGRESS",Email_TaskV2[[#This Row],[Type]]="RFS"),"YES","")</f>
        <v/>
      </c>
      <c r="AW1320" s="16" t="str">
        <f>IF(AND(Email_TaskV2[[#This Row],[Status]]="ON PROGRESS",Email_TaskV2[[#This Row],[Type]]="RFI"),"YES","")</f>
        <v/>
      </c>
      <c r="AX1320" s="16">
        <f>IF(Email_TaskV2[[#This Row],[Nomor Nodin RFS/RFI]]="","",DAY(Email_TaskV2[[#This Row],[Tanggal nodin RFS/RFI]]))</f>
        <v>25</v>
      </c>
      <c r="AY1320" s="28" t="str">
        <f>IF(Email_TaskV2[[#This Row],[Nomor Nodin RFS/RFI]]="","",TEXT(Email_TaskV2[[#This Row],[Tanggal nodin RFS/RFI]],"mmm"))</f>
        <v>Oct</v>
      </c>
      <c r="AZ1320" s="28" t="str">
        <f>IF(Email_TaskV2[[#This Row],[Nodin BO]]="","No","Yes")</f>
        <v>Yes</v>
      </c>
      <c r="BA1320" s="36">
        <f>IF(Email_TaskV2[[#This Row],[Month]]="",13,MONTH(Email_TaskV2[[#This Row],[Tanggal nodin RFS/RFI]]))</f>
        <v>10</v>
      </c>
    </row>
    <row r="1321" spans="1:53" ht="15" hidden="1" customHeight="1" x14ac:dyDescent="0.3">
      <c r="A1321" s="17">
        <v>1320</v>
      </c>
      <c r="B1321" s="78" t="s">
        <v>5561</v>
      </c>
      <c r="C1321" s="86">
        <v>44859</v>
      </c>
      <c r="D1321" s="87" t="s">
        <v>5562</v>
      </c>
      <c r="E1321" s="78" t="s">
        <v>55</v>
      </c>
      <c r="F1321" s="88" t="s">
        <v>136</v>
      </c>
      <c r="G1321" s="85">
        <v>44862</v>
      </c>
      <c r="H1321" s="85">
        <v>44868</v>
      </c>
      <c r="I1321" s="78" t="s">
        <v>5563</v>
      </c>
      <c r="J1321" s="85">
        <v>44868</v>
      </c>
      <c r="K1321" s="85"/>
      <c r="L1321" s="31">
        <f t="shared" si="161"/>
        <v>9</v>
      </c>
      <c r="M1321" s="31">
        <f t="shared" si="162"/>
        <v>6</v>
      </c>
      <c r="N1321" s="87" t="s">
        <v>104</v>
      </c>
      <c r="O1321" s="87" t="s">
        <v>105</v>
      </c>
      <c r="P1321" s="87" t="str">
        <f>VLOOKUP(Email_TaskV2[[#This Row],[PIC Dev]],[1]Organization!C:D,2,FALSE)</f>
        <v>Digital and VAS</v>
      </c>
      <c r="Q1321" s="87" t="s">
        <v>5564</v>
      </c>
      <c r="R1321" s="78">
        <v>48</v>
      </c>
      <c r="S1321" s="78" t="s">
        <v>106</v>
      </c>
      <c r="T1321" s="78" t="s">
        <v>5565</v>
      </c>
      <c r="U1321" s="78"/>
      <c r="V1321" s="78"/>
      <c r="W1321" s="78"/>
      <c r="X1321" s="78"/>
      <c r="Y1321" s="78"/>
      <c r="Z1321" s="31" t="s">
        <v>63</v>
      </c>
      <c r="AA1321" s="31" t="s">
        <v>64</v>
      </c>
      <c r="AB1321" s="31" t="s">
        <v>108</v>
      </c>
      <c r="AC1321" s="31" t="s">
        <v>98</v>
      </c>
      <c r="AD1321" s="23" t="s">
        <v>2792</v>
      </c>
      <c r="AE1321" s="77"/>
      <c r="AF1321" s="77"/>
      <c r="AG1321" s="78"/>
      <c r="AH1321" s="78"/>
      <c r="AI1321" s="31" t="s">
        <v>75</v>
      </c>
      <c r="AJ1321" s="43" t="str">
        <f t="shared" si="163"/>
        <v/>
      </c>
      <c r="AK1321" s="25"/>
      <c r="AL1321" s="25"/>
      <c r="AM1321" s="25"/>
      <c r="AN1321" s="25"/>
      <c r="AO1321" s="25"/>
      <c r="AP1321" s="26">
        <f ca="1">IF(AND(Email_TaskV2[[#This Row],[Status]]="ON PROGRESS"),TODAY()-Email_TaskV2[[#This Row],[Tanggal nodin RFS/RFI]],0)</f>
        <v>0</v>
      </c>
      <c r="AQ1321" s="26">
        <f ca="1">IF(AND(Email_TaskV2[[#This Row],[Status]]="ON PROGRESS",Email_TaskV2[[#This Row],[Type]]="RFI"),TODAY()-Email_TaskV2[[#This Row],[Tanggal nodin RFS/RFI]],0)</f>
        <v>0</v>
      </c>
      <c r="AR1321" s="26" t="str">
        <f ca="1">IF(Email_TaskV2[[#This Row],[Aging]]&gt;7,"Warning","")</f>
        <v/>
      </c>
      <c r="AS1321" s="158"/>
      <c r="AT1321" s="158"/>
      <c r="AU1321" s="158"/>
      <c r="AV1321" s="16" t="str">
        <f>IF(AND(Email_TaskV2[[#This Row],[Status]]="ON PROGRESS",Email_TaskV2[[#This Row],[Type]]="RFS"),"YES","")</f>
        <v/>
      </c>
      <c r="AW1321" s="16" t="str">
        <f>IF(AND(Email_TaskV2[[#This Row],[Status]]="ON PROGRESS",Email_TaskV2[[#This Row],[Type]]="RFI"),"YES","")</f>
        <v/>
      </c>
      <c r="AX1321" s="16">
        <f>IF(Email_TaskV2[[#This Row],[Nomor Nodin RFS/RFI]]="","",DAY(Email_TaskV2[[#This Row],[Tanggal nodin RFS/RFI]]))</f>
        <v>25</v>
      </c>
      <c r="AY1321" s="28" t="str">
        <f>IF(Email_TaskV2[[#This Row],[Nomor Nodin RFS/RFI]]="","",TEXT(Email_TaskV2[[#This Row],[Tanggal nodin RFS/RFI]],"mmm"))</f>
        <v>Oct</v>
      </c>
      <c r="AZ1321" s="28" t="str">
        <f>IF(Email_TaskV2[[#This Row],[Nodin BO]]="","No","Yes")</f>
        <v>Yes</v>
      </c>
      <c r="BA1321" s="36">
        <f>IF(Email_TaskV2[[#This Row],[Month]]="",13,MONTH(Email_TaskV2[[#This Row],[Tanggal nodin RFS/RFI]]))</f>
        <v>10</v>
      </c>
    </row>
    <row r="1322" spans="1:53" ht="15" hidden="1" customHeight="1" x14ac:dyDescent="0.3">
      <c r="A1322" s="17">
        <v>1321</v>
      </c>
      <c r="B1322" s="78" t="s">
        <v>5566</v>
      </c>
      <c r="C1322" s="86">
        <v>44859</v>
      </c>
      <c r="D1322" s="87" t="s">
        <v>5567</v>
      </c>
      <c r="E1322" s="78" t="s">
        <v>55</v>
      </c>
      <c r="F1322" s="88" t="s">
        <v>112</v>
      </c>
      <c r="G1322" s="85">
        <v>44861</v>
      </c>
      <c r="H1322" s="85">
        <v>44862</v>
      </c>
      <c r="I1322" s="78" t="s">
        <v>5568</v>
      </c>
      <c r="J1322" s="85">
        <v>44865</v>
      </c>
      <c r="K1322" s="85"/>
      <c r="L1322" s="78">
        <f t="shared" si="161"/>
        <v>3</v>
      </c>
      <c r="M1322" s="78">
        <f t="shared" si="162"/>
        <v>4</v>
      </c>
      <c r="N1322" s="87" t="s">
        <v>104</v>
      </c>
      <c r="O1322" s="87" t="s">
        <v>105</v>
      </c>
      <c r="P1322" s="87" t="str">
        <f>VLOOKUP(Email_TaskV2[[#This Row],[PIC Dev]],[1]Organization!C:D,2,FALSE)</f>
        <v>Digital and VAS</v>
      </c>
      <c r="Q1322" s="87"/>
      <c r="R1322" s="78">
        <v>124</v>
      </c>
      <c r="S1322" s="78" t="s">
        <v>106</v>
      </c>
      <c r="T1322" s="78"/>
      <c r="U1322" s="78"/>
      <c r="V1322" s="78"/>
      <c r="W1322" s="78"/>
      <c r="X1322" s="78"/>
      <c r="Y1322" s="78"/>
      <c r="Z1322" s="31" t="s">
        <v>63</v>
      </c>
      <c r="AA1322" s="31" t="s">
        <v>64</v>
      </c>
      <c r="AB1322" s="31" t="s">
        <v>108</v>
      </c>
      <c r="AC1322" s="31" t="s">
        <v>98</v>
      </c>
      <c r="AD1322" s="23" t="s">
        <v>490</v>
      </c>
      <c r="AE1322" s="77"/>
      <c r="AF1322" s="77"/>
      <c r="AG1322" s="78"/>
      <c r="AH1322" s="78"/>
      <c r="AI1322" s="31" t="s">
        <v>276</v>
      </c>
      <c r="AJ1322" s="43" t="str">
        <f t="shared" si="163"/>
        <v>(Sigos Automation)</v>
      </c>
      <c r="AK1322" s="25">
        <v>1</v>
      </c>
      <c r="AL1322" s="25"/>
      <c r="AM1322" s="25"/>
      <c r="AN1322" s="25"/>
      <c r="AO1322" s="25"/>
      <c r="AP1322" s="26">
        <f ca="1">IF(AND(Email_TaskV2[[#This Row],[Status]]="ON PROGRESS"),TODAY()-Email_TaskV2[[#This Row],[Tanggal nodin RFS/RFI]],0)</f>
        <v>0</v>
      </c>
      <c r="AQ1322" s="26">
        <f ca="1">IF(AND(Email_TaskV2[[#This Row],[Status]]="ON PROGRESS",Email_TaskV2[[#This Row],[Type]]="RFI"),TODAY()-Email_TaskV2[[#This Row],[Tanggal nodin RFS/RFI]],0)</f>
        <v>0</v>
      </c>
      <c r="AR1322" s="26" t="str">
        <f ca="1">IF(Email_TaskV2[[#This Row],[Aging]]&gt;7,"Warning","")</f>
        <v/>
      </c>
      <c r="AS1322" s="158"/>
      <c r="AT1322" s="158"/>
      <c r="AU1322" s="158"/>
      <c r="AV1322" s="16" t="str">
        <f>IF(AND(Email_TaskV2[[#This Row],[Status]]="ON PROGRESS",Email_TaskV2[[#This Row],[Type]]="RFS"),"YES","")</f>
        <v/>
      </c>
      <c r="AW1322" s="16" t="str">
        <f>IF(AND(Email_TaskV2[[#This Row],[Status]]="ON PROGRESS",Email_TaskV2[[#This Row],[Type]]="RFI"),"YES","")</f>
        <v/>
      </c>
      <c r="AX1322" s="16">
        <f>IF(Email_TaskV2[[#This Row],[Nomor Nodin RFS/RFI]]="","",DAY(Email_TaskV2[[#This Row],[Tanggal nodin RFS/RFI]]))</f>
        <v>25</v>
      </c>
      <c r="AY1322" s="28" t="str">
        <f>IF(Email_TaskV2[[#This Row],[Nomor Nodin RFS/RFI]]="","",TEXT(Email_TaskV2[[#This Row],[Tanggal nodin RFS/RFI]],"mmm"))</f>
        <v>Oct</v>
      </c>
      <c r="AZ1322" s="28" t="str">
        <f>IF(Email_TaskV2[[#This Row],[Nodin BO]]="","No","Yes")</f>
        <v>No</v>
      </c>
      <c r="BA1322" s="36">
        <f>IF(Email_TaskV2[[#This Row],[Month]]="",13,MONTH(Email_TaskV2[[#This Row],[Tanggal nodin RFS/RFI]]))</f>
        <v>10</v>
      </c>
    </row>
    <row r="1323" spans="1:53" ht="15" hidden="1" customHeight="1" x14ac:dyDescent="0.3">
      <c r="A1323" s="17">
        <v>1322</v>
      </c>
      <c r="B1323" s="78" t="s">
        <v>5569</v>
      </c>
      <c r="C1323" s="86">
        <v>44859</v>
      </c>
      <c r="D1323" s="89" t="s">
        <v>5570</v>
      </c>
      <c r="E1323" s="78" t="s">
        <v>55</v>
      </c>
      <c r="F1323" s="88" t="s">
        <v>136</v>
      </c>
      <c r="G1323" s="85">
        <v>44861</v>
      </c>
      <c r="H1323" s="85">
        <v>44862</v>
      </c>
      <c r="I1323" s="78" t="s">
        <v>5571</v>
      </c>
      <c r="J1323" s="85">
        <v>44862</v>
      </c>
      <c r="K1323" s="85"/>
      <c r="L1323" s="31">
        <f t="shared" si="161"/>
        <v>3</v>
      </c>
      <c r="M1323" s="31">
        <f t="shared" si="162"/>
        <v>1</v>
      </c>
      <c r="N1323" s="87" t="s">
        <v>3607</v>
      </c>
      <c r="O1323" s="87" t="s">
        <v>3608</v>
      </c>
      <c r="P1323" s="87" t="str">
        <f>VLOOKUP(Email_TaskV2[[#This Row],[PIC Dev]],[1]Organization!C:D,2,FALSE)</f>
        <v>Business Architecture</v>
      </c>
      <c r="Q1323" s="89" t="s">
        <v>5572</v>
      </c>
      <c r="R1323" s="78">
        <v>252</v>
      </c>
      <c r="S1323" s="78" t="s">
        <v>106</v>
      </c>
      <c r="T1323" s="78" t="s">
        <v>5157</v>
      </c>
      <c r="U1323" s="78"/>
      <c r="V1323" s="78"/>
      <c r="W1323" s="78"/>
      <c r="X1323" s="78"/>
      <c r="Y1323" s="78"/>
      <c r="Z1323" s="31" t="s">
        <v>63</v>
      </c>
      <c r="AA1323" s="31" t="s">
        <v>64</v>
      </c>
      <c r="AB1323" s="31" t="s">
        <v>534</v>
      </c>
      <c r="AC1323" s="31" t="s">
        <v>98</v>
      </c>
      <c r="AD1323" s="23" t="s">
        <v>1719</v>
      </c>
      <c r="AE1323" s="77"/>
      <c r="AF1323" s="77"/>
      <c r="AG1323" s="78"/>
      <c r="AH1323" s="78"/>
      <c r="AI1323" s="31" t="s">
        <v>276</v>
      </c>
      <c r="AJ1323" s="43" t="str">
        <f t="shared" si="163"/>
        <v>(Prima Automation)</v>
      </c>
      <c r="AK1323" s="25"/>
      <c r="AL1323" s="25">
        <v>2</v>
      </c>
      <c r="AM1323" s="25"/>
      <c r="AN1323" s="25"/>
      <c r="AO1323" s="25"/>
      <c r="AP1323" s="26">
        <f ca="1">IF(AND(Email_TaskV2[[#This Row],[Status]]="ON PROGRESS"),TODAY()-Email_TaskV2[[#This Row],[Tanggal nodin RFS/RFI]],0)</f>
        <v>0</v>
      </c>
      <c r="AQ1323" s="26">
        <f ca="1">IF(AND(Email_TaskV2[[#This Row],[Status]]="ON PROGRESS",Email_TaskV2[[#This Row],[Type]]="RFI"),TODAY()-Email_TaskV2[[#This Row],[Tanggal nodin RFS/RFI]],0)</f>
        <v>0</v>
      </c>
      <c r="AR1323" s="26" t="str">
        <f ca="1">IF(Email_TaskV2[[#This Row],[Aging]]&gt;7,"Warning","")</f>
        <v/>
      </c>
      <c r="AS1323" s="158"/>
      <c r="AT1323" s="158"/>
      <c r="AU1323" s="158"/>
      <c r="AV1323" s="16" t="str">
        <f>IF(AND(Email_TaskV2[[#This Row],[Status]]="ON PROGRESS",Email_TaskV2[[#This Row],[Type]]="RFS"),"YES","")</f>
        <v/>
      </c>
      <c r="AW1323" s="16" t="str">
        <f>IF(AND(Email_TaskV2[[#This Row],[Status]]="ON PROGRESS",Email_TaskV2[[#This Row],[Type]]="RFI"),"YES","")</f>
        <v/>
      </c>
      <c r="AX1323" s="16">
        <f>IF(Email_TaskV2[[#This Row],[Nomor Nodin RFS/RFI]]="","",DAY(Email_TaskV2[[#This Row],[Tanggal nodin RFS/RFI]]))</f>
        <v>25</v>
      </c>
      <c r="AY1323" s="175" t="str">
        <f>IF(Email_TaskV2[[#This Row],[Nomor Nodin RFS/RFI]]="","",TEXT(Email_TaskV2[[#This Row],[Tanggal nodin RFS/RFI]],"mmm"))</f>
        <v>Oct</v>
      </c>
      <c r="AZ1323" s="175" t="str">
        <f>IF(Email_TaskV2[[#This Row],[Nodin BO]]="","No","Yes")</f>
        <v>Yes</v>
      </c>
      <c r="BA1323" s="36">
        <f>IF(Email_TaskV2[[#This Row],[Month]]="",13,MONTH(Email_TaskV2[[#This Row],[Tanggal nodin RFS/RFI]]))</f>
        <v>10</v>
      </c>
    </row>
    <row r="1324" spans="1:53" ht="15" hidden="1" customHeight="1" x14ac:dyDescent="0.3">
      <c r="A1324" s="17">
        <v>1323</v>
      </c>
      <c r="B1324" s="78" t="s">
        <v>5573</v>
      </c>
      <c r="C1324" s="86">
        <v>44860</v>
      </c>
      <c r="D1324" s="89" t="s">
        <v>5574</v>
      </c>
      <c r="E1324" s="174" t="s">
        <v>118</v>
      </c>
      <c r="F1324" s="174" t="s">
        <v>163</v>
      </c>
      <c r="G1324" s="78"/>
      <c r="H1324" s="85">
        <v>44867</v>
      </c>
      <c r="I1324" s="78"/>
      <c r="J1324" s="78"/>
      <c r="K1324" s="78"/>
      <c r="L1324" s="77"/>
      <c r="M1324" s="87"/>
      <c r="N1324" s="87" t="s">
        <v>93</v>
      </c>
      <c r="O1324" s="87" t="s">
        <v>94</v>
      </c>
      <c r="P1324" s="87" t="str">
        <f>VLOOKUP(Email_TaskV2[[#This Row],[PIC Dev]],[1]Organization!C:D,2,FALSE)</f>
        <v>Digital and VAS</v>
      </c>
      <c r="Q1324" s="87" t="s">
        <v>5285</v>
      </c>
      <c r="R1324" s="78"/>
      <c r="S1324" s="78" t="s">
        <v>61</v>
      </c>
      <c r="T1324" s="78" t="s">
        <v>5575</v>
      </c>
      <c r="U1324" s="78"/>
      <c r="V1324" s="78"/>
      <c r="W1324" s="78"/>
      <c r="X1324" s="78"/>
      <c r="Y1324" s="78"/>
      <c r="Z1324" s="31" t="s">
        <v>63</v>
      </c>
      <c r="AA1324" s="31" t="s">
        <v>64</v>
      </c>
      <c r="AB1324" s="31" t="s">
        <v>201</v>
      </c>
      <c r="AC1324" s="31" t="s">
        <v>98</v>
      </c>
      <c r="AD1324" s="23" t="s">
        <v>3897</v>
      </c>
      <c r="AE1324" s="77"/>
      <c r="AF1324" s="77"/>
      <c r="AG1324" s="78"/>
      <c r="AH1324" s="78"/>
      <c r="AI1324" s="48" t="s">
        <v>75</v>
      </c>
      <c r="AJ1324" s="135" t="str">
        <f t="shared" si="163"/>
        <v/>
      </c>
      <c r="AK1324" s="25"/>
      <c r="AL1324" s="25"/>
      <c r="AM1324" s="25"/>
      <c r="AN1324" s="25"/>
      <c r="AO1324" s="25"/>
      <c r="AP1324" s="26">
        <f ca="1">IF(AND(Email_TaskV2[[#This Row],[Status]]="ON PROGRESS"),TODAY()-Email_TaskV2[[#This Row],[Tanggal nodin RFS/RFI]],0)</f>
        <v>0</v>
      </c>
      <c r="AQ1324" s="26">
        <f ca="1">IF(AND(Email_TaskV2[[#This Row],[Status]]="ON PROGRESS",Email_TaskV2[[#This Row],[Type]]="RFI"),TODAY()-Email_TaskV2[[#This Row],[Tanggal nodin RFS/RFI]],0)</f>
        <v>0</v>
      </c>
      <c r="AR1324" s="26" t="str">
        <f ca="1">IF(Email_TaskV2[[#This Row],[Aging]]&gt;7,"Warning","")</f>
        <v/>
      </c>
      <c r="AS1324" s="158"/>
      <c r="AT1324" s="158"/>
      <c r="AU1324" s="158"/>
      <c r="AV1324" s="16" t="str">
        <f>IF(AND(Email_TaskV2[[#This Row],[Status]]="ON PROGRESS",Email_TaskV2[[#This Row],[Type]]="RFS"),"YES","")</f>
        <v/>
      </c>
      <c r="AW1324" s="16" t="str">
        <f>IF(AND(Email_TaskV2[[#This Row],[Status]]="ON PROGRESS",Email_TaskV2[[#This Row],[Type]]="RFI"),"YES","")</f>
        <v/>
      </c>
      <c r="AX1324" s="16">
        <f>IF(Email_TaskV2[[#This Row],[Nomor Nodin RFS/RFI]]="","",DAY(Email_TaskV2[[#This Row],[Tanggal nodin RFS/RFI]]))</f>
        <v>26</v>
      </c>
      <c r="AY1324" s="28" t="str">
        <f>IF(Email_TaskV2[[#This Row],[Nomor Nodin RFS/RFI]]="","",TEXT(Email_TaskV2[[#This Row],[Tanggal nodin RFS/RFI]],"mmm"))</f>
        <v>Oct</v>
      </c>
      <c r="AZ1324" s="28" t="str">
        <f>IF(Email_TaskV2[[#This Row],[Nodin BO]]="","No","Yes")</f>
        <v>Yes</v>
      </c>
      <c r="BA1324" s="36">
        <f>IF(Email_TaskV2[[#This Row],[Month]]="",13,MONTH(Email_TaskV2[[#This Row],[Tanggal nodin RFS/RFI]]))</f>
        <v>10</v>
      </c>
    </row>
    <row r="1325" spans="1:53" ht="15" hidden="1" customHeight="1" x14ac:dyDescent="0.3">
      <c r="A1325" s="17">
        <v>1324</v>
      </c>
      <c r="B1325" s="78" t="s">
        <v>5576</v>
      </c>
      <c r="C1325" s="86">
        <v>44860</v>
      </c>
      <c r="D1325" s="89" t="s">
        <v>5577</v>
      </c>
      <c r="E1325" s="78" t="s">
        <v>55</v>
      </c>
      <c r="F1325" s="88" t="s">
        <v>136</v>
      </c>
      <c r="G1325" s="85">
        <v>44867</v>
      </c>
      <c r="H1325" s="85">
        <v>44872</v>
      </c>
      <c r="I1325" s="78" t="s">
        <v>5578</v>
      </c>
      <c r="J1325" s="85">
        <v>44872</v>
      </c>
      <c r="K1325" s="85"/>
      <c r="L1325" s="31">
        <f>H1325-C1325</f>
        <v>12</v>
      </c>
      <c r="M1325" s="31">
        <f>J1325-G1325</f>
        <v>5</v>
      </c>
      <c r="N1325" s="87" t="s">
        <v>93</v>
      </c>
      <c r="O1325" s="87" t="s">
        <v>94</v>
      </c>
      <c r="P1325" s="87" t="str">
        <f>VLOOKUP(Email_TaskV2[[#This Row],[PIC Dev]],[1]Organization!C:D,2,FALSE)</f>
        <v>Digital and VAS</v>
      </c>
      <c r="Q1325" s="89" t="s">
        <v>5579</v>
      </c>
      <c r="R1325" s="78">
        <v>30</v>
      </c>
      <c r="S1325" s="78" t="s">
        <v>106</v>
      </c>
      <c r="T1325" s="78" t="s">
        <v>5580</v>
      </c>
      <c r="U1325" s="78"/>
      <c r="V1325" s="78"/>
      <c r="W1325" s="78"/>
      <c r="X1325" s="78"/>
      <c r="Y1325" s="78"/>
      <c r="Z1325" s="31" t="s">
        <v>63</v>
      </c>
      <c r="AA1325" s="31" t="s">
        <v>64</v>
      </c>
      <c r="AB1325" s="31" t="s">
        <v>201</v>
      </c>
      <c r="AC1325" s="31" t="s">
        <v>98</v>
      </c>
      <c r="AD1325" s="23" t="s">
        <v>816</v>
      </c>
      <c r="AE1325" s="77"/>
      <c r="AF1325" s="77"/>
      <c r="AG1325" s="78"/>
      <c r="AH1325" s="78"/>
      <c r="AI1325" s="31" t="s">
        <v>75</v>
      </c>
      <c r="AJ1325" s="43" t="str">
        <f t="shared" si="163"/>
        <v/>
      </c>
      <c r="AK1325" s="25"/>
      <c r="AL1325" s="25"/>
      <c r="AM1325" s="25"/>
      <c r="AN1325" s="25"/>
      <c r="AO1325" s="25"/>
      <c r="AP1325" s="26">
        <f ca="1">IF(AND(Email_TaskV2[[#This Row],[Status]]="ON PROGRESS"),TODAY()-Email_TaskV2[[#This Row],[Tanggal nodin RFS/RFI]],0)</f>
        <v>0</v>
      </c>
      <c r="AQ1325" s="26">
        <f ca="1">IF(AND(Email_TaskV2[[#This Row],[Status]]="ON PROGRESS",Email_TaskV2[[#This Row],[Type]]="RFI"),TODAY()-Email_TaskV2[[#This Row],[Tanggal nodin RFS/RFI]],0)</f>
        <v>0</v>
      </c>
      <c r="AR1325" s="26" t="str">
        <f ca="1">IF(Email_TaskV2[[#This Row],[Aging]]&gt;7,"Warning","")</f>
        <v/>
      </c>
      <c r="AS1325" s="158"/>
      <c r="AT1325" s="158"/>
      <c r="AU1325" s="158"/>
      <c r="AV1325" s="16" t="str">
        <f>IF(AND(Email_TaskV2[[#This Row],[Status]]="ON PROGRESS",Email_TaskV2[[#This Row],[Type]]="RFS"),"YES","")</f>
        <v/>
      </c>
      <c r="AW1325" s="16" t="str">
        <f>IF(AND(Email_TaskV2[[#This Row],[Status]]="ON PROGRESS",Email_TaskV2[[#This Row],[Type]]="RFI"),"YES","")</f>
        <v/>
      </c>
      <c r="AX1325" s="16">
        <f>IF(Email_TaskV2[[#This Row],[Nomor Nodin RFS/RFI]]="","",DAY(Email_TaskV2[[#This Row],[Tanggal nodin RFS/RFI]]))</f>
        <v>26</v>
      </c>
      <c r="AY1325" s="28" t="str">
        <f>IF(Email_TaskV2[[#This Row],[Nomor Nodin RFS/RFI]]="","",TEXT(Email_TaskV2[[#This Row],[Tanggal nodin RFS/RFI]],"mmm"))</f>
        <v>Oct</v>
      </c>
      <c r="AZ1325" s="28" t="str">
        <f>IF(Email_TaskV2[[#This Row],[Nodin BO]]="","No","Yes")</f>
        <v>Yes</v>
      </c>
      <c r="BA1325" s="36">
        <f>IF(Email_TaskV2[[#This Row],[Month]]="",13,MONTH(Email_TaskV2[[#This Row],[Tanggal nodin RFS/RFI]]))</f>
        <v>10</v>
      </c>
    </row>
    <row r="1326" spans="1:53" ht="15" hidden="1" customHeight="1" x14ac:dyDescent="0.3">
      <c r="A1326" s="17">
        <v>1325</v>
      </c>
      <c r="B1326" s="78" t="s">
        <v>5581</v>
      </c>
      <c r="C1326" s="86">
        <v>44860</v>
      </c>
      <c r="D1326" s="89" t="s">
        <v>5582</v>
      </c>
      <c r="E1326" s="174" t="s">
        <v>118</v>
      </c>
      <c r="F1326" s="164" t="s">
        <v>119</v>
      </c>
      <c r="G1326" s="78"/>
      <c r="H1326" s="85">
        <v>44872</v>
      </c>
      <c r="I1326" s="78"/>
      <c r="J1326" s="78"/>
      <c r="K1326" s="78"/>
      <c r="L1326" s="33"/>
      <c r="M1326" s="34"/>
      <c r="N1326" s="87" t="s">
        <v>341</v>
      </c>
      <c r="O1326" s="87" t="s">
        <v>342</v>
      </c>
      <c r="P1326" s="87" t="str">
        <f>VLOOKUP(Email_TaskV2[[#This Row],[PIC Dev]],[1]Organization!C:D,2,FALSE)</f>
        <v>Digital and VAS</v>
      </c>
      <c r="Q1326" s="89" t="s">
        <v>5583</v>
      </c>
      <c r="R1326" s="78"/>
      <c r="S1326" s="78" t="s">
        <v>61</v>
      </c>
      <c r="T1326" s="78" t="s">
        <v>5584</v>
      </c>
      <c r="U1326" s="78"/>
      <c r="V1326" s="78"/>
      <c r="W1326" s="78"/>
      <c r="X1326" s="78"/>
      <c r="Y1326" s="78"/>
      <c r="Z1326" s="31" t="s">
        <v>63</v>
      </c>
      <c r="AA1326" s="31" t="s">
        <v>64</v>
      </c>
      <c r="AB1326" s="31" t="s">
        <v>344</v>
      </c>
      <c r="AC1326" s="31" t="s">
        <v>98</v>
      </c>
      <c r="AD1326" s="23" t="s">
        <v>2421</v>
      </c>
      <c r="AE1326" s="77"/>
      <c r="AF1326" s="77"/>
      <c r="AG1326" s="78"/>
      <c r="AH1326" s="78"/>
      <c r="AI1326" s="48" t="s">
        <v>75</v>
      </c>
      <c r="AJ1326" s="135" t="str">
        <f t="shared" si="163"/>
        <v/>
      </c>
      <c r="AK1326" s="25"/>
      <c r="AL1326" s="25"/>
      <c r="AM1326" s="25"/>
      <c r="AN1326" s="25"/>
      <c r="AO1326" s="25"/>
      <c r="AP1326" s="26">
        <f ca="1">IF(AND(Email_TaskV2[[#This Row],[Status]]="ON PROGRESS"),TODAY()-Email_TaskV2[[#This Row],[Tanggal nodin RFS/RFI]],0)</f>
        <v>0</v>
      </c>
      <c r="AQ1326" s="26">
        <f ca="1">IF(AND(Email_TaskV2[[#This Row],[Status]]="ON PROGRESS",Email_TaskV2[[#This Row],[Type]]="RFI"),TODAY()-Email_TaskV2[[#This Row],[Tanggal nodin RFS/RFI]],0)</f>
        <v>0</v>
      </c>
      <c r="AR1326" s="26" t="str">
        <f ca="1">IF(Email_TaskV2[[#This Row],[Aging]]&gt;7,"Warning","")</f>
        <v/>
      </c>
      <c r="AS1326" s="158"/>
      <c r="AT1326" s="158"/>
      <c r="AU1326" s="158"/>
      <c r="AV1326" s="16" t="str">
        <f>IF(AND(Email_TaskV2[[#This Row],[Status]]="ON PROGRESS",Email_TaskV2[[#This Row],[Type]]="RFS"),"YES","")</f>
        <v/>
      </c>
      <c r="AW1326" s="16" t="str">
        <f>IF(AND(Email_TaskV2[[#This Row],[Status]]="ON PROGRESS",Email_TaskV2[[#This Row],[Type]]="RFI"),"YES","")</f>
        <v/>
      </c>
      <c r="AX1326" s="16">
        <f>IF(Email_TaskV2[[#This Row],[Nomor Nodin RFS/RFI]]="","",DAY(Email_TaskV2[[#This Row],[Tanggal nodin RFS/RFI]]))</f>
        <v>26</v>
      </c>
      <c r="AY1326" s="28" t="str">
        <f>IF(Email_TaskV2[[#This Row],[Nomor Nodin RFS/RFI]]="","",TEXT(Email_TaskV2[[#This Row],[Tanggal nodin RFS/RFI]],"mmm"))</f>
        <v>Oct</v>
      </c>
      <c r="AZ1326" s="28" t="str">
        <f>IF(Email_TaskV2[[#This Row],[Nodin BO]]="","No","Yes")</f>
        <v>Yes</v>
      </c>
      <c r="BA1326" s="36">
        <f>IF(Email_TaskV2[[#This Row],[Month]]="",13,MONTH(Email_TaskV2[[#This Row],[Tanggal nodin RFS/RFI]]))</f>
        <v>10</v>
      </c>
    </row>
    <row r="1327" spans="1:53" ht="15" hidden="1" customHeight="1" x14ac:dyDescent="0.3">
      <c r="A1327" s="17">
        <v>1326</v>
      </c>
      <c r="B1327" s="78" t="s">
        <v>5585</v>
      </c>
      <c r="C1327" s="86">
        <v>44860</v>
      </c>
      <c r="D1327" s="89" t="s">
        <v>5586</v>
      </c>
      <c r="E1327" s="78" t="s">
        <v>55</v>
      </c>
      <c r="F1327" s="88" t="s">
        <v>136</v>
      </c>
      <c r="G1327" s="85">
        <v>44860</v>
      </c>
      <c r="H1327" s="85">
        <v>44865</v>
      </c>
      <c r="I1327" s="78" t="s">
        <v>5587</v>
      </c>
      <c r="J1327" s="85">
        <v>44865</v>
      </c>
      <c r="K1327" s="85"/>
      <c r="L1327" s="31">
        <f>H1327-C1327</f>
        <v>5</v>
      </c>
      <c r="M1327" s="31">
        <f>J1327-G1327</f>
        <v>5</v>
      </c>
      <c r="N1327" s="87" t="s">
        <v>341</v>
      </c>
      <c r="O1327" s="87" t="s">
        <v>342</v>
      </c>
      <c r="P1327" s="87" t="str">
        <f>VLOOKUP(Email_TaskV2[[#This Row],[PIC Dev]],[1]Organization!C:D,2,FALSE)</f>
        <v>Digital and VAS</v>
      </c>
      <c r="Q1327" s="89" t="s">
        <v>5588</v>
      </c>
      <c r="R1327" s="78">
        <v>23</v>
      </c>
      <c r="S1327" s="78" t="s">
        <v>61</v>
      </c>
      <c r="T1327" s="78" t="s">
        <v>5589</v>
      </c>
      <c r="U1327" s="78"/>
      <c r="V1327" s="78"/>
      <c r="W1327" s="78"/>
      <c r="X1327" s="78"/>
      <c r="Y1327" s="78"/>
      <c r="Z1327" s="31" t="s">
        <v>63</v>
      </c>
      <c r="AA1327" s="31" t="s">
        <v>64</v>
      </c>
      <c r="AB1327" s="31" t="s">
        <v>344</v>
      </c>
      <c r="AC1327" s="31" t="s">
        <v>98</v>
      </c>
      <c r="AD1327" s="23" t="s">
        <v>774</v>
      </c>
      <c r="AE1327" s="77"/>
      <c r="AF1327" s="77"/>
      <c r="AG1327" s="78"/>
      <c r="AH1327" s="78"/>
      <c r="AI1327" s="31" t="s">
        <v>68</v>
      </c>
      <c r="AJ1327" s="43" t="str">
        <f t="shared" si="163"/>
        <v>(FUT Simulator)</v>
      </c>
      <c r="AK1327" s="25"/>
      <c r="AL1327" s="25"/>
      <c r="AM1327" s="25">
        <v>3</v>
      </c>
      <c r="AN1327" s="25"/>
      <c r="AO1327" s="25"/>
      <c r="AP1327" s="26">
        <f ca="1">IF(AND(Email_TaskV2[[#This Row],[Status]]="ON PROGRESS"),TODAY()-Email_TaskV2[[#This Row],[Tanggal nodin RFS/RFI]],0)</f>
        <v>0</v>
      </c>
      <c r="AQ1327" s="26">
        <f ca="1">IF(AND(Email_TaskV2[[#This Row],[Status]]="ON PROGRESS",Email_TaskV2[[#This Row],[Type]]="RFI"),TODAY()-Email_TaskV2[[#This Row],[Tanggal nodin RFS/RFI]],0)</f>
        <v>0</v>
      </c>
      <c r="AR1327" s="26" t="str">
        <f ca="1">IF(Email_TaskV2[[#This Row],[Aging]]&gt;7,"Warning","")</f>
        <v/>
      </c>
      <c r="AS1327" s="158"/>
      <c r="AT1327" s="158"/>
      <c r="AU1327" s="158"/>
      <c r="AV1327" s="158" t="str">
        <f>IF(AND(Email_TaskV2[[#This Row],[Status]]="ON PROGRESS",Email_TaskV2[[#This Row],[Type]]="RFS"),"YES","")</f>
        <v/>
      </c>
      <c r="AW1327" s="16" t="str">
        <f>IF(AND(Email_TaskV2[[#This Row],[Status]]="ON PROGRESS",Email_TaskV2[[#This Row],[Type]]="RFI"),"YES","")</f>
        <v/>
      </c>
      <c r="AX1327" s="158">
        <f>IF(Email_TaskV2[[#This Row],[Nomor Nodin RFS/RFI]]="","",DAY(Email_TaskV2[[#This Row],[Tanggal nodin RFS/RFI]]))</f>
        <v>26</v>
      </c>
      <c r="AY1327" s="28" t="str">
        <f>IF(Email_TaskV2[[#This Row],[Nomor Nodin RFS/RFI]]="","",TEXT(Email_TaskV2[[#This Row],[Tanggal nodin RFS/RFI]],"mmm"))</f>
        <v>Oct</v>
      </c>
      <c r="AZ1327" s="28" t="str">
        <f>IF(Email_TaskV2[[#This Row],[Nodin BO]]="","No","Yes")</f>
        <v>Yes</v>
      </c>
      <c r="BA1327" s="176">
        <f>IF(Email_TaskV2[[#This Row],[Month]]="",13,MONTH(Email_TaskV2[[#This Row],[Tanggal nodin RFS/RFI]]))</f>
        <v>10</v>
      </c>
    </row>
    <row r="1328" spans="1:53" ht="15" hidden="1" customHeight="1" x14ac:dyDescent="0.3">
      <c r="A1328" s="17">
        <v>1327</v>
      </c>
      <c r="B1328" s="78" t="s">
        <v>5590</v>
      </c>
      <c r="C1328" s="86">
        <v>44860</v>
      </c>
      <c r="D1328" s="87" t="s">
        <v>5591</v>
      </c>
      <c r="E1328" s="78" t="s">
        <v>55</v>
      </c>
      <c r="F1328" s="88" t="s">
        <v>112</v>
      </c>
      <c r="G1328" s="85">
        <v>44862</v>
      </c>
      <c r="H1328" s="85">
        <v>44865</v>
      </c>
      <c r="I1328" s="78" t="s">
        <v>5592</v>
      </c>
      <c r="J1328" s="85">
        <v>44866</v>
      </c>
      <c r="K1328" s="85"/>
      <c r="L1328" s="31">
        <f>H1328-C1328</f>
        <v>5</v>
      </c>
      <c r="M1328" s="31">
        <f>J1328-G1328</f>
        <v>4</v>
      </c>
      <c r="N1328" s="87" t="s">
        <v>171</v>
      </c>
      <c r="O1328" s="87" t="s">
        <v>172</v>
      </c>
      <c r="P1328" s="87" t="str">
        <f>VLOOKUP(Email_TaskV2[[#This Row],[PIC Dev]],[1]Organization!C:D,2,FALSE)</f>
        <v>Postpaid, Roaming, and Interconnect</v>
      </c>
      <c r="Q1328" s="87"/>
      <c r="R1328" s="78">
        <v>18</v>
      </c>
      <c r="S1328" s="78" t="s">
        <v>106</v>
      </c>
      <c r="T1328" s="78" t="s">
        <v>5593</v>
      </c>
      <c r="U1328" s="78"/>
      <c r="V1328" s="78"/>
      <c r="W1328" s="78"/>
      <c r="X1328" s="78"/>
      <c r="Y1328" s="78"/>
      <c r="Z1328" s="31" t="s">
        <v>63</v>
      </c>
      <c r="AA1328" s="31" t="s">
        <v>64</v>
      </c>
      <c r="AB1328" s="31" t="s">
        <v>65</v>
      </c>
      <c r="AC1328" s="31" t="s">
        <v>124</v>
      </c>
      <c r="AD1328" s="23" t="s">
        <v>109</v>
      </c>
      <c r="AE1328" s="77"/>
      <c r="AF1328" s="77"/>
      <c r="AG1328" s="78"/>
      <c r="AH1328" s="78"/>
      <c r="AI1328" s="31" t="s">
        <v>75</v>
      </c>
      <c r="AJ1328" s="43" t="str">
        <f t="shared" si="163"/>
        <v/>
      </c>
      <c r="AK1328" s="25"/>
      <c r="AL1328" s="25"/>
      <c r="AM1328" s="25"/>
      <c r="AN1328" s="25"/>
      <c r="AO1328" s="25"/>
      <c r="AP1328" s="26">
        <f ca="1">IF(AND(Email_TaskV2[[#This Row],[Status]]="ON PROGRESS"),TODAY()-Email_TaskV2[[#This Row],[Tanggal nodin RFS/RFI]],0)</f>
        <v>0</v>
      </c>
      <c r="AQ1328" s="26">
        <f ca="1">IF(AND(Email_TaskV2[[#This Row],[Status]]="ON PROGRESS",Email_TaskV2[[#This Row],[Type]]="RFI"),TODAY()-Email_TaskV2[[#This Row],[Tanggal nodin RFS/RFI]],0)</f>
        <v>0</v>
      </c>
      <c r="AR1328" s="26" t="str">
        <f ca="1">IF(Email_TaskV2[[#This Row],[Aging]]&gt;7,"Warning","")</f>
        <v/>
      </c>
      <c r="AS1328" s="158"/>
      <c r="AT1328" s="158"/>
      <c r="AU1328" s="158"/>
      <c r="AV1328" s="16" t="str">
        <f>IF(AND(Email_TaskV2[[#This Row],[Status]]="ON PROGRESS",Email_TaskV2[[#This Row],[Type]]="RFS"),"YES","")</f>
        <v/>
      </c>
      <c r="AW1328" s="16" t="str">
        <f>IF(AND(Email_TaskV2[[#This Row],[Status]]="ON PROGRESS",Email_TaskV2[[#This Row],[Type]]="RFI"),"YES","")</f>
        <v/>
      </c>
      <c r="AX1328" s="16">
        <f>IF(Email_TaskV2[[#This Row],[Nomor Nodin RFS/RFI]]="","",DAY(Email_TaskV2[[#This Row],[Tanggal nodin RFS/RFI]]))</f>
        <v>26</v>
      </c>
      <c r="AY1328" s="175" t="str">
        <f>IF(Email_TaskV2[[#This Row],[Nomor Nodin RFS/RFI]]="","",TEXT(Email_TaskV2[[#This Row],[Tanggal nodin RFS/RFI]],"mmm"))</f>
        <v>Oct</v>
      </c>
      <c r="AZ1328" s="175" t="str">
        <f>IF(Email_TaskV2[[#This Row],[Nodin BO]]="","No","Yes")</f>
        <v>Yes</v>
      </c>
      <c r="BA1328" s="36">
        <f>IF(Email_TaskV2[[#This Row],[Month]]="",13,MONTH(Email_TaskV2[[#This Row],[Tanggal nodin RFS/RFI]]))</f>
        <v>10</v>
      </c>
    </row>
    <row r="1329" spans="1:53" ht="15" hidden="1" customHeight="1" x14ac:dyDescent="0.3">
      <c r="A1329" s="17">
        <v>1328</v>
      </c>
      <c r="B1329" s="78" t="s">
        <v>5594</v>
      </c>
      <c r="C1329" s="86">
        <v>44860</v>
      </c>
      <c r="D1329" s="87" t="s">
        <v>5595</v>
      </c>
      <c r="E1329" s="78" t="s">
        <v>55</v>
      </c>
      <c r="F1329" s="78" t="s">
        <v>136</v>
      </c>
      <c r="G1329" s="85">
        <v>44860</v>
      </c>
      <c r="H1329" s="85">
        <v>44873</v>
      </c>
      <c r="I1329" s="78" t="s">
        <v>5596</v>
      </c>
      <c r="J1329" s="85">
        <v>44873</v>
      </c>
      <c r="K1329" s="85"/>
      <c r="L1329" s="31">
        <f>H1329-C1329</f>
        <v>13</v>
      </c>
      <c r="M1329" s="31">
        <f>J1329-G1329</f>
        <v>13</v>
      </c>
      <c r="N1329" s="34" t="s">
        <v>220</v>
      </c>
      <c r="O1329" s="20" t="s">
        <v>221</v>
      </c>
      <c r="P1329" s="87" t="str">
        <f>VLOOKUP(Email_TaskV2[[#This Row],[PIC Dev]],[1]Organization!C:D,2,FALSE)</f>
        <v>Digital and VAS</v>
      </c>
      <c r="Q1329" s="89" t="s">
        <v>5597</v>
      </c>
      <c r="R1329" s="78">
        <v>33</v>
      </c>
      <c r="S1329" s="78" t="s">
        <v>61</v>
      </c>
      <c r="T1329" s="78" t="s">
        <v>5598</v>
      </c>
      <c r="U1329" s="78"/>
      <c r="V1329" s="78"/>
      <c r="W1329" s="78"/>
      <c r="X1329" s="78"/>
      <c r="Y1329" s="78"/>
      <c r="Z1329" s="31" t="s">
        <v>63</v>
      </c>
      <c r="AA1329" s="31" t="s">
        <v>64</v>
      </c>
      <c r="AB1329" s="31" t="s">
        <v>159</v>
      </c>
      <c r="AC1329" s="31" t="s">
        <v>98</v>
      </c>
      <c r="AD1329" s="23" t="s">
        <v>255</v>
      </c>
      <c r="AE1329" s="77"/>
      <c r="AF1329" s="77"/>
      <c r="AG1329" s="78"/>
      <c r="AH1329" s="78"/>
      <c r="AI1329" s="31" t="s">
        <v>75</v>
      </c>
      <c r="AJ1329" s="43" t="str">
        <f t="shared" si="163"/>
        <v/>
      </c>
      <c r="AK1329" s="25"/>
      <c r="AL1329" s="25"/>
      <c r="AM1329" s="25"/>
      <c r="AN1329" s="25"/>
      <c r="AO1329" s="25"/>
      <c r="AP1329" s="26">
        <f ca="1">IF(AND(Email_TaskV2[[#This Row],[Status]]="ON PROGRESS"),TODAY()-Email_TaskV2[[#This Row],[Tanggal nodin RFS/RFI]],0)</f>
        <v>0</v>
      </c>
      <c r="AQ1329" s="26">
        <f ca="1">IF(AND(Email_TaskV2[[#This Row],[Status]]="ON PROGRESS",Email_TaskV2[[#This Row],[Type]]="RFI"),TODAY()-Email_TaskV2[[#This Row],[Tanggal nodin RFS/RFI]],0)</f>
        <v>0</v>
      </c>
      <c r="AR1329" s="26" t="str">
        <f ca="1">IF(Email_TaskV2[[#This Row],[Aging]]&gt;7,"Warning","")</f>
        <v/>
      </c>
      <c r="AS1329" s="158"/>
      <c r="AT1329" s="158"/>
      <c r="AU1329" s="158"/>
      <c r="AV1329" s="16" t="str">
        <f>IF(AND(Email_TaskV2[[#This Row],[Status]]="ON PROGRESS",Email_TaskV2[[#This Row],[Type]]="RFS"),"YES","")</f>
        <v/>
      </c>
      <c r="AW1329" s="16" t="str">
        <f>IF(AND(Email_TaskV2[[#This Row],[Status]]="ON PROGRESS",Email_TaskV2[[#This Row],[Type]]="RFI"),"YES","")</f>
        <v/>
      </c>
      <c r="AX1329" s="16">
        <f>IF(Email_TaskV2[[#This Row],[Nomor Nodin RFS/RFI]]="","",DAY(Email_TaskV2[[#This Row],[Tanggal nodin RFS/RFI]]))</f>
        <v>26</v>
      </c>
      <c r="AY1329" s="175" t="str">
        <f>IF(Email_TaskV2[[#This Row],[Nomor Nodin RFS/RFI]]="","",TEXT(Email_TaskV2[[#This Row],[Tanggal nodin RFS/RFI]],"mmm"))</f>
        <v>Oct</v>
      </c>
      <c r="AZ1329" s="175" t="str">
        <f>IF(Email_TaskV2[[#This Row],[Nodin BO]]="","No","Yes")</f>
        <v>Yes</v>
      </c>
      <c r="BA1329" s="36">
        <f>IF(Email_TaskV2[[#This Row],[Month]]="",13,MONTH(Email_TaskV2[[#This Row],[Tanggal nodin RFS/RFI]]))</f>
        <v>10</v>
      </c>
    </row>
    <row r="1330" spans="1:53" ht="15" hidden="1" customHeight="1" x14ac:dyDescent="0.3">
      <c r="A1330" s="17">
        <v>1329</v>
      </c>
      <c r="B1330" s="31" t="s">
        <v>5599</v>
      </c>
      <c r="C1330" s="40">
        <v>44860</v>
      </c>
      <c r="D1330" s="34" t="s">
        <v>5076</v>
      </c>
      <c r="E1330" s="31" t="s">
        <v>55</v>
      </c>
      <c r="F1330" s="78" t="s">
        <v>136</v>
      </c>
      <c r="G1330" s="42">
        <v>44860</v>
      </c>
      <c r="H1330" s="42">
        <v>44865</v>
      </c>
      <c r="I1330" s="31" t="s">
        <v>5600</v>
      </c>
      <c r="J1330" s="42">
        <v>44865</v>
      </c>
      <c r="K1330" s="42"/>
      <c r="L1330" s="31">
        <f>H1330-C1330</f>
        <v>5</v>
      </c>
      <c r="M1330" s="31">
        <f>J1330-G1330</f>
        <v>5</v>
      </c>
      <c r="N1330" s="34" t="s">
        <v>220</v>
      </c>
      <c r="O1330" s="20" t="s">
        <v>221</v>
      </c>
      <c r="P1330" s="34" t="str">
        <f>VLOOKUP(Email_TaskV2[[#This Row],[PIC Dev]],[1]Organization!C:D,2,FALSE)</f>
        <v>Digital and VAS</v>
      </c>
      <c r="Q1330" s="74" t="s">
        <v>5601</v>
      </c>
      <c r="R1330" s="31">
        <v>410</v>
      </c>
      <c r="S1330" s="31" t="s">
        <v>61</v>
      </c>
      <c r="T1330" s="83" t="s">
        <v>5602</v>
      </c>
      <c r="U1330" s="83"/>
      <c r="V1330" s="83"/>
      <c r="W1330" s="83"/>
      <c r="X1330" s="83"/>
      <c r="Y1330" s="83"/>
      <c r="Z1330" s="31" t="s">
        <v>63</v>
      </c>
      <c r="AA1330" s="31" t="s">
        <v>64</v>
      </c>
      <c r="AB1330" s="31" t="s">
        <v>97</v>
      </c>
      <c r="AC1330" s="31" t="s">
        <v>98</v>
      </c>
      <c r="AD1330" s="23" t="s">
        <v>3897</v>
      </c>
      <c r="AE1330" s="33"/>
      <c r="AF1330" s="33"/>
      <c r="AG1330" s="31"/>
      <c r="AH1330" s="31"/>
      <c r="AI1330" s="31" t="s">
        <v>68</v>
      </c>
      <c r="AJ1330" s="43" t="str">
        <f t="shared" si="163"/>
        <v>(Prima Automation)</v>
      </c>
      <c r="AK1330" s="25"/>
      <c r="AL1330" s="25">
        <v>2</v>
      </c>
      <c r="AM1330" s="25"/>
      <c r="AN1330" s="25"/>
      <c r="AO1330" s="25"/>
      <c r="AP1330" s="26">
        <f ca="1">IF(AND(Email_TaskV2[[#This Row],[Status]]="ON PROGRESS"),TODAY()-Email_TaskV2[[#This Row],[Tanggal nodin RFS/RFI]],0)</f>
        <v>0</v>
      </c>
      <c r="AQ1330" s="26">
        <f ca="1">IF(AND(Email_TaskV2[[#This Row],[Status]]="ON PROGRESS",Email_TaskV2[[#This Row],[Type]]="RFI"),TODAY()-Email_TaskV2[[#This Row],[Tanggal nodin RFS/RFI]],0)</f>
        <v>0</v>
      </c>
      <c r="AR1330" s="26" t="str">
        <f ca="1">IF(Email_TaskV2[[#This Row],[Aging]]&gt;7,"Warning","")</f>
        <v/>
      </c>
      <c r="AS1330" s="158"/>
      <c r="AT1330" s="158"/>
      <c r="AU1330" s="158"/>
      <c r="AV1330" s="16" t="str">
        <f>IF(AND(Email_TaskV2[[#This Row],[Status]]="ON PROGRESS",Email_TaskV2[[#This Row],[Type]]="RFS"),"YES","")</f>
        <v/>
      </c>
      <c r="AW1330" s="16" t="str">
        <f>IF(AND(Email_TaskV2[[#This Row],[Status]]="ON PROGRESS",Email_TaskV2[[#This Row],[Type]]="RFI"),"YES","")</f>
        <v/>
      </c>
      <c r="AX1330" s="16">
        <f>IF(Email_TaskV2[[#This Row],[Nomor Nodin RFS/RFI]]="","",DAY(Email_TaskV2[[#This Row],[Tanggal nodin RFS/RFI]]))</f>
        <v>26</v>
      </c>
      <c r="AY1330" s="175" t="str">
        <f>IF(Email_TaskV2[[#This Row],[Nomor Nodin RFS/RFI]]="","",TEXT(Email_TaskV2[[#This Row],[Tanggal nodin RFS/RFI]],"mmm"))</f>
        <v>Oct</v>
      </c>
      <c r="AZ1330" s="175" t="str">
        <f>IF(Email_TaskV2[[#This Row],[Nodin BO]]="","No","Yes")</f>
        <v>Yes</v>
      </c>
      <c r="BA1330" s="36">
        <f>IF(Email_TaskV2[[#This Row],[Month]]="",13,MONTH(Email_TaskV2[[#This Row],[Tanggal nodin RFS/RFI]]))</f>
        <v>10</v>
      </c>
    </row>
    <row r="1331" spans="1:53" ht="15" hidden="1" customHeight="1" x14ac:dyDescent="0.3">
      <c r="A1331" s="17">
        <v>1330</v>
      </c>
      <c r="B1331" s="78" t="s">
        <v>5603</v>
      </c>
      <c r="C1331" s="86">
        <v>44860</v>
      </c>
      <c r="D1331" s="89" t="s">
        <v>5072</v>
      </c>
      <c r="E1331" s="78" t="s">
        <v>55</v>
      </c>
      <c r="F1331" s="78" t="s">
        <v>136</v>
      </c>
      <c r="G1331" s="85">
        <v>44860</v>
      </c>
      <c r="H1331" s="85">
        <v>44865</v>
      </c>
      <c r="I1331" s="78" t="s">
        <v>5604</v>
      </c>
      <c r="J1331" s="85">
        <v>44865</v>
      </c>
      <c r="K1331" s="85"/>
      <c r="L1331" s="31">
        <f>H1331-C1331</f>
        <v>5</v>
      </c>
      <c r="M1331" s="31">
        <f>J1331-G1331</f>
        <v>5</v>
      </c>
      <c r="N1331" s="34" t="s">
        <v>220</v>
      </c>
      <c r="O1331" s="20" t="s">
        <v>221</v>
      </c>
      <c r="P1331" s="87" t="str">
        <f>VLOOKUP(Email_TaskV2[[#This Row],[PIC Dev]],[1]Organization!C:D,2,FALSE)</f>
        <v>Digital and VAS</v>
      </c>
      <c r="Q1331" s="89" t="s">
        <v>5605</v>
      </c>
      <c r="R1331" s="78">
        <v>420</v>
      </c>
      <c r="S1331" s="78" t="s">
        <v>61</v>
      </c>
      <c r="T1331" s="83" t="s">
        <v>5602</v>
      </c>
      <c r="U1331" s="83"/>
      <c r="V1331" s="83"/>
      <c r="W1331" s="83"/>
      <c r="X1331" s="83"/>
      <c r="Y1331" s="83"/>
      <c r="Z1331" s="31" t="s">
        <v>63</v>
      </c>
      <c r="AA1331" s="31" t="s">
        <v>64</v>
      </c>
      <c r="AB1331" s="31" t="s">
        <v>97</v>
      </c>
      <c r="AC1331" s="31" t="s">
        <v>98</v>
      </c>
      <c r="AD1331" s="23" t="s">
        <v>255</v>
      </c>
      <c r="AE1331" s="77"/>
      <c r="AF1331" s="77"/>
      <c r="AG1331" s="78"/>
      <c r="AH1331" s="78"/>
      <c r="AI1331" s="31" t="s">
        <v>68</v>
      </c>
      <c r="AJ1331" s="43" t="str">
        <f t="shared" si="163"/>
        <v>(Prima Automation)</v>
      </c>
      <c r="AK1331" s="25"/>
      <c r="AL1331" s="25">
        <v>2</v>
      </c>
      <c r="AM1331" s="25"/>
      <c r="AN1331" s="25"/>
      <c r="AO1331" s="25"/>
      <c r="AP1331" s="26">
        <f ca="1">IF(AND(Email_TaskV2[[#This Row],[Status]]="ON PROGRESS"),TODAY()-Email_TaskV2[[#This Row],[Tanggal nodin RFS/RFI]],0)</f>
        <v>0</v>
      </c>
      <c r="AQ1331" s="26">
        <f ca="1">IF(AND(Email_TaskV2[[#This Row],[Status]]="ON PROGRESS",Email_TaskV2[[#This Row],[Type]]="RFI"),TODAY()-Email_TaskV2[[#This Row],[Tanggal nodin RFS/RFI]],0)</f>
        <v>0</v>
      </c>
      <c r="AR1331" s="26" t="str">
        <f ca="1">IF(Email_TaskV2[[#This Row],[Aging]]&gt;7,"Warning","")</f>
        <v/>
      </c>
      <c r="AS1331" s="158"/>
      <c r="AT1331" s="158"/>
      <c r="AU1331" s="158"/>
      <c r="AV1331" s="16" t="str">
        <f>IF(AND(Email_TaskV2[[#This Row],[Status]]="ON PROGRESS",Email_TaskV2[[#This Row],[Type]]="RFS"),"YES","")</f>
        <v/>
      </c>
      <c r="AW1331" s="16" t="str">
        <f>IF(AND(Email_TaskV2[[#This Row],[Status]]="ON PROGRESS",Email_TaskV2[[#This Row],[Type]]="RFI"),"YES","")</f>
        <v/>
      </c>
      <c r="AX1331" s="16">
        <f>IF(Email_TaskV2[[#This Row],[Nomor Nodin RFS/RFI]]="","",DAY(Email_TaskV2[[#This Row],[Tanggal nodin RFS/RFI]]))</f>
        <v>26</v>
      </c>
      <c r="AY1331" s="175" t="str">
        <f>IF(Email_TaskV2[[#This Row],[Nomor Nodin RFS/RFI]]="","",TEXT(Email_TaskV2[[#This Row],[Tanggal nodin RFS/RFI]],"mmm"))</f>
        <v>Oct</v>
      </c>
      <c r="AZ1331" s="175" t="str">
        <f>IF(Email_TaskV2[[#This Row],[Nodin BO]]="","No","Yes")</f>
        <v>Yes</v>
      </c>
      <c r="BA1331" s="36">
        <f>IF(Email_TaskV2[[#This Row],[Month]]="",13,MONTH(Email_TaskV2[[#This Row],[Tanggal nodin RFS/RFI]]))</f>
        <v>10</v>
      </c>
    </row>
    <row r="1332" spans="1:53" ht="15" hidden="1" customHeight="1" x14ac:dyDescent="0.3">
      <c r="A1332" s="17">
        <v>1331</v>
      </c>
      <c r="B1332" s="78" t="s">
        <v>5606</v>
      </c>
      <c r="C1332" s="86">
        <v>44860</v>
      </c>
      <c r="D1332" s="87" t="s">
        <v>5607</v>
      </c>
      <c r="E1332" s="174" t="s">
        <v>118</v>
      </c>
      <c r="F1332" s="174" t="s">
        <v>163</v>
      </c>
      <c r="G1332" s="78"/>
      <c r="H1332" s="85">
        <v>44880</v>
      </c>
      <c r="I1332" s="78"/>
      <c r="J1332" s="78"/>
      <c r="K1332" s="78"/>
      <c r="L1332" s="77"/>
      <c r="M1332" s="87"/>
      <c r="N1332" s="74" t="s">
        <v>3068</v>
      </c>
      <c r="O1332" s="20" t="s">
        <v>3069</v>
      </c>
      <c r="P1332" s="87" t="str">
        <f>VLOOKUP(Email_TaskV2[[#This Row],[PIC Dev]],[1]Organization!C:D,2,FALSE)</f>
        <v>BSM Prepaid</v>
      </c>
      <c r="Q1332" s="87" t="s">
        <v>5608</v>
      </c>
      <c r="R1332" s="78"/>
      <c r="S1332" s="78" t="s">
        <v>61</v>
      </c>
      <c r="T1332" s="177" t="s">
        <v>5609</v>
      </c>
      <c r="U1332" s="177"/>
      <c r="V1332" s="177"/>
      <c r="W1332" s="177"/>
      <c r="X1332" s="177"/>
      <c r="Y1332" s="177"/>
      <c r="Z1332" s="31" t="s">
        <v>63</v>
      </c>
      <c r="AA1332" s="31" t="s">
        <v>64</v>
      </c>
      <c r="AB1332" s="31" t="s">
        <v>65</v>
      </c>
      <c r="AC1332" s="31" t="s">
        <v>66</v>
      </c>
      <c r="AD1332" s="23" t="s">
        <v>255</v>
      </c>
      <c r="AE1332" s="77"/>
      <c r="AF1332" s="77"/>
      <c r="AG1332" s="78"/>
      <c r="AH1332" s="78"/>
      <c r="AI1332" s="48" t="s">
        <v>75</v>
      </c>
      <c r="AJ1332" s="135" t="str">
        <f t="shared" si="163"/>
        <v/>
      </c>
      <c r="AK1332" s="25"/>
      <c r="AL1332" s="25"/>
      <c r="AM1332" s="25"/>
      <c r="AN1332" s="25"/>
      <c r="AO1332" s="25"/>
      <c r="AP1332" s="26">
        <f ca="1">IF(AND(Email_TaskV2[[#This Row],[Status]]="ON PROGRESS"),TODAY()-Email_TaskV2[[#This Row],[Tanggal nodin RFS/RFI]],0)</f>
        <v>0</v>
      </c>
      <c r="AQ1332" s="26">
        <f ca="1">IF(AND(Email_TaskV2[[#This Row],[Status]]="ON PROGRESS",Email_TaskV2[[#This Row],[Type]]="RFI"),TODAY()-Email_TaskV2[[#This Row],[Tanggal nodin RFS/RFI]],0)</f>
        <v>0</v>
      </c>
      <c r="AR1332" s="26" t="str">
        <f ca="1">IF(Email_TaskV2[[#This Row],[Aging]]&gt;7,"Warning","")</f>
        <v/>
      </c>
      <c r="AS1332" s="158"/>
      <c r="AT1332" s="158"/>
      <c r="AU1332" s="158"/>
      <c r="AV1332" s="16" t="str">
        <f>IF(AND(Email_TaskV2[[#This Row],[Status]]="ON PROGRESS",Email_TaskV2[[#This Row],[Type]]="RFS"),"YES","")</f>
        <v/>
      </c>
      <c r="AW1332" s="16" t="str">
        <f>IF(AND(Email_TaskV2[[#This Row],[Status]]="ON PROGRESS",Email_TaskV2[[#This Row],[Type]]="RFI"),"YES","")</f>
        <v/>
      </c>
      <c r="AX1332" s="16">
        <f>IF(Email_TaskV2[[#This Row],[Nomor Nodin RFS/RFI]]="","",DAY(Email_TaskV2[[#This Row],[Tanggal nodin RFS/RFI]]))</f>
        <v>26</v>
      </c>
      <c r="AY1332" s="175" t="str">
        <f>IF(Email_TaskV2[[#This Row],[Nomor Nodin RFS/RFI]]="","",TEXT(Email_TaskV2[[#This Row],[Tanggal nodin RFS/RFI]],"mmm"))</f>
        <v>Oct</v>
      </c>
      <c r="AZ1332" s="175" t="str">
        <f>IF(Email_TaskV2[[#This Row],[Nodin BO]]="","No","Yes")</f>
        <v>Yes</v>
      </c>
      <c r="BA1332" s="36">
        <f>IF(Email_TaskV2[[#This Row],[Month]]="",13,MONTH(Email_TaskV2[[#This Row],[Tanggal nodin RFS/RFI]]))</f>
        <v>10</v>
      </c>
    </row>
    <row r="1333" spans="1:53" ht="15" hidden="1" customHeight="1" x14ac:dyDescent="0.3">
      <c r="A1333" s="17">
        <v>1332</v>
      </c>
      <c r="B1333" s="78" t="s">
        <v>5610</v>
      </c>
      <c r="C1333" s="86">
        <v>44860</v>
      </c>
      <c r="D1333" s="87" t="s">
        <v>5611</v>
      </c>
      <c r="E1333" s="78" t="s">
        <v>55</v>
      </c>
      <c r="F1333" s="78" t="s">
        <v>136</v>
      </c>
      <c r="G1333" s="85">
        <v>44860</v>
      </c>
      <c r="H1333" s="85">
        <v>44860</v>
      </c>
      <c r="I1333" s="78" t="s">
        <v>5612</v>
      </c>
      <c r="J1333" s="85">
        <v>44860</v>
      </c>
      <c r="K1333" s="85"/>
      <c r="L1333" s="31">
        <f t="shared" ref="L1333:L1342" si="164">H1333-C1333</f>
        <v>0</v>
      </c>
      <c r="M1333" s="31">
        <f t="shared" ref="M1333:M1342" si="165">J1333-G1333</f>
        <v>0</v>
      </c>
      <c r="N1333" s="87" t="s">
        <v>104</v>
      </c>
      <c r="O1333" s="87" t="s">
        <v>105</v>
      </c>
      <c r="P1333" s="87" t="str">
        <f>VLOOKUP(Email_TaskV2[[#This Row],[PIC Dev]],[1]Organization!C:D,2,FALSE)</f>
        <v>Digital and VAS</v>
      </c>
      <c r="Q1333" s="89" t="s">
        <v>5613</v>
      </c>
      <c r="R1333" s="78">
        <v>35</v>
      </c>
      <c r="S1333" s="78" t="s">
        <v>61</v>
      </c>
      <c r="T1333" s="78" t="s">
        <v>1852</v>
      </c>
      <c r="U1333" s="78"/>
      <c r="V1333" s="78"/>
      <c r="W1333" s="78"/>
      <c r="X1333" s="78"/>
      <c r="Y1333" s="78"/>
      <c r="Z1333" s="31" t="s">
        <v>63</v>
      </c>
      <c r="AA1333" s="31" t="s">
        <v>64</v>
      </c>
      <c r="AB1333" s="31" t="s">
        <v>344</v>
      </c>
      <c r="AC1333" s="31" t="s">
        <v>98</v>
      </c>
      <c r="AD1333" s="23" t="s">
        <v>774</v>
      </c>
      <c r="AE1333" s="77"/>
      <c r="AF1333" s="77"/>
      <c r="AG1333" s="78"/>
      <c r="AH1333" s="78"/>
      <c r="AI1333" s="31" t="s">
        <v>75</v>
      </c>
      <c r="AJ1333" s="43" t="str">
        <f t="shared" si="163"/>
        <v/>
      </c>
      <c r="AK1333" s="25"/>
      <c r="AL1333" s="25"/>
      <c r="AM1333" s="25"/>
      <c r="AN1333" s="25"/>
      <c r="AO1333" s="25"/>
      <c r="AP1333" s="26">
        <f ca="1">IF(AND(Email_TaskV2[[#This Row],[Status]]="ON PROGRESS"),TODAY()-Email_TaskV2[[#This Row],[Tanggal nodin RFS/RFI]],0)</f>
        <v>0</v>
      </c>
      <c r="AQ1333" s="26">
        <f ca="1">IF(AND(Email_TaskV2[[#This Row],[Status]]="ON PROGRESS",Email_TaskV2[[#This Row],[Type]]="RFI"),TODAY()-Email_TaskV2[[#This Row],[Tanggal nodin RFS/RFI]],0)</f>
        <v>0</v>
      </c>
      <c r="AR1333" s="26" t="str">
        <f ca="1">IF(Email_TaskV2[[#This Row],[Aging]]&gt;7,"Warning","")</f>
        <v/>
      </c>
      <c r="AS1333" s="158"/>
      <c r="AT1333" s="158"/>
      <c r="AU1333" s="158"/>
      <c r="AV1333" s="16" t="str">
        <f>IF(AND(Email_TaskV2[[#This Row],[Status]]="ON PROGRESS",Email_TaskV2[[#This Row],[Type]]="RFS"),"YES","")</f>
        <v/>
      </c>
      <c r="AW1333" s="16" t="str">
        <f>IF(AND(Email_TaskV2[[#This Row],[Status]]="ON PROGRESS",Email_TaskV2[[#This Row],[Type]]="RFI"),"YES","")</f>
        <v/>
      </c>
      <c r="AX1333" s="16">
        <f>IF(Email_TaskV2[[#This Row],[Nomor Nodin RFS/RFI]]="","",DAY(Email_TaskV2[[#This Row],[Tanggal nodin RFS/RFI]]))</f>
        <v>26</v>
      </c>
      <c r="AY1333" s="175" t="str">
        <f>IF(Email_TaskV2[[#This Row],[Nomor Nodin RFS/RFI]]="","",TEXT(Email_TaskV2[[#This Row],[Tanggal nodin RFS/RFI]],"mmm"))</f>
        <v>Oct</v>
      </c>
      <c r="AZ1333" s="175" t="str">
        <f>IF(Email_TaskV2[[#This Row],[Nodin BO]]="","No","Yes")</f>
        <v>Yes</v>
      </c>
      <c r="BA1333" s="36">
        <f>IF(Email_TaskV2[[#This Row],[Month]]="",13,MONTH(Email_TaskV2[[#This Row],[Tanggal nodin RFS/RFI]]))</f>
        <v>10</v>
      </c>
    </row>
    <row r="1334" spans="1:53" ht="15" hidden="1" customHeight="1" x14ac:dyDescent="0.3">
      <c r="A1334" s="17">
        <v>1333</v>
      </c>
      <c r="B1334" s="78" t="s">
        <v>5614</v>
      </c>
      <c r="C1334" s="86">
        <v>44860</v>
      </c>
      <c r="D1334" s="89" t="s">
        <v>5615</v>
      </c>
      <c r="E1334" s="78" t="s">
        <v>55</v>
      </c>
      <c r="F1334" s="78" t="s">
        <v>136</v>
      </c>
      <c r="G1334" s="85">
        <v>44861</v>
      </c>
      <c r="H1334" s="85">
        <v>44865</v>
      </c>
      <c r="I1334" s="78" t="s">
        <v>5616</v>
      </c>
      <c r="J1334" s="85">
        <v>44865</v>
      </c>
      <c r="K1334" s="85"/>
      <c r="L1334" s="31">
        <f t="shared" si="164"/>
        <v>5</v>
      </c>
      <c r="M1334" s="31">
        <f t="shared" si="165"/>
        <v>4</v>
      </c>
      <c r="N1334" s="87" t="s">
        <v>58</v>
      </c>
      <c r="O1334" s="87" t="s">
        <v>59</v>
      </c>
      <c r="P1334" s="87" t="str">
        <f>VLOOKUP(Email_TaskV2[[#This Row],[PIC Dev]],[1]Organization!C:D,2,FALSE)</f>
        <v>BSM Prepaid</v>
      </c>
      <c r="Q1334" s="89" t="s">
        <v>5617</v>
      </c>
      <c r="R1334" s="78">
        <v>95</v>
      </c>
      <c r="S1334" s="78" t="s">
        <v>61</v>
      </c>
      <c r="T1334" s="78" t="s">
        <v>5618</v>
      </c>
      <c r="U1334" s="78"/>
      <c r="V1334" s="78"/>
      <c r="W1334" s="78"/>
      <c r="X1334" s="78"/>
      <c r="Y1334" s="78"/>
      <c r="Z1334" s="31" t="s">
        <v>63</v>
      </c>
      <c r="AA1334" s="31" t="s">
        <v>64</v>
      </c>
      <c r="AB1334" s="31" t="s">
        <v>65</v>
      </c>
      <c r="AC1334" s="31" t="s">
        <v>66</v>
      </c>
      <c r="AD1334" s="82" t="s">
        <v>126</v>
      </c>
      <c r="AE1334" s="77" t="s">
        <v>139</v>
      </c>
      <c r="AF1334" s="77"/>
      <c r="AG1334" s="78"/>
      <c r="AH1334" s="78"/>
      <c r="AI1334" s="78" t="s">
        <v>68</v>
      </c>
      <c r="AJ1334" s="25" t="str">
        <f t="shared" si="163"/>
        <v>(FUT Simulator)</v>
      </c>
      <c r="AK1334" s="25"/>
      <c r="AL1334" s="25"/>
      <c r="AM1334" s="25">
        <v>3</v>
      </c>
      <c r="AN1334" s="25"/>
      <c r="AO1334" s="25"/>
      <c r="AP1334" s="26">
        <f ca="1">IF(AND(Email_TaskV2[[#This Row],[Status]]="ON PROGRESS"),TODAY()-Email_TaskV2[[#This Row],[Tanggal nodin RFS/RFI]],0)</f>
        <v>0</v>
      </c>
      <c r="AQ1334" s="26">
        <f ca="1">IF(AND(Email_TaskV2[[#This Row],[Status]]="ON PROGRESS",Email_TaskV2[[#This Row],[Type]]="RFI"),TODAY()-Email_TaskV2[[#This Row],[Tanggal nodin RFS/RFI]],0)</f>
        <v>0</v>
      </c>
      <c r="AR1334" s="26" t="str">
        <f ca="1">IF(Email_TaskV2[[#This Row],[Aging]]&gt;7,"Warning","")</f>
        <v/>
      </c>
      <c r="AS1334" s="158"/>
      <c r="AT1334" s="158"/>
      <c r="AU1334" s="158"/>
      <c r="AV1334" s="16" t="str">
        <f>IF(AND(Email_TaskV2[[#This Row],[Status]]="ON PROGRESS",Email_TaskV2[[#This Row],[Type]]="RFS"),"YES","")</f>
        <v/>
      </c>
      <c r="AW1334" s="16" t="str">
        <f>IF(AND(Email_TaskV2[[#This Row],[Status]]="ON PROGRESS",Email_TaskV2[[#This Row],[Type]]="RFI"),"YES","")</f>
        <v/>
      </c>
      <c r="AX1334" s="16">
        <f>IF(Email_TaskV2[[#This Row],[Nomor Nodin RFS/RFI]]="","",DAY(Email_TaskV2[[#This Row],[Tanggal nodin RFS/RFI]]))</f>
        <v>26</v>
      </c>
      <c r="AY1334" s="175" t="str">
        <f>IF(Email_TaskV2[[#This Row],[Nomor Nodin RFS/RFI]]="","",TEXT(Email_TaskV2[[#This Row],[Tanggal nodin RFS/RFI]],"mmm"))</f>
        <v>Oct</v>
      </c>
      <c r="AZ1334" s="175" t="str">
        <f>IF(Email_TaskV2[[#This Row],[Nodin BO]]="","No","Yes")</f>
        <v>Yes</v>
      </c>
      <c r="BA1334" s="36">
        <f>IF(Email_TaskV2[[#This Row],[Month]]="",13,MONTH(Email_TaskV2[[#This Row],[Tanggal nodin RFS/RFI]]))</f>
        <v>10</v>
      </c>
    </row>
    <row r="1335" spans="1:53" ht="15" hidden="1" customHeight="1" x14ac:dyDescent="0.3">
      <c r="A1335" s="17">
        <v>1334</v>
      </c>
      <c r="B1335" s="78" t="s">
        <v>5619</v>
      </c>
      <c r="C1335" s="86">
        <v>44860</v>
      </c>
      <c r="D1335" s="89" t="s">
        <v>5620</v>
      </c>
      <c r="E1335" s="78" t="s">
        <v>55</v>
      </c>
      <c r="F1335" s="88" t="s">
        <v>112</v>
      </c>
      <c r="G1335" s="85">
        <v>44862</v>
      </c>
      <c r="H1335" s="85">
        <v>44873</v>
      </c>
      <c r="I1335" s="78" t="s">
        <v>5621</v>
      </c>
      <c r="J1335" s="85">
        <v>44873</v>
      </c>
      <c r="K1335" s="85"/>
      <c r="L1335" s="31">
        <f t="shared" si="164"/>
        <v>13</v>
      </c>
      <c r="M1335" s="31">
        <f t="shared" si="165"/>
        <v>11</v>
      </c>
      <c r="N1335" s="87" t="s">
        <v>93</v>
      </c>
      <c r="O1335" s="87" t="s">
        <v>94</v>
      </c>
      <c r="P1335" s="87" t="str">
        <f>VLOOKUP(Email_TaskV2[[#This Row],[PIC Dev]],[1]Organization!C:D,2,FALSE)</f>
        <v>Digital and VAS</v>
      </c>
      <c r="Q1335" s="87"/>
      <c r="R1335" s="78">
        <v>20</v>
      </c>
      <c r="S1335" s="78" t="s">
        <v>106</v>
      </c>
      <c r="T1335" s="78" t="s">
        <v>5622</v>
      </c>
      <c r="U1335" s="78"/>
      <c r="V1335" s="78"/>
      <c r="W1335" s="78"/>
      <c r="X1335" s="78"/>
      <c r="Y1335" s="78"/>
      <c r="Z1335" s="31" t="s">
        <v>63</v>
      </c>
      <c r="AA1335" s="31" t="s">
        <v>64</v>
      </c>
      <c r="AB1335" s="31" t="s">
        <v>201</v>
      </c>
      <c r="AC1335" s="31" t="s">
        <v>98</v>
      </c>
      <c r="AD1335" s="23" t="s">
        <v>133</v>
      </c>
      <c r="AE1335" s="77"/>
      <c r="AF1335" s="77"/>
      <c r="AG1335" s="78"/>
      <c r="AH1335" s="78"/>
      <c r="AI1335" s="78" t="s">
        <v>75</v>
      </c>
      <c r="AJ1335" s="25" t="str">
        <f t="shared" si="163"/>
        <v/>
      </c>
      <c r="AK1335" s="25"/>
      <c r="AL1335" s="25"/>
      <c r="AM1335" s="25"/>
      <c r="AN1335" s="25"/>
      <c r="AO1335" s="25"/>
      <c r="AP1335" s="26">
        <f ca="1">IF(AND(Email_TaskV2[[#This Row],[Status]]="ON PROGRESS"),TODAY()-Email_TaskV2[[#This Row],[Tanggal nodin RFS/RFI]],0)</f>
        <v>0</v>
      </c>
      <c r="AQ1335" s="26">
        <f ca="1">IF(AND(Email_TaskV2[[#This Row],[Status]]="ON PROGRESS",Email_TaskV2[[#This Row],[Type]]="RFI"),TODAY()-Email_TaskV2[[#This Row],[Tanggal nodin RFS/RFI]],0)</f>
        <v>0</v>
      </c>
      <c r="AR1335" s="26" t="str">
        <f ca="1">IF(Email_TaskV2[[#This Row],[Aging]]&gt;7,"Warning","")</f>
        <v/>
      </c>
      <c r="AS1335" s="158"/>
      <c r="AT1335" s="158"/>
      <c r="AU1335" s="158"/>
      <c r="AV1335" s="16" t="str">
        <f>IF(AND(Email_TaskV2[[#This Row],[Status]]="ON PROGRESS",Email_TaskV2[[#This Row],[Type]]="RFS"),"YES","")</f>
        <v/>
      </c>
      <c r="AW1335" s="16" t="str">
        <f>IF(AND(Email_TaskV2[[#This Row],[Status]]="ON PROGRESS",Email_TaskV2[[#This Row],[Type]]="RFI"),"YES","")</f>
        <v/>
      </c>
      <c r="AX1335" s="16">
        <f>IF(Email_TaskV2[[#This Row],[Nomor Nodin RFS/RFI]]="","",DAY(Email_TaskV2[[#This Row],[Tanggal nodin RFS/RFI]]))</f>
        <v>26</v>
      </c>
      <c r="AY1335" s="175" t="str">
        <f>IF(Email_TaskV2[[#This Row],[Nomor Nodin RFS/RFI]]="","",TEXT(Email_TaskV2[[#This Row],[Tanggal nodin RFS/RFI]],"mmm"))</f>
        <v>Oct</v>
      </c>
      <c r="AZ1335" s="175" t="str">
        <f>IF(Email_TaskV2[[#This Row],[Nodin BO]]="","No","Yes")</f>
        <v>Yes</v>
      </c>
      <c r="BA1335" s="36">
        <f>IF(Email_TaskV2[[#This Row],[Month]]="",13,MONTH(Email_TaskV2[[#This Row],[Tanggal nodin RFS/RFI]]))</f>
        <v>10</v>
      </c>
    </row>
    <row r="1336" spans="1:53" ht="15" hidden="1" customHeight="1" x14ac:dyDescent="0.3">
      <c r="A1336" s="17">
        <v>1335</v>
      </c>
      <c r="B1336" s="78" t="s">
        <v>5623</v>
      </c>
      <c r="C1336" s="86">
        <v>44861</v>
      </c>
      <c r="D1336" s="89" t="s">
        <v>5624</v>
      </c>
      <c r="E1336" s="78" t="s">
        <v>55</v>
      </c>
      <c r="F1336" s="78" t="s">
        <v>136</v>
      </c>
      <c r="G1336" s="85">
        <v>44862</v>
      </c>
      <c r="H1336" s="85">
        <v>44862</v>
      </c>
      <c r="I1336" s="78" t="s">
        <v>5625</v>
      </c>
      <c r="J1336" s="85">
        <v>44862</v>
      </c>
      <c r="K1336" s="85"/>
      <c r="L1336" s="31">
        <f t="shared" si="164"/>
        <v>1</v>
      </c>
      <c r="M1336" s="31">
        <f t="shared" si="165"/>
        <v>0</v>
      </c>
      <c r="N1336" s="87" t="s">
        <v>58</v>
      </c>
      <c r="O1336" s="87" t="s">
        <v>59</v>
      </c>
      <c r="P1336" s="87" t="str">
        <f>VLOOKUP(Email_TaskV2[[#This Row],[PIC Dev]],[1]Organization!C:D,2,FALSE)</f>
        <v>BSM Prepaid</v>
      </c>
      <c r="Q1336" s="89" t="s">
        <v>5626</v>
      </c>
      <c r="R1336" s="78">
        <v>21</v>
      </c>
      <c r="S1336" s="78" t="s">
        <v>61</v>
      </c>
      <c r="T1336" s="78" t="s">
        <v>4882</v>
      </c>
      <c r="U1336" s="78"/>
      <c r="V1336" s="78"/>
      <c r="W1336" s="78"/>
      <c r="X1336" s="78"/>
      <c r="Y1336" s="78"/>
      <c r="Z1336" s="31" t="s">
        <v>63</v>
      </c>
      <c r="AA1336" s="31" t="s">
        <v>64</v>
      </c>
      <c r="AB1336" s="31" t="s">
        <v>65</v>
      </c>
      <c r="AC1336" s="31" t="s">
        <v>66</v>
      </c>
      <c r="AD1336" s="23" t="s">
        <v>4310</v>
      </c>
      <c r="AE1336" s="77"/>
      <c r="AF1336" s="77"/>
      <c r="AG1336" s="78"/>
      <c r="AH1336" s="78"/>
      <c r="AI1336" s="31" t="s">
        <v>68</v>
      </c>
      <c r="AJ1336" s="43" t="str">
        <f t="shared" si="163"/>
        <v>(FUT Simulator)</v>
      </c>
      <c r="AK1336" s="25"/>
      <c r="AL1336" s="25"/>
      <c r="AM1336" s="25">
        <v>3</v>
      </c>
      <c r="AN1336" s="25"/>
      <c r="AO1336" s="25"/>
      <c r="AP1336" s="26">
        <f ca="1">IF(AND(Email_TaskV2[[#This Row],[Status]]="ON PROGRESS"),TODAY()-Email_TaskV2[[#This Row],[Tanggal nodin RFS/RFI]],0)</f>
        <v>0</v>
      </c>
      <c r="AQ1336" s="26">
        <f ca="1">IF(AND(Email_TaskV2[[#This Row],[Status]]="ON PROGRESS",Email_TaskV2[[#This Row],[Type]]="RFI"),TODAY()-Email_TaskV2[[#This Row],[Tanggal nodin RFS/RFI]],0)</f>
        <v>0</v>
      </c>
      <c r="AR1336" s="26" t="str">
        <f ca="1">IF(Email_TaskV2[[#This Row],[Aging]]&gt;7,"Warning","")</f>
        <v/>
      </c>
      <c r="AS1336" s="158"/>
      <c r="AT1336" s="158"/>
      <c r="AU1336" s="158"/>
      <c r="AV1336" s="16" t="str">
        <f>IF(AND(Email_TaskV2[[#This Row],[Status]]="ON PROGRESS",Email_TaskV2[[#This Row],[Type]]="RFS"),"YES","")</f>
        <v/>
      </c>
      <c r="AW1336" s="16" t="str">
        <f>IF(AND(Email_TaskV2[[#This Row],[Status]]="ON PROGRESS",Email_TaskV2[[#This Row],[Type]]="RFI"),"YES","")</f>
        <v/>
      </c>
      <c r="AX1336" s="16">
        <f>IF(Email_TaskV2[[#This Row],[Nomor Nodin RFS/RFI]]="","",DAY(Email_TaskV2[[#This Row],[Tanggal nodin RFS/RFI]]))</f>
        <v>27</v>
      </c>
      <c r="AY1336" s="175" t="str">
        <f>IF(Email_TaskV2[[#This Row],[Nomor Nodin RFS/RFI]]="","",TEXT(Email_TaskV2[[#This Row],[Tanggal nodin RFS/RFI]],"mmm"))</f>
        <v>Oct</v>
      </c>
      <c r="AZ1336" s="175" t="str">
        <f>IF(Email_TaskV2[[#This Row],[Nodin BO]]="","No","Yes")</f>
        <v>Yes</v>
      </c>
      <c r="BA1336" s="36">
        <f>IF(Email_TaskV2[[#This Row],[Month]]="",13,MONTH(Email_TaskV2[[#This Row],[Tanggal nodin RFS/RFI]]))</f>
        <v>10</v>
      </c>
    </row>
    <row r="1337" spans="1:53" ht="15" hidden="1" customHeight="1" x14ac:dyDescent="0.3">
      <c r="A1337" s="17">
        <v>1336</v>
      </c>
      <c r="B1337" s="78" t="s">
        <v>5627</v>
      </c>
      <c r="C1337" s="86">
        <v>44861</v>
      </c>
      <c r="D1337" s="87" t="s">
        <v>5628</v>
      </c>
      <c r="E1337" s="78" t="s">
        <v>55</v>
      </c>
      <c r="F1337" s="78" t="s">
        <v>147</v>
      </c>
      <c r="G1337" s="85">
        <v>44862</v>
      </c>
      <c r="H1337" s="85">
        <v>44865</v>
      </c>
      <c r="I1337" s="78" t="s">
        <v>5629</v>
      </c>
      <c r="J1337" s="85">
        <v>44866</v>
      </c>
      <c r="K1337" s="85"/>
      <c r="L1337" s="31">
        <f t="shared" si="164"/>
        <v>4</v>
      </c>
      <c r="M1337" s="31">
        <f t="shared" si="165"/>
        <v>4</v>
      </c>
      <c r="N1337" s="87" t="s">
        <v>171</v>
      </c>
      <c r="O1337" s="87" t="s">
        <v>172</v>
      </c>
      <c r="P1337" s="87" t="str">
        <f>VLOOKUP(Email_TaskV2[[#This Row],[PIC Dev]],[1]Organization!C:D,2,FALSE)</f>
        <v>Postpaid, Roaming, and Interconnect</v>
      </c>
      <c r="Q1337" s="87"/>
      <c r="R1337" s="78">
        <v>15</v>
      </c>
      <c r="S1337" s="78" t="s">
        <v>106</v>
      </c>
      <c r="T1337" s="78" t="s">
        <v>5630</v>
      </c>
      <c r="U1337" s="78"/>
      <c r="V1337" s="78"/>
      <c r="W1337" s="78"/>
      <c r="X1337" s="78"/>
      <c r="Y1337" s="78"/>
      <c r="Z1337" s="31" t="s">
        <v>63</v>
      </c>
      <c r="AA1337" s="31" t="s">
        <v>64</v>
      </c>
      <c r="AB1337" s="31" t="s">
        <v>65</v>
      </c>
      <c r="AC1337" s="31" t="s">
        <v>66</v>
      </c>
      <c r="AD1337" s="23" t="s">
        <v>133</v>
      </c>
      <c r="AE1337" s="77"/>
      <c r="AF1337" s="77"/>
      <c r="AG1337" s="78"/>
      <c r="AH1337" s="78"/>
      <c r="AI1337" s="31" t="s">
        <v>75</v>
      </c>
      <c r="AJ1337" s="43" t="str">
        <f t="shared" si="163"/>
        <v/>
      </c>
      <c r="AK1337" s="25"/>
      <c r="AL1337" s="25"/>
      <c r="AM1337" s="25"/>
      <c r="AN1337" s="25"/>
      <c r="AO1337" s="25"/>
      <c r="AP1337" s="26">
        <f ca="1">IF(AND(Email_TaskV2[[#This Row],[Status]]="ON PROGRESS"),TODAY()-Email_TaskV2[[#This Row],[Tanggal nodin RFS/RFI]],0)</f>
        <v>0</v>
      </c>
      <c r="AQ1337" s="26">
        <f ca="1">IF(AND(Email_TaskV2[[#This Row],[Status]]="ON PROGRESS",Email_TaskV2[[#This Row],[Type]]="RFI"),TODAY()-Email_TaskV2[[#This Row],[Tanggal nodin RFS/RFI]],0)</f>
        <v>0</v>
      </c>
      <c r="AR1337" s="26" t="str">
        <f ca="1">IF(Email_TaskV2[[#This Row],[Aging]]&gt;7,"Warning","")</f>
        <v/>
      </c>
      <c r="AS1337" s="158"/>
      <c r="AT1337" s="158"/>
      <c r="AU1337" s="158"/>
      <c r="AV1337" s="16" t="str">
        <f>IF(AND(Email_TaskV2[[#This Row],[Status]]="ON PROGRESS",Email_TaskV2[[#This Row],[Type]]="RFS"),"YES","")</f>
        <v/>
      </c>
      <c r="AW1337" s="16" t="str">
        <f>IF(AND(Email_TaskV2[[#This Row],[Status]]="ON PROGRESS",Email_TaskV2[[#This Row],[Type]]="RFI"),"YES","")</f>
        <v/>
      </c>
      <c r="AX1337" s="16">
        <f>IF(Email_TaskV2[[#This Row],[Nomor Nodin RFS/RFI]]="","",DAY(Email_TaskV2[[#This Row],[Tanggal nodin RFS/RFI]]))</f>
        <v>27</v>
      </c>
      <c r="AY1337" s="175" t="str">
        <f>IF(Email_TaskV2[[#This Row],[Nomor Nodin RFS/RFI]]="","",TEXT(Email_TaskV2[[#This Row],[Tanggal nodin RFS/RFI]],"mmm"))</f>
        <v>Oct</v>
      </c>
      <c r="AZ1337" s="175" t="str">
        <f>IF(Email_TaskV2[[#This Row],[Nodin BO]]="","No","Yes")</f>
        <v>Yes</v>
      </c>
      <c r="BA1337" s="36">
        <f>IF(Email_TaskV2[[#This Row],[Month]]="",13,MONTH(Email_TaskV2[[#This Row],[Tanggal nodin RFS/RFI]]))</f>
        <v>10</v>
      </c>
    </row>
    <row r="1338" spans="1:53" ht="15" hidden="1" customHeight="1" x14ac:dyDescent="0.3">
      <c r="A1338" s="17">
        <v>1337</v>
      </c>
      <c r="B1338" s="78" t="s">
        <v>5631</v>
      </c>
      <c r="C1338" s="86">
        <v>44861</v>
      </c>
      <c r="D1338" s="89" t="s">
        <v>5632</v>
      </c>
      <c r="E1338" s="78" t="s">
        <v>55</v>
      </c>
      <c r="F1338" s="78" t="s">
        <v>86</v>
      </c>
      <c r="G1338" s="85">
        <v>44862</v>
      </c>
      <c r="H1338" s="85">
        <v>44862</v>
      </c>
      <c r="I1338" s="78" t="s">
        <v>5633</v>
      </c>
      <c r="J1338" s="85">
        <v>44862</v>
      </c>
      <c r="K1338" s="85"/>
      <c r="L1338" s="31">
        <f t="shared" si="164"/>
        <v>1</v>
      </c>
      <c r="M1338" s="31">
        <f t="shared" si="165"/>
        <v>0</v>
      </c>
      <c r="N1338" s="87" t="s">
        <v>130</v>
      </c>
      <c r="O1338" s="87" t="s">
        <v>131</v>
      </c>
      <c r="P1338" s="87" t="str">
        <f>VLOOKUP(Email_TaskV2[[#This Row],[PIC Dev]],[1]Organization!C:D,2,FALSE)</f>
        <v>BSM Prepaid</v>
      </c>
      <c r="Q1338" s="87" t="s">
        <v>5634</v>
      </c>
      <c r="R1338" s="78">
        <v>17</v>
      </c>
      <c r="S1338" s="78" t="s">
        <v>61</v>
      </c>
      <c r="T1338" s="78" t="s">
        <v>5635</v>
      </c>
      <c r="U1338" s="78"/>
      <c r="V1338" s="78"/>
      <c r="W1338" s="78"/>
      <c r="X1338" s="78"/>
      <c r="Y1338" s="78"/>
      <c r="Z1338" s="31" t="s">
        <v>63</v>
      </c>
      <c r="AA1338" s="31" t="s">
        <v>64</v>
      </c>
      <c r="AB1338" s="31" t="s">
        <v>447</v>
      </c>
      <c r="AC1338" s="31" t="s">
        <v>66</v>
      </c>
      <c r="AD1338" s="23" t="s">
        <v>74</v>
      </c>
      <c r="AE1338" s="77"/>
      <c r="AF1338" s="77"/>
      <c r="AG1338" s="78"/>
      <c r="AH1338" s="78"/>
      <c r="AI1338" s="78" t="s">
        <v>75</v>
      </c>
      <c r="AJ1338" s="43" t="str">
        <f t="shared" si="163"/>
        <v/>
      </c>
      <c r="AK1338" s="25"/>
      <c r="AL1338" s="25"/>
      <c r="AM1338" s="25"/>
      <c r="AN1338" s="25"/>
      <c r="AO1338" s="25"/>
      <c r="AP1338" s="26">
        <f ca="1">IF(AND(Email_TaskV2[[#This Row],[Status]]="ON PROGRESS"),TODAY()-Email_TaskV2[[#This Row],[Tanggal nodin RFS/RFI]],0)</f>
        <v>0</v>
      </c>
      <c r="AQ1338" s="26">
        <f ca="1">IF(AND(Email_TaskV2[[#This Row],[Status]]="ON PROGRESS",Email_TaskV2[[#This Row],[Type]]="RFI"),TODAY()-Email_TaskV2[[#This Row],[Tanggal nodin RFS/RFI]],0)</f>
        <v>0</v>
      </c>
      <c r="AR1338" s="26" t="str">
        <f ca="1">IF(Email_TaskV2[[#This Row],[Aging]]&gt;7,"Warning","")</f>
        <v/>
      </c>
      <c r="AS1338" s="158"/>
      <c r="AT1338" s="158"/>
      <c r="AU1338" s="158"/>
      <c r="AV1338" s="16" t="str">
        <f>IF(AND(Email_TaskV2[[#This Row],[Status]]="ON PROGRESS",Email_TaskV2[[#This Row],[Type]]="RFS"),"YES","")</f>
        <v/>
      </c>
      <c r="AW1338" s="16" t="str">
        <f>IF(AND(Email_TaskV2[[#This Row],[Status]]="ON PROGRESS",Email_TaskV2[[#This Row],[Type]]="RFI"),"YES","")</f>
        <v/>
      </c>
      <c r="AX1338" s="16">
        <f>IF(Email_TaskV2[[#This Row],[Nomor Nodin RFS/RFI]]="","",DAY(Email_TaskV2[[#This Row],[Tanggal nodin RFS/RFI]]))</f>
        <v>27</v>
      </c>
      <c r="AY1338" s="175" t="str">
        <f>IF(Email_TaskV2[[#This Row],[Nomor Nodin RFS/RFI]]="","",TEXT(Email_TaskV2[[#This Row],[Tanggal nodin RFS/RFI]],"mmm"))</f>
        <v>Oct</v>
      </c>
      <c r="AZ1338" s="175" t="str">
        <f>IF(Email_TaskV2[[#This Row],[Nodin BO]]="","No","Yes")</f>
        <v>Yes</v>
      </c>
      <c r="BA1338" s="36">
        <f>IF(Email_TaskV2[[#This Row],[Month]]="",13,MONTH(Email_TaskV2[[#This Row],[Tanggal nodin RFS/RFI]]))</f>
        <v>10</v>
      </c>
    </row>
    <row r="1339" spans="1:53" ht="15" hidden="1" customHeight="1" x14ac:dyDescent="0.3">
      <c r="A1339" s="17">
        <v>1338</v>
      </c>
      <c r="B1339" s="78" t="s">
        <v>5636</v>
      </c>
      <c r="C1339" s="86">
        <v>44861</v>
      </c>
      <c r="D1339" s="87" t="s">
        <v>5637</v>
      </c>
      <c r="E1339" s="78" t="s">
        <v>55</v>
      </c>
      <c r="F1339" s="88" t="s">
        <v>112</v>
      </c>
      <c r="G1339" s="85">
        <v>44868</v>
      </c>
      <c r="H1339" s="85">
        <v>44869</v>
      </c>
      <c r="I1339" s="78" t="s">
        <v>5638</v>
      </c>
      <c r="J1339" s="85">
        <v>44869</v>
      </c>
      <c r="K1339" s="85"/>
      <c r="L1339" s="31">
        <f t="shared" si="164"/>
        <v>8</v>
      </c>
      <c r="M1339" s="31">
        <f t="shared" si="165"/>
        <v>1</v>
      </c>
      <c r="N1339" s="74" t="s">
        <v>3068</v>
      </c>
      <c r="O1339" s="20" t="s">
        <v>3069</v>
      </c>
      <c r="P1339" s="87" t="str">
        <f>VLOOKUP(Email_TaskV2[[#This Row],[PIC Dev]],[1]Organization!C:D,2,FALSE)</f>
        <v>BSM Prepaid</v>
      </c>
      <c r="Q1339" s="87"/>
      <c r="R1339" s="78">
        <v>84</v>
      </c>
      <c r="S1339" s="78" t="s">
        <v>106</v>
      </c>
      <c r="T1339" s="78" t="s">
        <v>5639</v>
      </c>
      <c r="U1339" s="78"/>
      <c r="V1339" s="78"/>
      <c r="W1339" s="78"/>
      <c r="X1339" s="78"/>
      <c r="Y1339" s="78"/>
      <c r="Z1339" s="31" t="s">
        <v>63</v>
      </c>
      <c r="AA1339" s="31" t="s">
        <v>64</v>
      </c>
      <c r="AB1339" s="31" t="s">
        <v>180</v>
      </c>
      <c r="AC1339" s="31" t="s">
        <v>66</v>
      </c>
      <c r="AD1339" s="23" t="s">
        <v>186</v>
      </c>
      <c r="AE1339" s="77"/>
      <c r="AF1339" s="77"/>
      <c r="AG1339" s="78"/>
      <c r="AH1339" s="78"/>
      <c r="AI1339" s="78" t="s">
        <v>75</v>
      </c>
      <c r="AJ1339" s="25" t="str">
        <f t="shared" si="163"/>
        <v/>
      </c>
      <c r="AK1339" s="25"/>
      <c r="AL1339" s="25"/>
      <c r="AM1339" s="25"/>
      <c r="AN1339" s="25"/>
      <c r="AO1339" s="25"/>
      <c r="AP1339" s="26">
        <f ca="1">IF(AND(Email_TaskV2[[#This Row],[Status]]="ON PROGRESS"),TODAY()-Email_TaskV2[[#This Row],[Tanggal nodin RFS/RFI]],0)</f>
        <v>0</v>
      </c>
      <c r="AQ1339" s="26">
        <f ca="1">IF(AND(Email_TaskV2[[#This Row],[Status]]="ON PROGRESS",Email_TaskV2[[#This Row],[Type]]="RFI"),TODAY()-Email_TaskV2[[#This Row],[Tanggal nodin RFS/RFI]],0)</f>
        <v>0</v>
      </c>
      <c r="AR1339" s="26" t="str">
        <f ca="1">IF(Email_TaskV2[[#This Row],[Aging]]&gt;7,"Warning","")</f>
        <v/>
      </c>
      <c r="AV1339" s="16" t="str">
        <f>IF(AND(Email_TaskV2[[#This Row],[Status]]="ON PROGRESS",Email_TaskV2[[#This Row],[Type]]="RFS"),"YES","")</f>
        <v/>
      </c>
      <c r="AW1339" s="16" t="str">
        <f>IF(AND(Email_TaskV2[[#This Row],[Status]]="ON PROGRESS",Email_TaskV2[[#This Row],[Type]]="RFI"),"YES","")</f>
        <v/>
      </c>
      <c r="AX1339" s="16">
        <f>IF(Email_TaskV2[[#This Row],[Nomor Nodin RFS/RFI]]="","",DAY(Email_TaskV2[[#This Row],[Tanggal nodin RFS/RFI]]))</f>
        <v>27</v>
      </c>
      <c r="AY1339" s="175" t="str">
        <f>IF(Email_TaskV2[[#This Row],[Nomor Nodin RFS/RFI]]="","",TEXT(Email_TaskV2[[#This Row],[Tanggal nodin RFS/RFI]],"mmm"))</f>
        <v>Oct</v>
      </c>
      <c r="AZ1339" s="175" t="str">
        <f>IF(Email_TaskV2[[#This Row],[Nodin BO]]="","No","Yes")</f>
        <v>Yes</v>
      </c>
      <c r="BA1339" s="36">
        <f>IF(Email_TaskV2[[#This Row],[Month]]="",13,MONTH(Email_TaskV2[[#This Row],[Tanggal nodin RFS/RFI]]))</f>
        <v>10</v>
      </c>
    </row>
    <row r="1340" spans="1:53" ht="15" hidden="1" customHeight="1" x14ac:dyDescent="0.3">
      <c r="A1340" s="17">
        <v>1339</v>
      </c>
      <c r="B1340" s="78" t="s">
        <v>5640</v>
      </c>
      <c r="C1340" s="86">
        <v>44862</v>
      </c>
      <c r="D1340" s="89" t="s">
        <v>5641</v>
      </c>
      <c r="E1340" s="78" t="s">
        <v>55</v>
      </c>
      <c r="F1340" s="88" t="s">
        <v>136</v>
      </c>
      <c r="G1340" s="85">
        <v>44862</v>
      </c>
      <c r="H1340" s="85">
        <v>44867</v>
      </c>
      <c r="I1340" s="78" t="s">
        <v>5642</v>
      </c>
      <c r="J1340" s="85">
        <v>44867</v>
      </c>
      <c r="K1340" s="85"/>
      <c r="L1340" s="31">
        <f t="shared" si="164"/>
        <v>5</v>
      </c>
      <c r="M1340" s="31">
        <f t="shared" si="165"/>
        <v>5</v>
      </c>
      <c r="N1340" s="87" t="s">
        <v>93</v>
      </c>
      <c r="O1340" s="87" t="s">
        <v>94</v>
      </c>
      <c r="P1340" s="87" t="str">
        <f>VLOOKUP(Email_TaskV2[[#This Row],[PIC Dev]],[1]Organization!C:D,2,FALSE)</f>
        <v>Digital and VAS</v>
      </c>
      <c r="Q1340" s="89" t="s">
        <v>5643</v>
      </c>
      <c r="R1340" s="78">
        <v>41</v>
      </c>
      <c r="S1340" s="78" t="s">
        <v>61</v>
      </c>
      <c r="T1340" s="78" t="s">
        <v>5575</v>
      </c>
      <c r="U1340" s="78"/>
      <c r="V1340" s="78"/>
      <c r="W1340" s="78"/>
      <c r="X1340" s="78"/>
      <c r="Y1340" s="78"/>
      <c r="Z1340" s="31" t="s">
        <v>63</v>
      </c>
      <c r="AA1340" s="31" t="s">
        <v>64</v>
      </c>
      <c r="AB1340" s="31" t="s">
        <v>201</v>
      </c>
      <c r="AC1340" s="31" t="s">
        <v>98</v>
      </c>
      <c r="AD1340" s="23" t="s">
        <v>125</v>
      </c>
      <c r="AE1340" s="77"/>
      <c r="AF1340" s="77"/>
      <c r="AG1340" s="78"/>
      <c r="AH1340" s="78"/>
      <c r="AI1340" s="78" t="s">
        <v>75</v>
      </c>
      <c r="AJ1340" s="25" t="str">
        <f t="shared" si="163"/>
        <v/>
      </c>
      <c r="AK1340" s="25"/>
      <c r="AL1340" s="25"/>
      <c r="AM1340" s="25"/>
      <c r="AN1340" s="25"/>
      <c r="AO1340" s="25"/>
      <c r="AP1340" s="26">
        <f ca="1">IF(AND(Email_TaskV2[[#This Row],[Status]]="ON PROGRESS"),TODAY()-Email_TaskV2[[#This Row],[Tanggal nodin RFS/RFI]],0)</f>
        <v>0</v>
      </c>
      <c r="AQ1340" s="26">
        <f ca="1">IF(AND(Email_TaskV2[[#This Row],[Status]]="ON PROGRESS",Email_TaskV2[[#This Row],[Type]]="RFI"),TODAY()-Email_TaskV2[[#This Row],[Tanggal nodin RFS/RFI]],0)</f>
        <v>0</v>
      </c>
      <c r="AR1340" s="26" t="str">
        <f ca="1">IF(Email_TaskV2[[#This Row],[Aging]]&gt;7,"Warning","")</f>
        <v/>
      </c>
      <c r="AS1340" s="158"/>
      <c r="AT1340" s="158"/>
      <c r="AU1340" s="158"/>
      <c r="AV1340" s="16" t="str">
        <f>IF(AND(Email_TaskV2[[#This Row],[Status]]="ON PROGRESS",Email_TaskV2[[#This Row],[Type]]="RFS"),"YES","")</f>
        <v/>
      </c>
      <c r="AW1340" s="16" t="str">
        <f>IF(AND(Email_TaskV2[[#This Row],[Status]]="ON PROGRESS",Email_TaskV2[[#This Row],[Type]]="RFI"),"YES","")</f>
        <v/>
      </c>
      <c r="AX1340" s="16">
        <f>IF(Email_TaskV2[[#This Row],[Nomor Nodin RFS/RFI]]="","",DAY(Email_TaskV2[[#This Row],[Tanggal nodin RFS/RFI]]))</f>
        <v>28</v>
      </c>
      <c r="AY1340" s="175" t="str">
        <f>IF(Email_TaskV2[[#This Row],[Nomor Nodin RFS/RFI]]="","",TEXT(Email_TaskV2[[#This Row],[Tanggal nodin RFS/RFI]],"mmm"))</f>
        <v>Oct</v>
      </c>
      <c r="AZ1340" s="175" t="str">
        <f>IF(Email_TaskV2[[#This Row],[Nodin BO]]="","No","Yes")</f>
        <v>Yes</v>
      </c>
      <c r="BA1340" s="36">
        <f>IF(Email_TaskV2[[#This Row],[Month]]="",13,MONTH(Email_TaskV2[[#This Row],[Tanggal nodin RFS/RFI]]))</f>
        <v>10</v>
      </c>
    </row>
    <row r="1341" spans="1:53" ht="15" hidden="1" customHeight="1" x14ac:dyDescent="0.3">
      <c r="A1341" s="17">
        <v>1340</v>
      </c>
      <c r="B1341" s="78" t="s">
        <v>5644</v>
      </c>
      <c r="C1341" s="86">
        <v>44862</v>
      </c>
      <c r="D1341" s="87" t="s">
        <v>5645</v>
      </c>
      <c r="E1341" s="78" t="s">
        <v>55</v>
      </c>
      <c r="F1341" s="88" t="s">
        <v>136</v>
      </c>
      <c r="G1341" s="85">
        <v>44872</v>
      </c>
      <c r="H1341" s="85">
        <v>44881</v>
      </c>
      <c r="I1341" s="78" t="s">
        <v>5646</v>
      </c>
      <c r="J1341" s="85">
        <v>44876</v>
      </c>
      <c r="K1341" s="178" t="s">
        <v>5647</v>
      </c>
      <c r="L1341" s="31">
        <f t="shared" si="164"/>
        <v>19</v>
      </c>
      <c r="M1341" s="31">
        <f t="shared" si="165"/>
        <v>4</v>
      </c>
      <c r="N1341" s="74" t="s">
        <v>3068</v>
      </c>
      <c r="O1341" s="87" t="s">
        <v>3069</v>
      </c>
      <c r="P1341" s="87" t="str">
        <f>VLOOKUP(Email_TaskV2[[#This Row],[PIC Dev]],[1]Organization!C:D,2,FALSE)</f>
        <v>BSM Prepaid</v>
      </c>
      <c r="Q1341" s="89" t="s">
        <v>5647</v>
      </c>
      <c r="R1341" s="78">
        <v>53</v>
      </c>
      <c r="S1341" s="78" t="s">
        <v>106</v>
      </c>
      <c r="T1341" s="78" t="s">
        <v>5455</v>
      </c>
      <c r="U1341" s="78"/>
      <c r="V1341" s="78"/>
      <c r="W1341" s="78"/>
      <c r="X1341" s="78"/>
      <c r="Y1341" s="78"/>
      <c r="Z1341" s="31" t="s">
        <v>63</v>
      </c>
      <c r="AA1341" s="31" t="s">
        <v>64</v>
      </c>
      <c r="AB1341" s="31" t="s">
        <v>588</v>
      </c>
      <c r="AC1341" s="31" t="s">
        <v>66</v>
      </c>
      <c r="AD1341" s="23" t="s">
        <v>2792</v>
      </c>
      <c r="AE1341" s="77"/>
      <c r="AF1341" s="77"/>
      <c r="AG1341" s="78"/>
      <c r="AH1341" s="78"/>
      <c r="AI1341" s="78" t="s">
        <v>75</v>
      </c>
      <c r="AJ1341" s="25" t="str">
        <f t="shared" si="163"/>
        <v/>
      </c>
      <c r="AK1341" s="25"/>
      <c r="AL1341" s="25"/>
      <c r="AM1341" s="25"/>
      <c r="AN1341" s="25"/>
      <c r="AO1341" s="25"/>
      <c r="AP1341" s="26">
        <f ca="1">IF(AND(Email_TaskV2[[#This Row],[Status]]="ON PROGRESS"),TODAY()-Email_TaskV2[[#This Row],[Tanggal nodin RFS/RFI]],0)</f>
        <v>0</v>
      </c>
      <c r="AQ1341" s="26">
        <f ca="1">IF(AND(Email_TaskV2[[#This Row],[Status]]="ON PROGRESS",Email_TaskV2[[#This Row],[Type]]="RFI"),TODAY()-Email_TaskV2[[#This Row],[Tanggal nodin RFS/RFI]],0)</f>
        <v>0</v>
      </c>
      <c r="AR1341" s="26" t="str">
        <f ca="1">IF(Email_TaskV2[[#This Row],[Aging]]&gt;7,"Warning","")</f>
        <v/>
      </c>
      <c r="AS1341" s="158"/>
      <c r="AT1341" s="158"/>
      <c r="AU1341" s="158"/>
      <c r="AV1341" s="16" t="str">
        <f>IF(AND(Email_TaskV2[[#This Row],[Status]]="ON PROGRESS",Email_TaskV2[[#This Row],[Type]]="RFS"),"YES","")</f>
        <v/>
      </c>
      <c r="AW1341" s="16" t="str">
        <f>IF(AND(Email_TaskV2[[#This Row],[Status]]="ON PROGRESS",Email_TaskV2[[#This Row],[Type]]="RFI"),"YES","")</f>
        <v/>
      </c>
      <c r="AX1341" s="16">
        <f>IF(Email_TaskV2[[#This Row],[Nomor Nodin RFS/RFI]]="","",DAY(Email_TaskV2[[#This Row],[Tanggal nodin RFS/RFI]]))</f>
        <v>28</v>
      </c>
      <c r="AY1341" s="175" t="str">
        <f>IF(Email_TaskV2[[#This Row],[Nomor Nodin RFS/RFI]]="","",TEXT(Email_TaskV2[[#This Row],[Tanggal nodin RFS/RFI]],"mmm"))</f>
        <v>Oct</v>
      </c>
      <c r="AZ1341" s="175" t="str">
        <f>IF(Email_TaskV2[[#This Row],[Nodin BO]]="","No","Yes")</f>
        <v>Yes</v>
      </c>
      <c r="BA1341" s="36">
        <f>IF(Email_TaskV2[[#This Row],[Month]]="",13,MONTH(Email_TaskV2[[#This Row],[Tanggal nodin RFS/RFI]]))</f>
        <v>10</v>
      </c>
    </row>
    <row r="1342" spans="1:53" ht="15" hidden="1" customHeight="1" x14ac:dyDescent="0.3">
      <c r="A1342" s="17">
        <v>1341</v>
      </c>
      <c r="B1342" s="78" t="s">
        <v>5648</v>
      </c>
      <c r="C1342" s="86">
        <v>44862</v>
      </c>
      <c r="D1342" s="89" t="s">
        <v>5649</v>
      </c>
      <c r="E1342" s="78" t="s">
        <v>55</v>
      </c>
      <c r="F1342" s="78" t="s">
        <v>112</v>
      </c>
      <c r="G1342" s="85">
        <v>44862</v>
      </c>
      <c r="H1342" s="85">
        <v>44867</v>
      </c>
      <c r="I1342" s="78" t="s">
        <v>5650</v>
      </c>
      <c r="J1342" s="85">
        <v>44867</v>
      </c>
      <c r="K1342" s="85"/>
      <c r="L1342" s="31">
        <f t="shared" si="164"/>
        <v>5</v>
      </c>
      <c r="M1342" s="31">
        <f t="shared" si="165"/>
        <v>5</v>
      </c>
      <c r="N1342" s="87" t="s">
        <v>130</v>
      </c>
      <c r="O1342" s="87" t="s">
        <v>131</v>
      </c>
      <c r="P1342" s="87" t="str">
        <f>VLOOKUP(Email_TaskV2[[#This Row],[PIC Dev]],[1]Organization!C:D,2,FALSE)</f>
        <v>BSM Prepaid</v>
      </c>
      <c r="Q1342" s="87"/>
      <c r="R1342" s="78">
        <v>50</v>
      </c>
      <c r="S1342" s="78" t="s">
        <v>106</v>
      </c>
      <c r="T1342" s="78" t="s">
        <v>5630</v>
      </c>
      <c r="U1342" s="78"/>
      <c r="V1342" s="78"/>
      <c r="W1342" s="78"/>
      <c r="X1342" s="78"/>
      <c r="Y1342" s="78"/>
      <c r="Z1342" s="31" t="s">
        <v>63</v>
      </c>
      <c r="AA1342" s="31" t="s">
        <v>64</v>
      </c>
      <c r="AB1342" s="31" t="s">
        <v>65</v>
      </c>
      <c r="AC1342" s="31" t="s">
        <v>66</v>
      </c>
      <c r="AD1342" s="23" t="s">
        <v>816</v>
      </c>
      <c r="AE1342" s="77"/>
      <c r="AF1342" s="77"/>
      <c r="AG1342" s="78"/>
      <c r="AH1342" s="78"/>
      <c r="AI1342" s="78" t="s">
        <v>75</v>
      </c>
      <c r="AJ1342" s="25" t="str">
        <f t="shared" si="163"/>
        <v/>
      </c>
      <c r="AK1342" s="25"/>
      <c r="AL1342" s="25"/>
      <c r="AM1342" s="25"/>
      <c r="AN1342" s="25"/>
      <c r="AO1342" s="25"/>
      <c r="AP1342" s="26">
        <f ca="1">IF(AND(Email_TaskV2[[#This Row],[Status]]="ON PROGRESS"),TODAY()-Email_TaskV2[[#This Row],[Tanggal nodin RFS/RFI]],0)</f>
        <v>0</v>
      </c>
      <c r="AQ1342" s="26">
        <f ca="1">IF(AND(Email_TaskV2[[#This Row],[Status]]="ON PROGRESS",Email_TaskV2[[#This Row],[Type]]="RFI"),TODAY()-Email_TaskV2[[#This Row],[Tanggal nodin RFS/RFI]],0)</f>
        <v>0</v>
      </c>
      <c r="AR1342" s="26" t="str">
        <f ca="1">IF(Email_TaskV2[[#This Row],[Aging]]&gt;7,"Warning","")</f>
        <v/>
      </c>
      <c r="AS1342" s="158"/>
      <c r="AT1342" s="158"/>
      <c r="AU1342" s="158"/>
      <c r="AV1342" s="158" t="str">
        <f>IF(AND(Email_TaskV2[[#This Row],[Status]]="ON PROGRESS",Email_TaskV2[[#This Row],[Type]]="RFS"),"YES","")</f>
        <v/>
      </c>
      <c r="AW1342" s="16" t="str">
        <f>IF(AND(Email_TaskV2[[#This Row],[Status]]="ON PROGRESS",Email_TaskV2[[#This Row],[Type]]="RFI"),"YES","")</f>
        <v/>
      </c>
      <c r="AX1342" s="158">
        <f>IF(Email_TaskV2[[#This Row],[Nomor Nodin RFS/RFI]]="","",DAY(Email_TaskV2[[#This Row],[Tanggal nodin RFS/RFI]]))</f>
        <v>28</v>
      </c>
      <c r="AY1342" s="179" t="str">
        <f>IF(Email_TaskV2[[#This Row],[Nomor Nodin RFS/RFI]]="","",TEXT(Email_TaskV2[[#This Row],[Tanggal nodin RFS/RFI]],"mmm"))</f>
        <v>Oct</v>
      </c>
      <c r="AZ1342" s="179" t="str">
        <f>IF(Email_TaskV2[[#This Row],[Nodin BO]]="","No","Yes")</f>
        <v>Yes</v>
      </c>
      <c r="BA1342" s="176">
        <f>IF(Email_TaskV2[[#This Row],[Month]]="",13,MONTH(Email_TaskV2[[#This Row],[Tanggal nodin RFS/RFI]]))</f>
        <v>10</v>
      </c>
    </row>
    <row r="1343" spans="1:53" ht="15" hidden="1" customHeight="1" x14ac:dyDescent="0.3">
      <c r="A1343" s="17">
        <v>1342</v>
      </c>
      <c r="B1343" s="78" t="s">
        <v>5651</v>
      </c>
      <c r="C1343" s="86">
        <v>44862</v>
      </c>
      <c r="D1343" s="89" t="s">
        <v>5652</v>
      </c>
      <c r="E1343" s="48" t="s">
        <v>118</v>
      </c>
      <c r="F1343" s="48" t="s">
        <v>691</v>
      </c>
      <c r="G1343" s="78"/>
      <c r="H1343" s="85">
        <v>44880</v>
      </c>
      <c r="I1343" s="78"/>
      <c r="J1343" s="85"/>
      <c r="K1343" s="85"/>
      <c r="L1343" s="77"/>
      <c r="M1343" s="87"/>
      <c r="N1343" s="87" t="s">
        <v>3068</v>
      </c>
      <c r="O1343" s="87" t="s">
        <v>3069</v>
      </c>
      <c r="P1343" s="87" t="str">
        <f>VLOOKUP(Email_TaskV2[[#This Row],[PIC Dev]],[1]Organization!C:D,2,FALSE)</f>
        <v>BSM Prepaid</v>
      </c>
      <c r="Q1343" s="89" t="s">
        <v>5653</v>
      </c>
      <c r="R1343" s="78"/>
      <c r="S1343" s="78" t="s">
        <v>61</v>
      </c>
      <c r="T1343" s="78" t="s">
        <v>5654</v>
      </c>
      <c r="U1343" s="78"/>
      <c r="V1343" s="78"/>
      <c r="W1343" s="78"/>
      <c r="X1343" s="78"/>
      <c r="Y1343" s="78"/>
      <c r="Z1343" s="31" t="s">
        <v>63</v>
      </c>
      <c r="AA1343" s="31" t="s">
        <v>64</v>
      </c>
      <c r="AB1343" s="31" t="s">
        <v>588</v>
      </c>
      <c r="AC1343" s="31" t="s">
        <v>66</v>
      </c>
      <c r="AD1343" s="23" t="s">
        <v>99</v>
      </c>
      <c r="AE1343" s="77" t="s">
        <v>125</v>
      </c>
      <c r="AF1343" s="77"/>
      <c r="AG1343" s="78"/>
      <c r="AH1343" s="78"/>
      <c r="AI1343" s="180" t="s">
        <v>68</v>
      </c>
      <c r="AJ1343" s="181" t="str">
        <f t="shared" si="163"/>
        <v>(FUT Simulator)</v>
      </c>
      <c r="AK1343" s="25"/>
      <c r="AL1343" s="25"/>
      <c r="AM1343" s="25">
        <v>3</v>
      </c>
      <c r="AN1343" s="25"/>
      <c r="AO1343" s="25"/>
      <c r="AP1343" s="26">
        <f ca="1">IF(AND(Email_TaskV2[[#This Row],[Status]]="ON PROGRESS"),TODAY()-Email_TaskV2[[#This Row],[Tanggal nodin RFS/RFI]],0)</f>
        <v>0</v>
      </c>
      <c r="AQ1343" s="26">
        <f ca="1">IF(AND(Email_TaskV2[[#This Row],[Status]]="ON PROGRESS",Email_TaskV2[[#This Row],[Type]]="RFI"),TODAY()-Email_TaskV2[[#This Row],[Tanggal nodin RFS/RFI]],0)</f>
        <v>0</v>
      </c>
      <c r="AR1343" s="26" t="str">
        <f ca="1">IF(Email_TaskV2[[#This Row],[Aging]]&gt;7,"Warning","")</f>
        <v/>
      </c>
      <c r="AS1343" s="158"/>
      <c r="AT1343" s="158"/>
      <c r="AU1343" s="158"/>
      <c r="AV1343" s="158" t="str">
        <f>IF(AND(Email_TaskV2[[#This Row],[Status]]="ON PROGRESS",Email_TaskV2[[#This Row],[Type]]="RFS"),"YES","")</f>
        <v/>
      </c>
      <c r="AW1343" s="16" t="str">
        <f>IF(AND(Email_TaskV2[[#This Row],[Status]]="ON PROGRESS",Email_TaskV2[[#This Row],[Type]]="RFI"),"YES","")</f>
        <v/>
      </c>
      <c r="AX1343" s="158">
        <f>IF(Email_TaskV2[[#This Row],[Nomor Nodin RFS/RFI]]="","",DAY(Email_TaskV2[[#This Row],[Tanggal nodin RFS/RFI]]))</f>
        <v>28</v>
      </c>
      <c r="AY1343" s="179" t="str">
        <f>IF(Email_TaskV2[[#This Row],[Nomor Nodin RFS/RFI]]="","",TEXT(Email_TaskV2[[#This Row],[Tanggal nodin RFS/RFI]],"mmm"))</f>
        <v>Oct</v>
      </c>
      <c r="AZ1343" s="179" t="str">
        <f>IF(Email_TaskV2[[#This Row],[Nodin BO]]="","No","Yes")</f>
        <v>Yes</v>
      </c>
      <c r="BA1343" s="176">
        <f>IF(Email_TaskV2[[#This Row],[Month]]="",13,MONTH(Email_TaskV2[[#This Row],[Tanggal nodin RFS/RFI]]))</f>
        <v>10</v>
      </c>
    </row>
    <row r="1344" spans="1:53" ht="15" hidden="1" customHeight="1" x14ac:dyDescent="0.3">
      <c r="A1344" s="17">
        <v>1343</v>
      </c>
      <c r="B1344" s="78" t="s">
        <v>5655</v>
      </c>
      <c r="C1344" s="86">
        <v>44862</v>
      </c>
      <c r="D1344" s="89" t="s">
        <v>5656</v>
      </c>
      <c r="E1344" s="78" t="s">
        <v>55</v>
      </c>
      <c r="F1344" s="88" t="s">
        <v>136</v>
      </c>
      <c r="G1344" s="85">
        <v>44865</v>
      </c>
      <c r="H1344" s="85">
        <v>44866</v>
      </c>
      <c r="I1344" s="78" t="s">
        <v>5657</v>
      </c>
      <c r="J1344" s="85">
        <v>44866</v>
      </c>
      <c r="K1344" s="85"/>
      <c r="L1344" s="31">
        <f>H1344-C1344</f>
        <v>4</v>
      </c>
      <c r="M1344" s="31">
        <f>J1344-G1344</f>
        <v>1</v>
      </c>
      <c r="N1344" s="87" t="s">
        <v>171</v>
      </c>
      <c r="O1344" s="87" t="s">
        <v>172</v>
      </c>
      <c r="P1344" s="87" t="str">
        <f>VLOOKUP(Email_TaskV2[[#This Row],[PIC Dev]],[1]Organization!C:D,2,FALSE)</f>
        <v>Postpaid, Roaming, and Interconnect</v>
      </c>
      <c r="Q1344" s="89" t="s">
        <v>5658</v>
      </c>
      <c r="R1344" s="78">
        <v>20</v>
      </c>
      <c r="S1344" s="78" t="s">
        <v>61</v>
      </c>
      <c r="T1344" s="78" t="s">
        <v>5426</v>
      </c>
      <c r="U1344" s="78"/>
      <c r="V1344" s="78"/>
      <c r="W1344" s="78"/>
      <c r="X1344" s="78"/>
      <c r="Y1344" s="78"/>
      <c r="Z1344" s="31" t="s">
        <v>63</v>
      </c>
      <c r="AA1344" s="31" t="s">
        <v>64</v>
      </c>
      <c r="AB1344" s="31" t="s">
        <v>65</v>
      </c>
      <c r="AC1344" s="31" t="s">
        <v>124</v>
      </c>
      <c r="AD1344" s="23" t="s">
        <v>125</v>
      </c>
      <c r="AE1344" s="77"/>
      <c r="AF1344" s="77"/>
      <c r="AG1344" s="78"/>
      <c r="AH1344" s="78"/>
      <c r="AI1344" s="78" t="s">
        <v>75</v>
      </c>
      <c r="AJ1344" s="25" t="str">
        <f t="shared" si="163"/>
        <v/>
      </c>
      <c r="AK1344" s="25"/>
      <c r="AL1344" s="25"/>
      <c r="AM1344" s="25"/>
      <c r="AN1344" s="25"/>
      <c r="AO1344" s="25"/>
      <c r="AP1344" s="26">
        <f ca="1">IF(AND(Email_TaskV2[[#This Row],[Status]]="ON PROGRESS"),TODAY()-Email_TaskV2[[#This Row],[Tanggal nodin RFS/RFI]],0)</f>
        <v>0</v>
      </c>
      <c r="AQ1344" s="26">
        <f ca="1">IF(AND(Email_TaskV2[[#This Row],[Status]]="ON PROGRESS",Email_TaskV2[[#This Row],[Type]]="RFI"),TODAY()-Email_TaskV2[[#This Row],[Tanggal nodin RFS/RFI]],0)</f>
        <v>0</v>
      </c>
      <c r="AR1344" s="26" t="str">
        <f ca="1">IF(Email_TaskV2[[#This Row],[Aging]]&gt;7,"Warning","")</f>
        <v/>
      </c>
      <c r="AS1344" s="158"/>
      <c r="AT1344" s="158"/>
      <c r="AU1344" s="158"/>
      <c r="AV1344" s="158" t="str">
        <f>IF(AND(Email_TaskV2[[#This Row],[Status]]="ON PROGRESS",Email_TaskV2[[#This Row],[Type]]="RFS"),"YES","")</f>
        <v/>
      </c>
      <c r="AW1344" s="16" t="str">
        <f>IF(AND(Email_TaskV2[[#This Row],[Status]]="ON PROGRESS",Email_TaskV2[[#This Row],[Type]]="RFI"),"YES","")</f>
        <v/>
      </c>
      <c r="AX1344" s="158">
        <f>IF(Email_TaskV2[[#This Row],[Nomor Nodin RFS/RFI]]="","",DAY(Email_TaskV2[[#This Row],[Tanggal nodin RFS/RFI]]))</f>
        <v>28</v>
      </c>
      <c r="AY1344" s="179" t="str">
        <f>IF(Email_TaskV2[[#This Row],[Nomor Nodin RFS/RFI]]="","",TEXT(Email_TaskV2[[#This Row],[Tanggal nodin RFS/RFI]],"mmm"))</f>
        <v>Oct</v>
      </c>
      <c r="AZ1344" s="179" t="str">
        <f>IF(Email_TaskV2[[#This Row],[Nodin BO]]="","No","Yes")</f>
        <v>Yes</v>
      </c>
      <c r="BA1344" s="176">
        <f>IF(Email_TaskV2[[#This Row],[Month]]="",13,MONTH(Email_TaskV2[[#This Row],[Tanggal nodin RFS/RFI]]))</f>
        <v>10</v>
      </c>
    </row>
    <row r="1345" spans="1:53" ht="15" hidden="1" customHeight="1" x14ac:dyDescent="0.3">
      <c r="A1345" s="17">
        <v>1344</v>
      </c>
      <c r="B1345" s="78" t="s">
        <v>5659</v>
      </c>
      <c r="C1345" s="86">
        <v>44862</v>
      </c>
      <c r="D1345" s="89" t="s">
        <v>5660</v>
      </c>
      <c r="E1345" s="78" t="s">
        <v>55</v>
      </c>
      <c r="F1345" s="88" t="s">
        <v>136</v>
      </c>
      <c r="G1345" s="85">
        <v>44873</v>
      </c>
      <c r="H1345" s="85">
        <v>44876</v>
      </c>
      <c r="I1345" s="78" t="s">
        <v>5661</v>
      </c>
      <c r="J1345" s="85">
        <v>44876</v>
      </c>
      <c r="K1345" s="178" t="s">
        <v>5662</v>
      </c>
      <c r="L1345" s="31">
        <f>H1345-C1345</f>
        <v>14</v>
      </c>
      <c r="M1345" s="31">
        <f>J1345-G1345</f>
        <v>3</v>
      </c>
      <c r="N1345" s="87" t="s">
        <v>171</v>
      </c>
      <c r="O1345" s="87" t="s">
        <v>172</v>
      </c>
      <c r="P1345" s="87" t="str">
        <f>VLOOKUP(Email_TaskV2[[#This Row],[PIC Dev]],[1]Organization!C:D,2,FALSE)</f>
        <v>Postpaid, Roaming, and Interconnect</v>
      </c>
      <c r="Q1345" s="87" t="s">
        <v>5663</v>
      </c>
      <c r="R1345" s="78">
        <v>8</v>
      </c>
      <c r="S1345" s="78" t="s">
        <v>106</v>
      </c>
      <c r="T1345" s="78" t="s">
        <v>5664</v>
      </c>
      <c r="U1345" s="78"/>
      <c r="V1345" s="78"/>
      <c r="W1345" s="78"/>
      <c r="X1345" s="78"/>
      <c r="Y1345" s="78"/>
      <c r="Z1345" s="31" t="s">
        <v>63</v>
      </c>
      <c r="AA1345" s="31" t="s">
        <v>64</v>
      </c>
      <c r="AB1345" s="31" t="s">
        <v>588</v>
      </c>
      <c r="AC1345" s="31" t="s">
        <v>124</v>
      </c>
      <c r="AD1345" s="23" t="s">
        <v>133</v>
      </c>
      <c r="AE1345" s="77"/>
      <c r="AF1345" s="77"/>
      <c r="AG1345" s="78"/>
      <c r="AH1345" s="78"/>
      <c r="AI1345" s="78" t="s">
        <v>75</v>
      </c>
      <c r="AJ1345" s="25" t="str">
        <f t="shared" si="163"/>
        <v/>
      </c>
      <c r="AK1345" s="25"/>
      <c r="AL1345" s="25"/>
      <c r="AM1345" s="25"/>
      <c r="AN1345" s="25"/>
      <c r="AO1345" s="25"/>
      <c r="AP1345" s="26">
        <f ca="1">IF(AND(Email_TaskV2[[#This Row],[Status]]="ON PROGRESS"),TODAY()-Email_TaskV2[[#This Row],[Tanggal nodin RFS/RFI]],0)</f>
        <v>0</v>
      </c>
      <c r="AQ1345" s="26">
        <f ca="1">IF(AND(Email_TaskV2[[#This Row],[Status]]="ON PROGRESS",Email_TaskV2[[#This Row],[Type]]="RFI"),TODAY()-Email_TaskV2[[#This Row],[Tanggal nodin RFS/RFI]],0)</f>
        <v>0</v>
      </c>
      <c r="AR1345" s="26" t="str">
        <f ca="1">IF(Email_TaskV2[[#This Row],[Aging]]&gt;7,"Warning","")</f>
        <v/>
      </c>
      <c r="AS1345" s="158"/>
      <c r="AT1345" s="158"/>
      <c r="AU1345" s="158"/>
      <c r="AV1345" s="158" t="str">
        <f>IF(AND(Email_TaskV2[[#This Row],[Status]]="ON PROGRESS",Email_TaskV2[[#This Row],[Type]]="RFS"),"YES","")</f>
        <v/>
      </c>
      <c r="AW1345" s="16" t="str">
        <f>IF(AND(Email_TaskV2[[#This Row],[Status]]="ON PROGRESS",Email_TaskV2[[#This Row],[Type]]="RFI"),"YES","")</f>
        <v/>
      </c>
      <c r="AX1345" s="158">
        <f>IF(Email_TaskV2[[#This Row],[Nomor Nodin RFS/RFI]]="","",DAY(Email_TaskV2[[#This Row],[Tanggal nodin RFS/RFI]]))</f>
        <v>28</v>
      </c>
      <c r="AY1345" s="179" t="str">
        <f>IF(Email_TaskV2[[#This Row],[Nomor Nodin RFS/RFI]]="","",TEXT(Email_TaskV2[[#This Row],[Tanggal nodin RFS/RFI]],"mmm"))</f>
        <v>Oct</v>
      </c>
      <c r="AZ1345" s="179" t="str">
        <f>IF(Email_TaskV2[[#This Row],[Nodin BO]]="","No","Yes")</f>
        <v>Yes</v>
      </c>
      <c r="BA1345" s="176">
        <f>IF(Email_TaskV2[[#This Row],[Month]]="",13,MONTH(Email_TaskV2[[#This Row],[Tanggal nodin RFS/RFI]]))</f>
        <v>10</v>
      </c>
    </row>
    <row r="1346" spans="1:53" ht="15" hidden="1" customHeight="1" x14ac:dyDescent="0.3">
      <c r="A1346" s="17">
        <v>1345</v>
      </c>
      <c r="B1346" s="31" t="s">
        <v>5665</v>
      </c>
      <c r="C1346" s="40">
        <v>44862</v>
      </c>
      <c r="D1346" s="74" t="s">
        <v>5666</v>
      </c>
      <c r="E1346" s="48" t="s">
        <v>118</v>
      </c>
      <c r="F1346" s="174" t="s">
        <v>691</v>
      </c>
      <c r="G1346" s="31"/>
      <c r="H1346" s="42">
        <v>44879</v>
      </c>
      <c r="I1346" s="31"/>
      <c r="J1346" s="42"/>
      <c r="K1346" s="42"/>
      <c r="L1346" s="33"/>
      <c r="M1346" s="34"/>
      <c r="N1346" s="34" t="s">
        <v>93</v>
      </c>
      <c r="O1346" s="34" t="s">
        <v>94</v>
      </c>
      <c r="P1346" s="34" t="str">
        <f>VLOOKUP(Email_TaskV2[[#This Row],[PIC Dev]],[1]Organization!C:D,2,FALSE)</f>
        <v>Digital and VAS</v>
      </c>
      <c r="Q1346" s="74" t="s">
        <v>5667</v>
      </c>
      <c r="R1346" s="31"/>
      <c r="S1346" s="31" t="s">
        <v>61</v>
      </c>
      <c r="T1346" s="31" t="s">
        <v>5668</v>
      </c>
      <c r="U1346" s="31"/>
      <c r="V1346" s="31"/>
      <c r="W1346" s="31"/>
      <c r="X1346" s="31"/>
      <c r="Y1346" s="31"/>
      <c r="Z1346" s="31" t="s">
        <v>63</v>
      </c>
      <c r="AA1346" s="31" t="s">
        <v>64</v>
      </c>
      <c r="AB1346" s="31" t="s">
        <v>201</v>
      </c>
      <c r="AC1346" s="31" t="s">
        <v>98</v>
      </c>
      <c r="AD1346" s="23" t="s">
        <v>160</v>
      </c>
      <c r="AE1346" s="33"/>
      <c r="AF1346" s="33"/>
      <c r="AG1346" s="31"/>
      <c r="AH1346" s="31"/>
      <c r="AI1346" s="180" t="s">
        <v>75</v>
      </c>
      <c r="AJ1346" s="181" t="str">
        <f t="shared" si="163"/>
        <v/>
      </c>
      <c r="AK1346" s="25"/>
      <c r="AL1346" s="25"/>
      <c r="AM1346" s="25"/>
      <c r="AN1346" s="25"/>
      <c r="AO1346" s="25"/>
      <c r="AP1346" s="26">
        <f ca="1">IF(AND(Email_TaskV2[[#This Row],[Status]]="ON PROGRESS"),TODAY()-Email_TaskV2[[#This Row],[Tanggal nodin RFS/RFI]],0)</f>
        <v>0</v>
      </c>
      <c r="AQ1346" s="26">
        <f ca="1">IF(AND(Email_TaskV2[[#This Row],[Status]]="ON PROGRESS",Email_TaskV2[[#This Row],[Type]]="RFI"),TODAY()-Email_TaskV2[[#This Row],[Tanggal nodin RFS/RFI]],0)</f>
        <v>0</v>
      </c>
      <c r="AR1346" s="26" t="str">
        <f ca="1">IF(Email_TaskV2[[#This Row],[Aging]]&gt;7,"Warning","")</f>
        <v/>
      </c>
      <c r="AS1346" s="158"/>
      <c r="AT1346" s="158"/>
      <c r="AU1346" s="158"/>
      <c r="AV1346" s="16" t="str">
        <f>IF(AND(Email_TaskV2[[#This Row],[Status]]="ON PROGRESS",Email_TaskV2[[#This Row],[Type]]="RFS"),"YES","")</f>
        <v/>
      </c>
      <c r="AW1346" s="16" t="str">
        <f>IF(AND(Email_TaskV2[[#This Row],[Status]]="ON PROGRESS",Email_TaskV2[[#This Row],[Type]]="RFI"),"YES","")</f>
        <v/>
      </c>
      <c r="AX1346" s="16">
        <f>IF(Email_TaskV2[[#This Row],[Nomor Nodin RFS/RFI]]="","",DAY(Email_TaskV2[[#This Row],[Tanggal nodin RFS/RFI]]))</f>
        <v>28</v>
      </c>
      <c r="AY1346" s="175" t="str">
        <f>IF(Email_TaskV2[[#This Row],[Nomor Nodin RFS/RFI]]="","",TEXT(Email_TaskV2[[#This Row],[Tanggal nodin RFS/RFI]],"mmm"))</f>
        <v>Oct</v>
      </c>
      <c r="AZ1346" s="175" t="str">
        <f>IF(Email_TaskV2[[#This Row],[Nodin BO]]="","No","Yes")</f>
        <v>Yes</v>
      </c>
      <c r="BA1346" s="36">
        <f>IF(Email_TaskV2[[#This Row],[Month]]="",13,MONTH(Email_TaskV2[[#This Row],[Tanggal nodin RFS/RFI]]))</f>
        <v>10</v>
      </c>
    </row>
    <row r="1347" spans="1:53" ht="15" hidden="1" customHeight="1" x14ac:dyDescent="0.3">
      <c r="A1347" s="17">
        <v>1346</v>
      </c>
      <c r="B1347" s="78" t="s">
        <v>5669</v>
      </c>
      <c r="C1347" s="86">
        <v>44862</v>
      </c>
      <c r="D1347" s="89" t="s">
        <v>5670</v>
      </c>
      <c r="E1347" s="174" t="s">
        <v>118</v>
      </c>
      <c r="F1347" s="174" t="s">
        <v>119</v>
      </c>
      <c r="G1347" s="78"/>
      <c r="H1347" s="85">
        <v>44880</v>
      </c>
      <c r="I1347" s="78"/>
      <c r="J1347" s="85"/>
      <c r="K1347" s="85"/>
      <c r="L1347" s="33"/>
      <c r="M1347" s="34"/>
      <c r="N1347" s="87" t="s">
        <v>93</v>
      </c>
      <c r="O1347" s="87" t="s">
        <v>94</v>
      </c>
      <c r="P1347" s="87" t="str">
        <f>VLOOKUP(Email_TaskV2[[#This Row],[PIC Dev]],[1]Organization!C:D,2,FALSE)</f>
        <v>Digital and VAS</v>
      </c>
      <c r="Q1347" s="89" t="s">
        <v>5671</v>
      </c>
      <c r="R1347" s="78"/>
      <c r="S1347" s="78" t="s">
        <v>61</v>
      </c>
      <c r="T1347" s="78" t="s">
        <v>5668</v>
      </c>
      <c r="U1347" s="78"/>
      <c r="V1347" s="78"/>
      <c r="W1347" s="78"/>
      <c r="X1347" s="78"/>
      <c r="Y1347" s="78"/>
      <c r="Z1347" s="31" t="s">
        <v>63</v>
      </c>
      <c r="AA1347" s="31" t="s">
        <v>64</v>
      </c>
      <c r="AB1347" s="31" t="s">
        <v>201</v>
      </c>
      <c r="AC1347" s="31" t="s">
        <v>98</v>
      </c>
      <c r="AD1347" s="23" t="s">
        <v>99</v>
      </c>
      <c r="AE1347" s="33"/>
      <c r="AF1347" s="33"/>
      <c r="AG1347" s="31"/>
      <c r="AH1347" s="31"/>
      <c r="AI1347" s="180" t="s">
        <v>75</v>
      </c>
      <c r="AJ1347" s="181" t="str">
        <f t="shared" si="163"/>
        <v/>
      </c>
      <c r="AK1347" s="25"/>
      <c r="AL1347" s="25"/>
      <c r="AM1347" s="25"/>
      <c r="AN1347" s="25"/>
      <c r="AO1347" s="25"/>
      <c r="AP1347" s="26">
        <f ca="1">IF(AND(Email_TaskV2[[#This Row],[Status]]="ON PROGRESS"),TODAY()-Email_TaskV2[[#This Row],[Tanggal nodin RFS/RFI]],0)</f>
        <v>0</v>
      </c>
      <c r="AQ1347" s="26">
        <f ca="1">IF(AND(Email_TaskV2[[#This Row],[Status]]="ON PROGRESS",Email_TaskV2[[#This Row],[Type]]="RFI"),TODAY()-Email_TaskV2[[#This Row],[Tanggal nodin RFS/RFI]],0)</f>
        <v>0</v>
      </c>
      <c r="AR1347" s="26" t="str">
        <f ca="1">IF(Email_TaskV2[[#This Row],[Aging]]&gt;7,"Warning","")</f>
        <v/>
      </c>
      <c r="AS1347" s="158"/>
      <c r="AT1347" s="158"/>
      <c r="AU1347" s="158"/>
      <c r="AV1347" s="16" t="str">
        <f>IF(AND(Email_TaskV2[[#This Row],[Status]]="ON PROGRESS",Email_TaskV2[[#This Row],[Type]]="RFS"),"YES","")</f>
        <v/>
      </c>
      <c r="AW1347" s="16" t="str">
        <f>IF(AND(Email_TaskV2[[#This Row],[Status]]="ON PROGRESS",Email_TaskV2[[#This Row],[Type]]="RFI"),"YES","")</f>
        <v/>
      </c>
      <c r="AX1347" s="16">
        <f>IF(Email_TaskV2[[#This Row],[Nomor Nodin RFS/RFI]]="","",DAY(Email_TaskV2[[#This Row],[Tanggal nodin RFS/RFI]]))</f>
        <v>28</v>
      </c>
      <c r="AY1347" s="175" t="str">
        <f>IF(Email_TaskV2[[#This Row],[Nomor Nodin RFS/RFI]]="","",TEXT(Email_TaskV2[[#This Row],[Tanggal nodin RFS/RFI]],"mmm"))</f>
        <v>Oct</v>
      </c>
      <c r="AZ1347" s="175" t="str">
        <f>IF(Email_TaskV2[[#This Row],[Nodin BO]]="","No","Yes")</f>
        <v>Yes</v>
      </c>
      <c r="BA1347" s="36">
        <f>IF(Email_TaskV2[[#This Row],[Month]]="",13,MONTH(Email_TaskV2[[#This Row],[Tanggal nodin RFS/RFI]]))</f>
        <v>10</v>
      </c>
    </row>
    <row r="1348" spans="1:53" ht="15" hidden="1" customHeight="1" x14ac:dyDescent="0.3">
      <c r="A1348" s="17">
        <v>1347</v>
      </c>
      <c r="B1348" s="31" t="s">
        <v>5672</v>
      </c>
      <c r="C1348" s="86">
        <v>44865</v>
      </c>
      <c r="D1348" s="74" t="s">
        <v>5673</v>
      </c>
      <c r="E1348" s="31" t="s">
        <v>55</v>
      </c>
      <c r="F1348" s="41" t="s">
        <v>136</v>
      </c>
      <c r="G1348" s="42">
        <v>44869</v>
      </c>
      <c r="H1348" s="42">
        <v>44886</v>
      </c>
      <c r="I1348" s="31" t="s">
        <v>5674</v>
      </c>
      <c r="J1348" s="42">
        <v>44886</v>
      </c>
      <c r="K1348" s="155" t="s">
        <v>5675</v>
      </c>
      <c r="L1348" s="31">
        <f>H1348-C1348</f>
        <v>21</v>
      </c>
      <c r="M1348" s="31">
        <f>J1348-G1348</f>
        <v>17</v>
      </c>
      <c r="N1348" s="34" t="s">
        <v>93</v>
      </c>
      <c r="O1348" s="34" t="s">
        <v>94</v>
      </c>
      <c r="P1348" s="34" t="str">
        <f>VLOOKUP(Email_TaskV2[[#This Row],[PIC Dev]],[1]Organization!C:D,2,FALSE)</f>
        <v>Digital and VAS</v>
      </c>
      <c r="Q1348" s="74" t="s">
        <v>5676</v>
      </c>
      <c r="R1348" s="31">
        <v>22</v>
      </c>
      <c r="S1348" s="31" t="s">
        <v>106</v>
      </c>
      <c r="T1348" s="31" t="s">
        <v>4767</v>
      </c>
      <c r="U1348" s="31"/>
      <c r="V1348" s="31"/>
      <c r="W1348" s="31"/>
      <c r="X1348" s="31"/>
      <c r="Y1348" s="31"/>
      <c r="Z1348" s="31" t="s">
        <v>63</v>
      </c>
      <c r="AA1348" s="31" t="s">
        <v>64</v>
      </c>
      <c r="AB1348" s="31" t="s">
        <v>201</v>
      </c>
      <c r="AC1348" s="31" t="s">
        <v>98</v>
      </c>
      <c r="AD1348" s="23" t="s">
        <v>151</v>
      </c>
      <c r="AE1348" s="33"/>
      <c r="AF1348" s="33"/>
      <c r="AG1348" s="31"/>
      <c r="AH1348" s="31"/>
      <c r="AI1348" s="78" t="s">
        <v>276</v>
      </c>
      <c r="AJ1348" s="25" t="str">
        <f t="shared" si="163"/>
        <v>(Sigos Automation)</v>
      </c>
      <c r="AK1348" s="25">
        <v>1</v>
      </c>
      <c r="AL1348" s="25"/>
      <c r="AM1348" s="25"/>
      <c r="AN1348" s="25"/>
      <c r="AO1348" s="25"/>
      <c r="AP1348" s="26">
        <f ca="1">IF(AND(Email_TaskV2[[#This Row],[Status]]="ON PROGRESS"),TODAY()-Email_TaskV2[[#This Row],[Tanggal nodin RFS/RFI]],0)</f>
        <v>0</v>
      </c>
      <c r="AQ1348" s="26">
        <f ca="1">IF(AND(Email_TaskV2[[#This Row],[Status]]="ON PROGRESS",Email_TaskV2[[#This Row],[Type]]="RFI"),TODAY()-Email_TaskV2[[#This Row],[Tanggal nodin RFS/RFI]],0)</f>
        <v>0</v>
      </c>
      <c r="AR1348" s="26" t="str">
        <f ca="1">IF(Email_TaskV2[[#This Row],[Aging]]&gt;7,"Warning","")</f>
        <v/>
      </c>
      <c r="AS1348" s="158"/>
      <c r="AT1348" s="158"/>
      <c r="AU1348" s="158"/>
      <c r="AV1348" s="158" t="str">
        <f>IF(AND(Email_TaskV2[[#This Row],[Status]]="ON PROGRESS",Email_TaskV2[[#This Row],[Type]]="RFS"),"YES","")</f>
        <v/>
      </c>
      <c r="AW1348" s="16" t="str">
        <f>IF(AND(Email_TaskV2[[#This Row],[Status]]="ON PROGRESS",Email_TaskV2[[#This Row],[Type]]="RFI"),"YES","")</f>
        <v/>
      </c>
      <c r="AX1348" s="158">
        <f>IF(Email_TaskV2[[#This Row],[Nomor Nodin RFS/RFI]]="","",DAY(Email_TaskV2[[#This Row],[Tanggal nodin RFS/RFI]]))</f>
        <v>31</v>
      </c>
      <c r="AY1348" s="179" t="str">
        <f>IF(Email_TaskV2[[#This Row],[Nomor Nodin RFS/RFI]]="","",TEXT(Email_TaskV2[[#This Row],[Tanggal nodin RFS/RFI]],"mmm"))</f>
        <v>Oct</v>
      </c>
      <c r="AZ1348" s="179" t="str">
        <f>IF(Email_TaskV2[[#This Row],[Nodin BO]]="","No","Yes")</f>
        <v>Yes</v>
      </c>
      <c r="BA1348" s="176">
        <f>IF(Email_TaskV2[[#This Row],[Month]]="",13,MONTH(Email_TaskV2[[#This Row],[Tanggal nodin RFS/RFI]]))</f>
        <v>10</v>
      </c>
    </row>
    <row r="1349" spans="1:53" ht="15" hidden="1" customHeight="1" x14ac:dyDescent="0.3">
      <c r="A1349" s="17">
        <v>1348</v>
      </c>
      <c r="B1349" s="78" t="s">
        <v>5677</v>
      </c>
      <c r="C1349" s="86">
        <v>44865</v>
      </c>
      <c r="D1349" s="89" t="s">
        <v>5678</v>
      </c>
      <c r="E1349" s="78" t="s">
        <v>55</v>
      </c>
      <c r="F1349" s="88" t="s">
        <v>136</v>
      </c>
      <c r="G1349" s="85">
        <v>44867</v>
      </c>
      <c r="H1349" s="85">
        <v>44869</v>
      </c>
      <c r="I1349" s="78" t="s">
        <v>5679</v>
      </c>
      <c r="J1349" s="85">
        <v>44869</v>
      </c>
      <c r="K1349" s="85"/>
      <c r="L1349" s="31">
        <f>H1349-C1349</f>
        <v>4</v>
      </c>
      <c r="M1349" s="31">
        <f>J1349-G1349</f>
        <v>2</v>
      </c>
      <c r="N1349" s="34" t="s">
        <v>130</v>
      </c>
      <c r="O1349" s="34" t="s">
        <v>131</v>
      </c>
      <c r="P1349" s="87" t="str">
        <f>VLOOKUP(Email_TaskV2[[#This Row],[PIC Dev]],[1]Organization!C:D,2,FALSE)</f>
        <v>BSM Prepaid</v>
      </c>
      <c r="Q1349" s="87" t="s">
        <v>5680</v>
      </c>
      <c r="R1349" s="78">
        <v>65</v>
      </c>
      <c r="S1349" s="78" t="s">
        <v>106</v>
      </c>
      <c r="T1349" s="78" t="s">
        <v>5681</v>
      </c>
      <c r="U1349" s="78"/>
      <c r="V1349" s="78"/>
      <c r="W1349" s="78"/>
      <c r="X1349" s="78"/>
      <c r="Y1349" s="78"/>
      <c r="Z1349" s="31" t="s">
        <v>63</v>
      </c>
      <c r="AA1349" s="31" t="s">
        <v>64</v>
      </c>
      <c r="AB1349" s="31" t="s">
        <v>201</v>
      </c>
      <c r="AC1349" s="31" t="s">
        <v>98</v>
      </c>
      <c r="AD1349" s="23" t="s">
        <v>186</v>
      </c>
      <c r="AE1349" s="77"/>
      <c r="AF1349" s="77"/>
      <c r="AG1349" s="78"/>
      <c r="AH1349" s="78"/>
      <c r="AI1349" s="78" t="s">
        <v>75</v>
      </c>
      <c r="AJ1349" s="25" t="str">
        <f t="shared" si="163"/>
        <v/>
      </c>
      <c r="AK1349" s="25"/>
      <c r="AL1349" s="25"/>
      <c r="AM1349" s="25"/>
      <c r="AN1349" s="25"/>
      <c r="AO1349" s="25"/>
      <c r="AP1349" s="26">
        <f ca="1">IF(AND(Email_TaskV2[[#This Row],[Status]]="ON PROGRESS"),TODAY()-Email_TaskV2[[#This Row],[Tanggal nodin RFS/RFI]],0)</f>
        <v>0</v>
      </c>
      <c r="AQ1349" s="26">
        <f ca="1">IF(AND(Email_TaskV2[[#This Row],[Status]]="ON PROGRESS",Email_TaskV2[[#This Row],[Type]]="RFI"),TODAY()-Email_TaskV2[[#This Row],[Tanggal nodin RFS/RFI]],0)</f>
        <v>0</v>
      </c>
      <c r="AR1349" s="26" t="str">
        <f ca="1">IF(Email_TaskV2[[#This Row],[Aging]]&gt;7,"Warning","")</f>
        <v/>
      </c>
      <c r="AS1349" s="158"/>
      <c r="AT1349" s="158"/>
      <c r="AU1349" s="158"/>
      <c r="AV1349" s="158" t="str">
        <f>IF(AND(Email_TaskV2[[#This Row],[Status]]="ON PROGRESS",Email_TaskV2[[#This Row],[Type]]="RFS"),"YES","")</f>
        <v/>
      </c>
      <c r="AW1349" s="16" t="str">
        <f>IF(AND(Email_TaskV2[[#This Row],[Status]]="ON PROGRESS",Email_TaskV2[[#This Row],[Type]]="RFI"),"YES","")</f>
        <v/>
      </c>
      <c r="AX1349" s="158">
        <f>IF(Email_TaskV2[[#This Row],[Nomor Nodin RFS/RFI]]="","",DAY(Email_TaskV2[[#This Row],[Tanggal nodin RFS/RFI]]))</f>
        <v>31</v>
      </c>
      <c r="AY1349" s="179" t="str">
        <f>IF(Email_TaskV2[[#This Row],[Nomor Nodin RFS/RFI]]="","",TEXT(Email_TaskV2[[#This Row],[Tanggal nodin RFS/RFI]],"mmm"))</f>
        <v>Oct</v>
      </c>
      <c r="AZ1349" s="179" t="str">
        <f>IF(Email_TaskV2[[#This Row],[Nodin BO]]="","No","Yes")</f>
        <v>Yes</v>
      </c>
      <c r="BA1349" s="176">
        <f>IF(Email_TaskV2[[#This Row],[Month]]="",13,MONTH(Email_TaskV2[[#This Row],[Tanggal nodin RFS/RFI]]))</f>
        <v>10</v>
      </c>
    </row>
    <row r="1350" spans="1:53" ht="15" hidden="1" customHeight="1" x14ac:dyDescent="0.3">
      <c r="A1350" s="17">
        <v>1349</v>
      </c>
      <c r="B1350" s="31" t="s">
        <v>5682</v>
      </c>
      <c r="C1350" s="86">
        <v>44865</v>
      </c>
      <c r="D1350" s="74" t="s">
        <v>5683</v>
      </c>
      <c r="E1350" s="48" t="s">
        <v>118</v>
      </c>
      <c r="F1350" s="48" t="s">
        <v>691</v>
      </c>
      <c r="G1350" s="31"/>
      <c r="H1350" s="42">
        <v>44867</v>
      </c>
      <c r="I1350" s="31"/>
      <c r="J1350" s="42"/>
      <c r="K1350" s="42"/>
      <c r="L1350" s="33"/>
      <c r="M1350" s="34"/>
      <c r="N1350" s="34" t="s">
        <v>1434</v>
      </c>
      <c r="O1350" s="34" t="s">
        <v>59</v>
      </c>
      <c r="P1350" s="34" t="str">
        <f>VLOOKUP(Email_TaskV2[[#This Row],[PIC Dev]],[1]Organization!C:D,2,FALSE)</f>
        <v>BSM Prepaid</v>
      </c>
      <c r="Q1350" s="74" t="s">
        <v>5684</v>
      </c>
      <c r="R1350" s="31"/>
      <c r="S1350" s="31" t="s">
        <v>106</v>
      </c>
      <c r="T1350" s="31" t="s">
        <v>5685</v>
      </c>
      <c r="U1350" s="31"/>
      <c r="V1350" s="31"/>
      <c r="W1350" s="31"/>
      <c r="X1350" s="31"/>
      <c r="Y1350" s="31"/>
      <c r="Z1350" s="31" t="s">
        <v>63</v>
      </c>
      <c r="AA1350" s="31" t="s">
        <v>64</v>
      </c>
      <c r="AB1350" s="31" t="s">
        <v>65</v>
      </c>
      <c r="AC1350" s="31" t="s">
        <v>66</v>
      </c>
      <c r="AD1350" s="23" t="s">
        <v>133</v>
      </c>
      <c r="AE1350" s="33"/>
      <c r="AF1350" s="33"/>
      <c r="AG1350" s="31"/>
      <c r="AH1350" s="31"/>
      <c r="AI1350" s="180" t="s">
        <v>75</v>
      </c>
      <c r="AJ1350" s="181" t="str">
        <f t="shared" si="163"/>
        <v/>
      </c>
      <c r="AK1350" s="25"/>
      <c r="AL1350" s="25"/>
      <c r="AM1350" s="25"/>
      <c r="AN1350" s="25"/>
      <c r="AO1350" s="25"/>
      <c r="AP1350" s="26">
        <f ca="1">IF(AND(Email_TaskV2[[#This Row],[Status]]="ON PROGRESS"),TODAY()-Email_TaskV2[[#This Row],[Tanggal nodin RFS/RFI]],0)</f>
        <v>0</v>
      </c>
      <c r="AQ1350" s="26">
        <f ca="1">IF(AND(Email_TaskV2[[#This Row],[Status]]="ON PROGRESS",Email_TaskV2[[#This Row],[Type]]="RFI"),TODAY()-Email_TaskV2[[#This Row],[Tanggal nodin RFS/RFI]],0)</f>
        <v>0</v>
      </c>
      <c r="AR1350" s="26" t="str">
        <f ca="1">IF(Email_TaskV2[[#This Row],[Aging]]&gt;7,"Warning","")</f>
        <v/>
      </c>
      <c r="AS1350" s="158"/>
      <c r="AT1350" s="158"/>
      <c r="AU1350" s="158"/>
      <c r="AV1350" s="158" t="str">
        <f>IF(AND(Email_TaskV2[[#This Row],[Status]]="ON PROGRESS",Email_TaskV2[[#This Row],[Type]]="RFS"),"YES","")</f>
        <v/>
      </c>
      <c r="AW1350" s="16" t="str">
        <f>IF(AND(Email_TaskV2[[#This Row],[Status]]="ON PROGRESS",Email_TaskV2[[#This Row],[Type]]="RFI"),"YES","")</f>
        <v/>
      </c>
      <c r="AX1350" s="158">
        <f>IF(Email_TaskV2[[#This Row],[Nomor Nodin RFS/RFI]]="","",DAY(Email_TaskV2[[#This Row],[Tanggal nodin RFS/RFI]]))</f>
        <v>31</v>
      </c>
      <c r="AY1350" s="179" t="str">
        <f>IF(Email_TaskV2[[#This Row],[Nomor Nodin RFS/RFI]]="","",TEXT(Email_TaskV2[[#This Row],[Tanggal nodin RFS/RFI]],"mmm"))</f>
        <v>Oct</v>
      </c>
      <c r="AZ1350" s="179" t="str">
        <f>IF(Email_TaskV2[[#This Row],[Nodin BO]]="","No","Yes")</f>
        <v>Yes</v>
      </c>
      <c r="BA1350" s="176">
        <f>IF(Email_TaskV2[[#This Row],[Month]]="",13,MONTH(Email_TaskV2[[#This Row],[Tanggal nodin RFS/RFI]]))</f>
        <v>10</v>
      </c>
    </row>
    <row r="1351" spans="1:53" ht="15" hidden="1" customHeight="1" x14ac:dyDescent="0.3">
      <c r="A1351" s="17">
        <v>1350</v>
      </c>
      <c r="B1351" s="78" t="s">
        <v>5686</v>
      </c>
      <c r="C1351" s="86">
        <v>44865</v>
      </c>
      <c r="D1351" s="89" t="s">
        <v>5687</v>
      </c>
      <c r="E1351" s="78" t="s">
        <v>55</v>
      </c>
      <c r="F1351" s="88" t="s">
        <v>136</v>
      </c>
      <c r="G1351" s="85">
        <v>44868</v>
      </c>
      <c r="H1351" s="85">
        <v>44882</v>
      </c>
      <c r="I1351" s="78" t="s">
        <v>5688</v>
      </c>
      <c r="J1351" s="85">
        <v>44879</v>
      </c>
      <c r="K1351" s="178" t="s">
        <v>5689</v>
      </c>
      <c r="L1351" s="78">
        <f t="shared" ref="L1351:L1379" si="166">H1351-C1351</f>
        <v>17</v>
      </c>
      <c r="M1351" s="78">
        <f t="shared" ref="M1351:M1379" si="167">J1351-G1351</f>
        <v>11</v>
      </c>
      <c r="N1351" s="34" t="s">
        <v>1434</v>
      </c>
      <c r="O1351" s="34" t="s">
        <v>59</v>
      </c>
      <c r="P1351" s="87" t="str">
        <f>VLOOKUP(Email_TaskV2[[#This Row],[PIC Dev]],[1]Organization!C:D,2,FALSE)</f>
        <v>BSM Prepaid</v>
      </c>
      <c r="Q1351" s="89" t="s">
        <v>5690</v>
      </c>
      <c r="R1351" s="78">
        <v>84</v>
      </c>
      <c r="S1351" s="78" t="s">
        <v>106</v>
      </c>
      <c r="T1351" s="78" t="s">
        <v>5290</v>
      </c>
      <c r="U1351" s="78"/>
      <c r="V1351" s="78"/>
      <c r="W1351" s="78"/>
      <c r="X1351" s="78"/>
      <c r="Y1351" s="78"/>
      <c r="Z1351" s="31" t="s">
        <v>63</v>
      </c>
      <c r="AA1351" s="31" t="s">
        <v>64</v>
      </c>
      <c r="AB1351" s="31" t="s">
        <v>65</v>
      </c>
      <c r="AC1351" s="31" t="s">
        <v>66</v>
      </c>
      <c r="AD1351" s="23" t="s">
        <v>211</v>
      </c>
      <c r="AE1351" s="77"/>
      <c r="AF1351" s="77"/>
      <c r="AG1351" s="78"/>
      <c r="AH1351" s="78"/>
      <c r="AI1351" s="78" t="s">
        <v>68</v>
      </c>
      <c r="AJ1351" s="25" t="str">
        <f t="shared" si="163"/>
        <v>(FUT Simulator)</v>
      </c>
      <c r="AK1351" s="25"/>
      <c r="AL1351" s="25"/>
      <c r="AM1351" s="25">
        <v>3</v>
      </c>
      <c r="AN1351" s="25"/>
      <c r="AO1351" s="25"/>
      <c r="AP1351" s="26">
        <f ca="1">IF(AND(Email_TaskV2[[#This Row],[Status]]="ON PROGRESS"),TODAY()-Email_TaskV2[[#This Row],[Tanggal nodin RFS/RFI]],0)</f>
        <v>0</v>
      </c>
      <c r="AQ1351" s="26">
        <f ca="1">IF(AND(Email_TaskV2[[#This Row],[Status]]="ON PROGRESS",Email_TaskV2[[#This Row],[Type]]="RFI"),TODAY()-Email_TaskV2[[#This Row],[Tanggal nodin RFS/RFI]],0)</f>
        <v>0</v>
      </c>
      <c r="AR1351" s="26" t="str">
        <f ca="1">IF(Email_TaskV2[[#This Row],[Aging]]&gt;7,"Warning","")</f>
        <v/>
      </c>
      <c r="AS1351" s="158"/>
      <c r="AT1351" s="158"/>
      <c r="AU1351" s="158"/>
      <c r="AV1351" s="158" t="str">
        <f>IF(AND(Email_TaskV2[[#This Row],[Status]]="ON PROGRESS",Email_TaskV2[[#This Row],[Type]]="RFS"),"YES","")</f>
        <v/>
      </c>
      <c r="AW1351" s="16" t="str">
        <f>IF(AND(Email_TaskV2[[#This Row],[Status]]="ON PROGRESS",Email_TaskV2[[#This Row],[Type]]="RFI"),"YES","")</f>
        <v/>
      </c>
      <c r="AX1351" s="158">
        <f>IF(Email_TaskV2[[#This Row],[Nomor Nodin RFS/RFI]]="","",DAY(Email_TaskV2[[#This Row],[Tanggal nodin RFS/RFI]]))</f>
        <v>31</v>
      </c>
      <c r="AY1351" s="179" t="str">
        <f>IF(Email_TaskV2[[#This Row],[Nomor Nodin RFS/RFI]]="","",TEXT(Email_TaskV2[[#This Row],[Tanggal nodin RFS/RFI]],"mmm"))</f>
        <v>Oct</v>
      </c>
      <c r="AZ1351" s="179" t="str">
        <f>IF(Email_TaskV2[[#This Row],[Nodin BO]]="","No","Yes")</f>
        <v>Yes</v>
      </c>
      <c r="BA1351" s="176">
        <f>IF(Email_TaskV2[[#This Row],[Month]]="",13,MONTH(Email_TaskV2[[#This Row],[Tanggal nodin RFS/RFI]]))</f>
        <v>10</v>
      </c>
    </row>
    <row r="1352" spans="1:53" ht="15" hidden="1" customHeight="1" x14ac:dyDescent="0.3">
      <c r="A1352" s="17">
        <v>1351</v>
      </c>
      <c r="B1352" s="31" t="s">
        <v>5691</v>
      </c>
      <c r="C1352" s="40">
        <v>44865</v>
      </c>
      <c r="D1352" s="74" t="s">
        <v>5692</v>
      </c>
      <c r="E1352" s="31" t="s">
        <v>55</v>
      </c>
      <c r="F1352" s="31" t="s">
        <v>112</v>
      </c>
      <c r="G1352" s="42">
        <v>44866</v>
      </c>
      <c r="H1352" s="42">
        <v>44867</v>
      </c>
      <c r="I1352" s="31" t="s">
        <v>5693</v>
      </c>
      <c r="J1352" s="42">
        <v>44869</v>
      </c>
      <c r="K1352" s="42"/>
      <c r="L1352" s="31">
        <f t="shared" si="166"/>
        <v>2</v>
      </c>
      <c r="M1352" s="31">
        <f t="shared" si="167"/>
        <v>3</v>
      </c>
      <c r="N1352" s="34" t="s">
        <v>130</v>
      </c>
      <c r="O1352" s="34" t="s">
        <v>131</v>
      </c>
      <c r="P1352" s="34" t="str">
        <f>VLOOKUP(Email_TaskV2[[#This Row],[PIC Dev]],[1]Organization!C:D,2,FALSE)</f>
        <v>BSM Prepaid</v>
      </c>
      <c r="Q1352" s="34"/>
      <c r="R1352" s="31">
        <v>18</v>
      </c>
      <c r="S1352" s="31" t="s">
        <v>106</v>
      </c>
      <c r="T1352" s="31" t="s">
        <v>5694</v>
      </c>
      <c r="U1352" s="31"/>
      <c r="V1352" s="31"/>
      <c r="W1352" s="31"/>
      <c r="X1352" s="31"/>
      <c r="Y1352" s="31"/>
      <c r="Z1352" s="31" t="s">
        <v>63</v>
      </c>
      <c r="AA1352" s="31" t="s">
        <v>64</v>
      </c>
      <c r="AB1352" s="31" t="s">
        <v>447</v>
      </c>
      <c r="AC1352" s="31" t="s">
        <v>66</v>
      </c>
      <c r="AD1352" s="23" t="s">
        <v>490</v>
      </c>
      <c r="AE1352" s="33"/>
      <c r="AF1352" s="33"/>
      <c r="AG1352" s="31"/>
      <c r="AH1352" s="31"/>
      <c r="AI1352" s="78" t="s">
        <v>276</v>
      </c>
      <c r="AJ1352" s="25" t="str">
        <f t="shared" si="163"/>
        <v>(Sigos Automation)</v>
      </c>
      <c r="AK1352" s="25">
        <v>1</v>
      </c>
      <c r="AL1352" s="25"/>
      <c r="AM1352" s="25"/>
      <c r="AN1352" s="25"/>
      <c r="AO1352" s="25"/>
      <c r="AP1352" s="26">
        <f ca="1">IF(AND(Email_TaskV2[[#This Row],[Status]]="ON PROGRESS"),TODAY()-Email_TaskV2[[#This Row],[Tanggal nodin RFS/RFI]],0)</f>
        <v>0</v>
      </c>
      <c r="AQ1352" s="26">
        <f ca="1">IF(AND(Email_TaskV2[[#This Row],[Status]]="ON PROGRESS",Email_TaskV2[[#This Row],[Type]]="RFI"),TODAY()-Email_TaskV2[[#This Row],[Tanggal nodin RFS/RFI]],0)</f>
        <v>0</v>
      </c>
      <c r="AR1352" s="26" t="str">
        <f ca="1">IF(Email_TaskV2[[#This Row],[Aging]]&gt;7,"Warning","")</f>
        <v/>
      </c>
      <c r="AS1352" s="158"/>
      <c r="AT1352" s="158"/>
      <c r="AU1352" s="158"/>
      <c r="AV1352" s="158" t="str">
        <f>IF(AND(Email_TaskV2[[#This Row],[Status]]="ON PROGRESS",Email_TaskV2[[#This Row],[Type]]="RFS"),"YES","")</f>
        <v/>
      </c>
      <c r="AW1352" s="16" t="str">
        <f>IF(AND(Email_TaskV2[[#This Row],[Status]]="ON PROGRESS",Email_TaskV2[[#This Row],[Type]]="RFI"),"YES","")</f>
        <v/>
      </c>
      <c r="AX1352" s="158">
        <f>IF(Email_TaskV2[[#This Row],[Nomor Nodin RFS/RFI]]="","",DAY(Email_TaskV2[[#This Row],[Tanggal nodin RFS/RFI]]))</f>
        <v>31</v>
      </c>
      <c r="AY1352" s="179" t="str">
        <f>IF(Email_TaskV2[[#This Row],[Nomor Nodin RFS/RFI]]="","",TEXT(Email_TaskV2[[#This Row],[Tanggal nodin RFS/RFI]],"mmm"))</f>
        <v>Oct</v>
      </c>
      <c r="AZ1352" s="179" t="str">
        <f>IF(Email_TaskV2[[#This Row],[Nodin BO]]="","No","Yes")</f>
        <v>Yes</v>
      </c>
      <c r="BA1352" s="176">
        <f>IF(Email_TaskV2[[#This Row],[Month]]="",13,MONTH(Email_TaskV2[[#This Row],[Tanggal nodin RFS/RFI]]))</f>
        <v>10</v>
      </c>
    </row>
    <row r="1353" spans="1:53" ht="15" hidden="1" customHeight="1" x14ac:dyDescent="0.3">
      <c r="A1353" s="17">
        <v>1352</v>
      </c>
      <c r="B1353" s="78" t="s">
        <v>5695</v>
      </c>
      <c r="C1353" s="86">
        <v>44865</v>
      </c>
      <c r="D1353" s="89" t="s">
        <v>5696</v>
      </c>
      <c r="E1353" s="78" t="s">
        <v>55</v>
      </c>
      <c r="F1353" s="31" t="s">
        <v>112</v>
      </c>
      <c r="G1353" s="85">
        <v>44873</v>
      </c>
      <c r="H1353" s="85">
        <v>44888</v>
      </c>
      <c r="I1353" s="78" t="s">
        <v>5697</v>
      </c>
      <c r="J1353" s="85">
        <v>44890</v>
      </c>
      <c r="K1353" s="178" t="s">
        <v>5698</v>
      </c>
      <c r="L1353" s="31">
        <f t="shared" si="166"/>
        <v>23</v>
      </c>
      <c r="M1353" s="31">
        <f t="shared" si="167"/>
        <v>17</v>
      </c>
      <c r="N1353" s="87" t="s">
        <v>130</v>
      </c>
      <c r="O1353" s="87" t="s">
        <v>131</v>
      </c>
      <c r="P1353" s="87" t="str">
        <f>VLOOKUP(Email_TaskV2[[#This Row],[PIC Dev]],[1]Organization!C:D,2,FALSE)</f>
        <v>BSM Prepaid</v>
      </c>
      <c r="Q1353" s="87"/>
      <c r="R1353" s="78">
        <v>270</v>
      </c>
      <c r="S1353" s="78" t="s">
        <v>106</v>
      </c>
      <c r="T1353" s="78" t="s">
        <v>5635</v>
      </c>
      <c r="U1353" s="78"/>
      <c r="V1353" s="78"/>
      <c r="W1353" s="78"/>
      <c r="X1353" s="78"/>
      <c r="Y1353" s="78"/>
      <c r="Z1353" s="31" t="s">
        <v>63</v>
      </c>
      <c r="AA1353" s="31" t="s">
        <v>64</v>
      </c>
      <c r="AB1353" s="31" t="s">
        <v>447</v>
      </c>
      <c r="AC1353" s="31" t="s">
        <v>66</v>
      </c>
      <c r="AD1353" s="23" t="s">
        <v>816</v>
      </c>
      <c r="AE1353" s="77"/>
      <c r="AF1353" s="77"/>
      <c r="AG1353" s="78"/>
      <c r="AH1353" s="78"/>
      <c r="AI1353" s="78" t="s">
        <v>276</v>
      </c>
      <c r="AJ1353" s="25" t="str">
        <f t="shared" si="163"/>
        <v>(Sigos Automation)</v>
      </c>
      <c r="AK1353" s="25">
        <v>1</v>
      </c>
      <c r="AL1353" s="25"/>
      <c r="AM1353" s="25"/>
      <c r="AN1353" s="25"/>
      <c r="AO1353" s="25"/>
      <c r="AP1353" s="26">
        <f ca="1">IF(AND(Email_TaskV2[[#This Row],[Status]]="ON PROGRESS"),TODAY()-Email_TaskV2[[#This Row],[Tanggal nodin RFS/RFI]],0)</f>
        <v>0</v>
      </c>
      <c r="AQ1353" s="26">
        <f ca="1">IF(AND(Email_TaskV2[[#This Row],[Status]]="ON PROGRESS",Email_TaskV2[[#This Row],[Type]]="RFI"),TODAY()-Email_TaskV2[[#This Row],[Tanggal nodin RFS/RFI]],0)</f>
        <v>0</v>
      </c>
      <c r="AR1353" s="26" t="str">
        <f ca="1">IF(Email_TaskV2[[#This Row],[Aging]]&gt;7,"Warning","")</f>
        <v/>
      </c>
      <c r="AS1353" s="158"/>
      <c r="AT1353" s="158"/>
      <c r="AU1353" s="158"/>
      <c r="AV1353" s="158" t="str">
        <f>IF(AND(Email_TaskV2[[#This Row],[Status]]="ON PROGRESS",Email_TaskV2[[#This Row],[Type]]="RFS"),"YES","")</f>
        <v/>
      </c>
      <c r="AW1353" s="16" t="str">
        <f>IF(AND(Email_TaskV2[[#This Row],[Status]]="ON PROGRESS",Email_TaskV2[[#This Row],[Type]]="RFI"),"YES","")</f>
        <v/>
      </c>
      <c r="AX1353" s="158">
        <f>IF(Email_TaskV2[[#This Row],[Nomor Nodin RFS/RFI]]="","",DAY(Email_TaskV2[[#This Row],[Tanggal nodin RFS/RFI]]))</f>
        <v>31</v>
      </c>
      <c r="AY1353" s="179" t="str">
        <f>IF(Email_TaskV2[[#This Row],[Nomor Nodin RFS/RFI]]="","",TEXT(Email_TaskV2[[#This Row],[Tanggal nodin RFS/RFI]],"mmm"))</f>
        <v>Oct</v>
      </c>
      <c r="AZ1353" s="179" t="str">
        <f>IF(Email_TaskV2[[#This Row],[Nodin BO]]="","No","Yes")</f>
        <v>Yes</v>
      </c>
      <c r="BA1353" s="176">
        <f>IF(Email_TaskV2[[#This Row],[Month]]="",13,MONTH(Email_TaskV2[[#This Row],[Tanggal nodin RFS/RFI]]))</f>
        <v>10</v>
      </c>
    </row>
    <row r="1354" spans="1:53" ht="15" hidden="1" customHeight="1" x14ac:dyDescent="0.3">
      <c r="A1354" s="17">
        <v>1353</v>
      </c>
      <c r="B1354" s="78" t="s">
        <v>5699</v>
      </c>
      <c r="C1354" s="40">
        <v>44865</v>
      </c>
      <c r="D1354" s="89" t="s">
        <v>5700</v>
      </c>
      <c r="E1354" s="31" t="s">
        <v>55</v>
      </c>
      <c r="F1354" s="41" t="s">
        <v>112</v>
      </c>
      <c r="G1354" s="85">
        <v>44869</v>
      </c>
      <c r="H1354" s="85">
        <v>44876</v>
      </c>
      <c r="I1354" s="78" t="s">
        <v>5701</v>
      </c>
      <c r="J1354" s="85">
        <v>44876</v>
      </c>
      <c r="K1354" s="178" t="s">
        <v>5702</v>
      </c>
      <c r="L1354" s="78">
        <f t="shared" si="166"/>
        <v>11</v>
      </c>
      <c r="M1354" s="78">
        <f t="shared" si="167"/>
        <v>7</v>
      </c>
      <c r="N1354" s="87" t="s">
        <v>104</v>
      </c>
      <c r="O1354" s="87" t="s">
        <v>105</v>
      </c>
      <c r="P1354" s="87" t="str">
        <f>VLOOKUP(Email_TaskV2[[#This Row],[PIC Dev]],[1]Organization!C:D,2,FALSE)</f>
        <v>Digital and VAS</v>
      </c>
      <c r="Q1354" s="87"/>
      <c r="R1354" s="78">
        <v>120</v>
      </c>
      <c r="S1354" s="78" t="s">
        <v>106</v>
      </c>
      <c r="T1354" s="78" t="s">
        <v>5703</v>
      </c>
      <c r="U1354" s="78"/>
      <c r="V1354" s="78"/>
      <c r="W1354" s="78"/>
      <c r="X1354" s="78"/>
      <c r="Y1354" s="78"/>
      <c r="Z1354" s="31" t="s">
        <v>63</v>
      </c>
      <c r="AA1354" s="31" t="s">
        <v>64</v>
      </c>
      <c r="AB1354" s="31" t="s">
        <v>108</v>
      </c>
      <c r="AC1354" s="31" t="s">
        <v>98</v>
      </c>
      <c r="AD1354" s="23" t="s">
        <v>151</v>
      </c>
      <c r="AE1354" s="77"/>
      <c r="AF1354" s="77"/>
      <c r="AG1354" s="78"/>
      <c r="AH1354" s="78"/>
      <c r="AI1354" s="78" t="s">
        <v>276</v>
      </c>
      <c r="AJ1354" s="25" t="str">
        <f t="shared" si="163"/>
        <v>(Sigos Automation)</v>
      </c>
      <c r="AK1354" s="25">
        <v>1</v>
      </c>
      <c r="AL1354" s="25"/>
      <c r="AM1354" s="25"/>
      <c r="AN1354" s="25"/>
      <c r="AO1354" s="25"/>
      <c r="AP1354" s="26">
        <f ca="1">IF(AND(Email_TaskV2[[#This Row],[Status]]="ON PROGRESS"),TODAY()-Email_TaskV2[[#This Row],[Tanggal nodin RFS/RFI]],0)</f>
        <v>0</v>
      </c>
      <c r="AQ1354" s="26">
        <f ca="1">IF(AND(Email_TaskV2[[#This Row],[Status]]="ON PROGRESS",Email_TaskV2[[#This Row],[Type]]="RFI"),TODAY()-Email_TaskV2[[#This Row],[Tanggal nodin RFS/RFI]],0)</f>
        <v>0</v>
      </c>
      <c r="AR1354" s="26" t="str">
        <f ca="1">IF(Email_TaskV2[[#This Row],[Aging]]&gt;7,"Warning","")</f>
        <v/>
      </c>
      <c r="AS1354" s="158"/>
      <c r="AT1354" s="158"/>
      <c r="AU1354" s="158"/>
      <c r="AV1354" s="16" t="str">
        <f>IF(AND(Email_TaskV2[[#This Row],[Status]]="ON PROGRESS",Email_TaskV2[[#This Row],[Type]]="RFS"),"YES","")</f>
        <v/>
      </c>
      <c r="AW1354" s="16" t="str">
        <f>IF(AND(Email_TaskV2[[#This Row],[Status]]="ON PROGRESS",Email_TaskV2[[#This Row],[Type]]="RFI"),"YES","")</f>
        <v/>
      </c>
      <c r="AX1354" s="16">
        <f>IF(Email_TaskV2[[#This Row],[Nomor Nodin RFS/RFI]]="","",DAY(Email_TaskV2[[#This Row],[Tanggal nodin RFS/RFI]]))</f>
        <v>31</v>
      </c>
      <c r="AY1354" s="175" t="str">
        <f>IF(Email_TaskV2[[#This Row],[Nomor Nodin RFS/RFI]]="","",TEXT(Email_TaskV2[[#This Row],[Tanggal nodin RFS/RFI]],"mmm"))</f>
        <v>Oct</v>
      </c>
      <c r="AZ1354" s="175" t="str">
        <f>IF(Email_TaskV2[[#This Row],[Nodin BO]]="","No","Yes")</f>
        <v>Yes</v>
      </c>
      <c r="BA1354" s="36">
        <f>IF(Email_TaskV2[[#This Row],[Month]]="",13,MONTH(Email_TaskV2[[#This Row],[Tanggal nodin RFS/RFI]]))</f>
        <v>10</v>
      </c>
    </row>
    <row r="1355" spans="1:53" ht="15" hidden="1" customHeight="1" x14ac:dyDescent="0.3">
      <c r="A1355" s="17">
        <v>1354</v>
      </c>
      <c r="B1355" s="31" t="s">
        <v>5704</v>
      </c>
      <c r="C1355" s="86">
        <v>44865</v>
      </c>
      <c r="D1355" s="74" t="s">
        <v>5705</v>
      </c>
      <c r="E1355" s="31" t="s">
        <v>55</v>
      </c>
      <c r="F1355" s="88" t="s">
        <v>136</v>
      </c>
      <c r="G1355" s="42">
        <v>44872</v>
      </c>
      <c r="H1355" s="42">
        <v>44873</v>
      </c>
      <c r="I1355" s="31" t="s">
        <v>5706</v>
      </c>
      <c r="J1355" s="42">
        <v>44873</v>
      </c>
      <c r="K1355" s="42"/>
      <c r="L1355" s="31">
        <f t="shared" si="166"/>
        <v>8</v>
      </c>
      <c r="M1355" s="31">
        <f t="shared" si="167"/>
        <v>1</v>
      </c>
      <c r="N1355" s="34" t="s">
        <v>3607</v>
      </c>
      <c r="O1355" s="34" t="s">
        <v>3608</v>
      </c>
      <c r="P1355" s="34" t="str">
        <f>VLOOKUP(Email_TaskV2[[#This Row],[PIC Dev]],[1]Organization!C:D,2,FALSE)</f>
        <v>Business Architecture</v>
      </c>
      <c r="Q1355" s="74" t="s">
        <v>5707</v>
      </c>
      <c r="R1355" s="31">
        <v>116</v>
      </c>
      <c r="S1355" s="31" t="s">
        <v>106</v>
      </c>
      <c r="T1355" s="31" t="s">
        <v>5708</v>
      </c>
      <c r="U1355" s="31"/>
      <c r="V1355" s="31"/>
      <c r="W1355" s="31"/>
      <c r="X1355" s="31"/>
      <c r="Y1355" s="31"/>
      <c r="Z1355" s="31" t="s">
        <v>63</v>
      </c>
      <c r="AA1355" s="31" t="s">
        <v>64</v>
      </c>
      <c r="AB1355" s="31" t="s">
        <v>534</v>
      </c>
      <c r="AC1355" s="31" t="s">
        <v>98</v>
      </c>
      <c r="AD1355" s="23" t="s">
        <v>1719</v>
      </c>
      <c r="AE1355" s="33"/>
      <c r="AF1355" s="33"/>
      <c r="AG1355" s="31"/>
      <c r="AH1355" s="31"/>
      <c r="AI1355" s="78" t="s">
        <v>68</v>
      </c>
      <c r="AJ1355" s="25" t="str">
        <f t="shared" si="163"/>
        <v>(Prima Automation)</v>
      </c>
      <c r="AK1355" s="25"/>
      <c r="AL1355" s="25">
        <v>2</v>
      </c>
      <c r="AM1355" s="25"/>
      <c r="AN1355" s="25"/>
      <c r="AO1355" s="25"/>
      <c r="AP1355" s="26">
        <f ca="1">IF(AND(Email_TaskV2[[#This Row],[Status]]="ON PROGRESS"),TODAY()-Email_TaskV2[[#This Row],[Tanggal nodin RFS/RFI]],0)</f>
        <v>0</v>
      </c>
      <c r="AQ1355" s="26">
        <f ca="1">IF(AND(Email_TaskV2[[#This Row],[Status]]="ON PROGRESS",Email_TaskV2[[#This Row],[Type]]="RFI"),TODAY()-Email_TaskV2[[#This Row],[Tanggal nodin RFS/RFI]],0)</f>
        <v>0</v>
      </c>
      <c r="AR1355" s="26" t="str">
        <f ca="1">IF(Email_TaskV2[[#This Row],[Aging]]&gt;7,"Warning","")</f>
        <v/>
      </c>
      <c r="AS1355" s="158"/>
      <c r="AT1355" s="158"/>
      <c r="AU1355" s="158"/>
      <c r="AV1355" s="16" t="str">
        <f>IF(AND(Email_TaskV2[[#This Row],[Status]]="ON PROGRESS",Email_TaskV2[[#This Row],[Type]]="RFS"),"YES","")</f>
        <v/>
      </c>
      <c r="AW1355" s="16" t="str">
        <f>IF(AND(Email_TaskV2[[#This Row],[Status]]="ON PROGRESS",Email_TaskV2[[#This Row],[Type]]="RFI"),"YES","")</f>
        <v/>
      </c>
      <c r="AX1355" s="16">
        <f>IF(Email_TaskV2[[#This Row],[Nomor Nodin RFS/RFI]]="","",DAY(Email_TaskV2[[#This Row],[Tanggal nodin RFS/RFI]]))</f>
        <v>31</v>
      </c>
      <c r="AY1355" s="175" t="str">
        <f>IF(Email_TaskV2[[#This Row],[Nomor Nodin RFS/RFI]]="","",TEXT(Email_TaskV2[[#This Row],[Tanggal nodin RFS/RFI]],"mmm"))</f>
        <v>Oct</v>
      </c>
      <c r="AZ1355" s="175" t="str">
        <f>IF(Email_TaskV2[[#This Row],[Nodin BO]]="","No","Yes")</f>
        <v>Yes</v>
      </c>
      <c r="BA1355" s="36">
        <f>IF(Email_TaskV2[[#This Row],[Month]]="",13,MONTH(Email_TaskV2[[#This Row],[Tanggal nodin RFS/RFI]]))</f>
        <v>10</v>
      </c>
    </row>
    <row r="1356" spans="1:53" ht="15" hidden="1" customHeight="1" x14ac:dyDescent="0.3">
      <c r="A1356" s="17">
        <v>1355</v>
      </c>
      <c r="B1356" s="78" t="s">
        <v>5709</v>
      </c>
      <c r="C1356" s="86">
        <v>44866</v>
      </c>
      <c r="D1356" s="89" t="s">
        <v>5710</v>
      </c>
      <c r="E1356" s="78" t="s">
        <v>55</v>
      </c>
      <c r="F1356" s="88" t="s">
        <v>112</v>
      </c>
      <c r="G1356" s="85">
        <v>44868</v>
      </c>
      <c r="H1356" s="85">
        <v>44886</v>
      </c>
      <c r="I1356" s="78" t="s">
        <v>5711</v>
      </c>
      <c r="J1356" s="85">
        <v>44887</v>
      </c>
      <c r="K1356" s="85" t="s">
        <v>5712</v>
      </c>
      <c r="L1356" s="31">
        <f t="shared" si="166"/>
        <v>20</v>
      </c>
      <c r="M1356" s="31">
        <f t="shared" si="167"/>
        <v>19</v>
      </c>
      <c r="N1356" s="87" t="s">
        <v>93</v>
      </c>
      <c r="O1356" s="87" t="s">
        <v>94</v>
      </c>
      <c r="P1356" s="87" t="str">
        <f>VLOOKUP(Email_TaskV2[[#This Row],[PIC Dev]],[1]Organization!C:D,2,FALSE)</f>
        <v>Digital and VAS</v>
      </c>
      <c r="Q1356" s="87"/>
      <c r="R1356" s="78">
        <v>49</v>
      </c>
      <c r="S1356" s="78" t="s">
        <v>106</v>
      </c>
      <c r="T1356" s="78" t="s">
        <v>5713</v>
      </c>
      <c r="U1356" s="78"/>
      <c r="V1356" s="78"/>
      <c r="W1356" s="78"/>
      <c r="X1356" s="78"/>
      <c r="Y1356" s="78"/>
      <c r="Z1356" s="31" t="s">
        <v>63</v>
      </c>
      <c r="AA1356" s="31" t="s">
        <v>64</v>
      </c>
      <c r="AB1356" s="31" t="s">
        <v>201</v>
      </c>
      <c r="AC1356" s="31" t="s">
        <v>98</v>
      </c>
      <c r="AD1356" s="23" t="s">
        <v>151</v>
      </c>
      <c r="AE1356" s="77"/>
      <c r="AF1356" s="77"/>
      <c r="AG1356" s="78"/>
      <c r="AH1356" s="78"/>
      <c r="AI1356" s="78" t="s">
        <v>276</v>
      </c>
      <c r="AJ1356" s="25" t="str">
        <f t="shared" si="163"/>
        <v>(Sigos Automation)</v>
      </c>
      <c r="AK1356" s="25">
        <v>1</v>
      </c>
      <c r="AL1356" s="25"/>
      <c r="AM1356" s="25"/>
      <c r="AN1356" s="25"/>
      <c r="AO1356" s="25"/>
      <c r="AP1356" s="26">
        <f ca="1">IF(AND(Email_TaskV2[[#This Row],[Status]]="ON PROGRESS"),TODAY()-Email_TaskV2[[#This Row],[Tanggal nodin RFS/RFI]],0)</f>
        <v>0</v>
      </c>
      <c r="AQ1356" s="26">
        <f ca="1">IF(AND(Email_TaskV2[[#This Row],[Status]]="ON PROGRESS",Email_TaskV2[[#This Row],[Type]]="RFI"),TODAY()-Email_TaskV2[[#This Row],[Tanggal nodin RFS/RFI]],0)</f>
        <v>0</v>
      </c>
      <c r="AR1356" s="26" t="str">
        <f ca="1">IF(Email_TaskV2[[#This Row],[Aging]]&gt;7,"Warning","")</f>
        <v/>
      </c>
      <c r="AS1356" s="158"/>
      <c r="AT1356" s="158"/>
      <c r="AU1356" s="158"/>
      <c r="AV1356" s="158" t="str">
        <f>IF(AND(Email_TaskV2[[#This Row],[Status]]="ON PROGRESS",Email_TaskV2[[#This Row],[Type]]="RFS"),"YES","")</f>
        <v/>
      </c>
      <c r="AW1356" s="16" t="str">
        <f>IF(AND(Email_TaskV2[[#This Row],[Status]]="ON PROGRESS",Email_TaskV2[[#This Row],[Type]]="RFI"),"YES","")</f>
        <v/>
      </c>
      <c r="AX1356" s="158">
        <f>IF(Email_TaskV2[[#This Row],[Nomor Nodin RFS/RFI]]="","",DAY(Email_TaskV2[[#This Row],[Tanggal nodin RFS/RFI]]))</f>
        <v>1</v>
      </c>
      <c r="AY1356" s="179" t="str">
        <f>IF(Email_TaskV2[[#This Row],[Nomor Nodin RFS/RFI]]="","",TEXT(Email_TaskV2[[#This Row],[Tanggal nodin RFS/RFI]],"mmm"))</f>
        <v>Nov</v>
      </c>
      <c r="AZ1356" s="179" t="str">
        <f>IF(Email_TaskV2[[#This Row],[Nodin BO]]="","No","Yes")</f>
        <v>Yes</v>
      </c>
      <c r="BA1356" s="176">
        <f>IF(Email_TaskV2[[#This Row],[Month]]="",13,MONTH(Email_TaskV2[[#This Row],[Tanggal nodin RFS/RFI]]))</f>
        <v>11</v>
      </c>
    </row>
    <row r="1357" spans="1:53" ht="15" customHeight="1" x14ac:dyDescent="0.3">
      <c r="A1357" s="17">
        <v>1356</v>
      </c>
      <c r="B1357" s="78" t="s">
        <v>5714</v>
      </c>
      <c r="C1357" s="86">
        <v>44866</v>
      </c>
      <c r="D1357" s="89" t="s">
        <v>5715</v>
      </c>
      <c r="E1357" s="78" t="s">
        <v>55</v>
      </c>
      <c r="F1357" s="88" t="s">
        <v>136</v>
      </c>
      <c r="G1357" s="85">
        <v>44868</v>
      </c>
      <c r="H1357" s="85">
        <v>44876</v>
      </c>
      <c r="I1357" s="78" t="s">
        <v>5716</v>
      </c>
      <c r="J1357" s="85">
        <v>44875</v>
      </c>
      <c r="K1357" s="178" t="s">
        <v>5717</v>
      </c>
      <c r="L1357" s="31">
        <f t="shared" si="166"/>
        <v>10</v>
      </c>
      <c r="M1357" s="31">
        <f t="shared" si="167"/>
        <v>7</v>
      </c>
      <c r="N1357" s="87" t="s">
        <v>93</v>
      </c>
      <c r="O1357" s="87" t="s">
        <v>94</v>
      </c>
      <c r="P1357" s="87" t="str">
        <f>VLOOKUP(Email_TaskV2[[#This Row],[PIC Dev]],[1]Organization!C:D,2,FALSE)</f>
        <v>Digital and VAS</v>
      </c>
      <c r="Q1357" s="89" t="s">
        <v>5718</v>
      </c>
      <c r="R1357" s="78">
        <v>150</v>
      </c>
      <c r="S1357" s="78" t="s">
        <v>61</v>
      </c>
      <c r="T1357" s="78" t="s">
        <v>5719</v>
      </c>
      <c r="U1357" s="78"/>
      <c r="V1357" s="78"/>
      <c r="W1357" s="78"/>
      <c r="X1357" s="78"/>
      <c r="Y1357" s="78"/>
      <c r="Z1357" s="31" t="s">
        <v>63</v>
      </c>
      <c r="AA1357" s="31" t="s">
        <v>64</v>
      </c>
      <c r="AB1357" s="31" t="s">
        <v>201</v>
      </c>
      <c r="AC1357" s="31" t="s">
        <v>98</v>
      </c>
      <c r="AD1357" s="23" t="s">
        <v>4310</v>
      </c>
      <c r="AE1357" s="77" t="s">
        <v>3897</v>
      </c>
      <c r="AF1357" s="23" t="s">
        <v>2421</v>
      </c>
      <c r="AG1357" s="23" t="s">
        <v>255</v>
      </c>
      <c r="AH1357" s="23" t="s">
        <v>160</v>
      </c>
      <c r="AI1357" s="78" t="s">
        <v>75</v>
      </c>
      <c r="AJ1357" s="25" t="str">
        <f t="shared" si="163"/>
        <v/>
      </c>
      <c r="AK1357" s="25"/>
      <c r="AL1357" s="25"/>
      <c r="AM1357" s="25"/>
      <c r="AN1357" s="25"/>
      <c r="AO1357" s="25"/>
      <c r="AP1357" s="26">
        <f ca="1">IF(AND(Email_TaskV2[[#This Row],[Status]]="ON PROGRESS"),TODAY()-Email_TaskV2[[#This Row],[Tanggal nodin RFS/RFI]],0)</f>
        <v>0</v>
      </c>
      <c r="AQ1357" s="26">
        <f ca="1">IF(AND(Email_TaskV2[[#This Row],[Status]]="ON PROGRESS",Email_TaskV2[[#This Row],[Type]]="RFI"),TODAY()-Email_TaskV2[[#This Row],[Tanggal nodin RFS/RFI]],0)</f>
        <v>0</v>
      </c>
      <c r="AR1357" s="26" t="str">
        <f ca="1">IF(Email_TaskV2[[#This Row],[Aging]]&gt;7,"Warning","")</f>
        <v/>
      </c>
      <c r="AS1357" s="158"/>
      <c r="AT1357" s="158"/>
      <c r="AU1357" s="158"/>
      <c r="AV1357" s="158" t="str">
        <f>IF(AND(Email_TaskV2[[#This Row],[Status]]="ON PROGRESS",Email_TaskV2[[#This Row],[Type]]="RFS"),"YES","")</f>
        <v/>
      </c>
      <c r="AW1357" s="16" t="str">
        <f>IF(AND(Email_TaskV2[[#This Row],[Status]]="ON PROGRESS",Email_TaskV2[[#This Row],[Type]]="RFI"),"YES","")</f>
        <v/>
      </c>
      <c r="AX1357" s="158">
        <f>IF(Email_TaskV2[[#This Row],[Nomor Nodin RFS/RFI]]="","",DAY(Email_TaskV2[[#This Row],[Tanggal nodin RFS/RFI]]))</f>
        <v>1</v>
      </c>
      <c r="AY1357" s="179" t="str">
        <f>IF(Email_TaskV2[[#This Row],[Nomor Nodin RFS/RFI]]="","",TEXT(Email_TaskV2[[#This Row],[Tanggal nodin RFS/RFI]],"mmm"))</f>
        <v>Nov</v>
      </c>
      <c r="AZ1357" s="179" t="str">
        <f>IF(Email_TaskV2[[#This Row],[Nodin BO]]="","No","Yes")</f>
        <v>Yes</v>
      </c>
      <c r="BA1357" s="176">
        <f>IF(Email_TaskV2[[#This Row],[Month]]="",13,MONTH(Email_TaskV2[[#This Row],[Tanggal nodin RFS/RFI]]))</f>
        <v>11</v>
      </c>
    </row>
    <row r="1358" spans="1:53" ht="15" hidden="1" customHeight="1" x14ac:dyDescent="0.3">
      <c r="A1358" s="17">
        <v>1357</v>
      </c>
      <c r="B1358" s="78" t="s">
        <v>5720</v>
      </c>
      <c r="C1358" s="86">
        <v>44866</v>
      </c>
      <c r="D1358" s="89" t="s">
        <v>5721</v>
      </c>
      <c r="E1358" s="78" t="s">
        <v>55</v>
      </c>
      <c r="F1358" s="78" t="s">
        <v>112</v>
      </c>
      <c r="G1358" s="85">
        <v>44866</v>
      </c>
      <c r="H1358" s="85">
        <v>44866</v>
      </c>
      <c r="I1358" s="78" t="s">
        <v>5722</v>
      </c>
      <c r="J1358" s="85">
        <v>44866</v>
      </c>
      <c r="K1358" s="85"/>
      <c r="L1358" s="31">
        <f t="shared" si="166"/>
        <v>0</v>
      </c>
      <c r="M1358" s="31">
        <f t="shared" si="167"/>
        <v>0</v>
      </c>
      <c r="N1358" s="87" t="s">
        <v>93</v>
      </c>
      <c r="O1358" s="87" t="s">
        <v>94</v>
      </c>
      <c r="P1358" s="87" t="str">
        <f>VLOOKUP(Email_TaskV2[[#This Row],[PIC Dev]],[1]Organization!C:D,2,FALSE)</f>
        <v>Digital and VAS</v>
      </c>
      <c r="Q1358" s="87"/>
      <c r="R1358" s="78">
        <v>45</v>
      </c>
      <c r="S1358" s="78" t="s">
        <v>61</v>
      </c>
      <c r="T1358" s="78" t="s">
        <v>5105</v>
      </c>
      <c r="U1358" s="78"/>
      <c r="V1358" s="78"/>
      <c r="W1358" s="78"/>
      <c r="X1358" s="78"/>
      <c r="Y1358" s="78"/>
      <c r="Z1358" s="31" t="s">
        <v>63</v>
      </c>
      <c r="AA1358" s="31" t="s">
        <v>64</v>
      </c>
      <c r="AB1358" s="31" t="s">
        <v>201</v>
      </c>
      <c r="AC1358" s="31" t="s">
        <v>98</v>
      </c>
      <c r="AD1358" s="23" t="s">
        <v>774</v>
      </c>
      <c r="AE1358" s="77"/>
      <c r="AF1358" s="77"/>
      <c r="AG1358" s="78"/>
      <c r="AH1358" s="78"/>
      <c r="AI1358" s="78" t="s">
        <v>68</v>
      </c>
      <c r="AJ1358" s="25" t="str">
        <f t="shared" si="163"/>
        <v>(FUT Simulator)(Postman Simulator)</v>
      </c>
      <c r="AK1358" s="25"/>
      <c r="AL1358" s="25"/>
      <c r="AM1358" s="25">
        <v>3</v>
      </c>
      <c r="AN1358" s="25">
        <v>4</v>
      </c>
      <c r="AO1358" s="25"/>
      <c r="AP1358" s="26">
        <f ca="1">IF(AND(Email_TaskV2[[#This Row],[Status]]="ON PROGRESS"),TODAY()-Email_TaskV2[[#This Row],[Tanggal nodin RFS/RFI]],0)</f>
        <v>0</v>
      </c>
      <c r="AQ1358" s="26">
        <f ca="1">IF(AND(Email_TaskV2[[#This Row],[Status]]="ON PROGRESS",Email_TaskV2[[#This Row],[Type]]="RFI"),TODAY()-Email_TaskV2[[#This Row],[Tanggal nodin RFS/RFI]],0)</f>
        <v>0</v>
      </c>
      <c r="AR1358" s="26" t="str">
        <f ca="1">IF(Email_TaskV2[[#This Row],[Aging]]&gt;7,"Warning","")</f>
        <v/>
      </c>
      <c r="AS1358" s="158"/>
      <c r="AT1358" s="158"/>
      <c r="AU1358" s="158"/>
      <c r="AV1358" s="16" t="str">
        <f>IF(AND(Email_TaskV2[[#This Row],[Status]]="ON PROGRESS",Email_TaskV2[[#This Row],[Type]]="RFS"),"YES","")</f>
        <v/>
      </c>
      <c r="AW1358" s="16" t="str">
        <f>IF(AND(Email_TaskV2[[#This Row],[Status]]="ON PROGRESS",Email_TaskV2[[#This Row],[Type]]="RFI"),"YES","")</f>
        <v/>
      </c>
      <c r="AX1358" s="16">
        <f>IF(Email_TaskV2[[#This Row],[Nomor Nodin RFS/RFI]]="","",DAY(Email_TaskV2[[#This Row],[Tanggal nodin RFS/RFI]]))</f>
        <v>1</v>
      </c>
      <c r="AY1358" s="175" t="str">
        <f>IF(Email_TaskV2[[#This Row],[Nomor Nodin RFS/RFI]]="","",TEXT(Email_TaskV2[[#This Row],[Tanggal nodin RFS/RFI]],"mmm"))</f>
        <v>Nov</v>
      </c>
      <c r="AZ1358" s="175" t="str">
        <f>IF(Email_TaskV2[[#This Row],[Nodin BO]]="","No","Yes")</f>
        <v>Yes</v>
      </c>
      <c r="BA1358" s="36">
        <f>IF(Email_TaskV2[[#This Row],[Month]]="",13,MONTH(Email_TaskV2[[#This Row],[Tanggal nodin RFS/RFI]]))</f>
        <v>11</v>
      </c>
    </row>
    <row r="1359" spans="1:53" ht="15" hidden="1" customHeight="1" x14ac:dyDescent="0.3">
      <c r="A1359" s="17">
        <v>1358</v>
      </c>
      <c r="B1359" s="78" t="s">
        <v>5723</v>
      </c>
      <c r="C1359" s="86">
        <v>44866</v>
      </c>
      <c r="D1359" s="89" t="s">
        <v>5724</v>
      </c>
      <c r="E1359" s="78" t="s">
        <v>55</v>
      </c>
      <c r="F1359" s="88" t="s">
        <v>136</v>
      </c>
      <c r="G1359" s="85">
        <v>44868</v>
      </c>
      <c r="H1359" s="85">
        <v>44873</v>
      </c>
      <c r="I1359" s="78" t="s">
        <v>5725</v>
      </c>
      <c r="J1359" s="85">
        <v>44873</v>
      </c>
      <c r="K1359" s="85"/>
      <c r="L1359" s="31">
        <f t="shared" si="166"/>
        <v>7</v>
      </c>
      <c r="M1359" s="31">
        <f t="shared" si="167"/>
        <v>5</v>
      </c>
      <c r="N1359" s="87" t="s">
        <v>171</v>
      </c>
      <c r="O1359" s="87" t="s">
        <v>172</v>
      </c>
      <c r="P1359" s="87" t="str">
        <f>VLOOKUP(Email_TaskV2[[#This Row],[PIC Dev]],[1]Organization!C:D,2,FALSE)</f>
        <v>Postpaid, Roaming, and Interconnect</v>
      </c>
      <c r="Q1359" s="89" t="s">
        <v>5726</v>
      </c>
      <c r="R1359" s="78">
        <v>34</v>
      </c>
      <c r="S1359" s="78" t="s">
        <v>61</v>
      </c>
      <c r="T1359" s="78" t="s">
        <v>5727</v>
      </c>
      <c r="U1359" s="78"/>
      <c r="V1359" s="78"/>
      <c r="W1359" s="78"/>
      <c r="X1359" s="78"/>
      <c r="Y1359" s="78"/>
      <c r="Z1359" s="31" t="s">
        <v>63</v>
      </c>
      <c r="AA1359" s="31" t="s">
        <v>64</v>
      </c>
      <c r="AB1359" s="31" t="s">
        <v>65</v>
      </c>
      <c r="AC1359" s="31" t="s">
        <v>124</v>
      </c>
      <c r="AD1359" s="23" t="s">
        <v>125</v>
      </c>
      <c r="AE1359" s="77"/>
      <c r="AF1359" s="77"/>
      <c r="AG1359" s="78"/>
      <c r="AH1359" s="78"/>
      <c r="AI1359" s="78" t="s">
        <v>75</v>
      </c>
      <c r="AJ1359" s="25" t="str">
        <f t="shared" si="163"/>
        <v/>
      </c>
      <c r="AK1359" s="25"/>
      <c r="AL1359" s="25"/>
      <c r="AM1359" s="25"/>
      <c r="AN1359" s="25"/>
      <c r="AO1359" s="25"/>
      <c r="AP1359" s="26">
        <f ca="1">IF(AND(Email_TaskV2[[#This Row],[Status]]="ON PROGRESS"),TODAY()-Email_TaskV2[[#This Row],[Tanggal nodin RFS/RFI]],0)</f>
        <v>0</v>
      </c>
      <c r="AQ1359" s="26">
        <f ca="1">IF(AND(Email_TaskV2[[#This Row],[Status]]="ON PROGRESS",Email_TaskV2[[#This Row],[Type]]="RFI"),TODAY()-Email_TaskV2[[#This Row],[Tanggal nodin RFS/RFI]],0)</f>
        <v>0</v>
      </c>
      <c r="AR1359" s="26" t="str">
        <f ca="1">IF(Email_TaskV2[[#This Row],[Aging]]&gt;7,"Warning","")</f>
        <v/>
      </c>
      <c r="AS1359" s="158"/>
      <c r="AT1359" s="158"/>
      <c r="AU1359" s="158"/>
      <c r="AV1359" s="16" t="str">
        <f>IF(AND(Email_TaskV2[[#This Row],[Status]]="ON PROGRESS",Email_TaskV2[[#This Row],[Type]]="RFS"),"YES","")</f>
        <v/>
      </c>
      <c r="AW1359" s="16" t="str">
        <f>IF(AND(Email_TaskV2[[#This Row],[Status]]="ON PROGRESS",Email_TaskV2[[#This Row],[Type]]="RFI"),"YES","")</f>
        <v/>
      </c>
      <c r="AX1359" s="16">
        <f>IF(Email_TaskV2[[#This Row],[Nomor Nodin RFS/RFI]]="","",DAY(Email_TaskV2[[#This Row],[Tanggal nodin RFS/RFI]]))</f>
        <v>1</v>
      </c>
      <c r="AY1359" s="175" t="str">
        <f>IF(Email_TaskV2[[#This Row],[Nomor Nodin RFS/RFI]]="","",TEXT(Email_TaskV2[[#This Row],[Tanggal nodin RFS/RFI]],"mmm"))</f>
        <v>Nov</v>
      </c>
      <c r="AZ1359" s="175" t="str">
        <f>IF(Email_TaskV2[[#This Row],[Nodin BO]]="","No","Yes")</f>
        <v>Yes</v>
      </c>
      <c r="BA1359" s="36">
        <f>IF(Email_TaskV2[[#This Row],[Month]]="",13,MONTH(Email_TaskV2[[#This Row],[Tanggal nodin RFS/RFI]]))</f>
        <v>11</v>
      </c>
    </row>
    <row r="1360" spans="1:53" ht="15" hidden="1" customHeight="1" x14ac:dyDescent="0.3">
      <c r="A1360" s="17">
        <v>1359</v>
      </c>
      <c r="B1360" s="78" t="s">
        <v>5728</v>
      </c>
      <c r="C1360" s="86">
        <v>44867</v>
      </c>
      <c r="D1360" s="89" t="s">
        <v>5729</v>
      </c>
      <c r="E1360" s="78" t="s">
        <v>55</v>
      </c>
      <c r="F1360" s="78" t="s">
        <v>112</v>
      </c>
      <c r="G1360" s="85">
        <v>44869</v>
      </c>
      <c r="H1360" s="85">
        <v>44872</v>
      </c>
      <c r="I1360" s="78" t="s">
        <v>5730</v>
      </c>
      <c r="J1360" s="85">
        <v>44872</v>
      </c>
      <c r="K1360" s="85"/>
      <c r="L1360" s="31">
        <f t="shared" si="166"/>
        <v>5</v>
      </c>
      <c r="M1360" s="31">
        <f t="shared" si="167"/>
        <v>3</v>
      </c>
      <c r="N1360" s="87" t="s">
        <v>130</v>
      </c>
      <c r="O1360" s="87" t="s">
        <v>131</v>
      </c>
      <c r="P1360" s="87" t="str">
        <f>VLOOKUP(Email_TaskV2[[#This Row],[PIC Dev]],[1]Organization!C:D,2,FALSE)</f>
        <v>BSM Prepaid</v>
      </c>
      <c r="Q1360" s="87"/>
      <c r="R1360" s="78">
        <v>10</v>
      </c>
      <c r="S1360" s="78" t="s">
        <v>106</v>
      </c>
      <c r="T1360" s="78" t="s">
        <v>5731</v>
      </c>
      <c r="U1360" s="78"/>
      <c r="V1360" s="78"/>
      <c r="W1360" s="78"/>
      <c r="X1360" s="78"/>
      <c r="Y1360" s="78"/>
      <c r="Z1360" s="31" t="s">
        <v>63</v>
      </c>
      <c r="AA1360" s="31" t="s">
        <v>64</v>
      </c>
      <c r="AB1360" s="31" t="s">
        <v>65</v>
      </c>
      <c r="AC1360" s="31" t="s">
        <v>66</v>
      </c>
      <c r="AD1360" s="23" t="s">
        <v>2792</v>
      </c>
      <c r="AE1360" s="77"/>
      <c r="AF1360" s="77"/>
      <c r="AG1360" s="78"/>
      <c r="AH1360" s="78"/>
      <c r="AI1360" s="78" t="s">
        <v>75</v>
      </c>
      <c r="AJ1360" s="25" t="str">
        <f t="shared" si="163"/>
        <v/>
      </c>
      <c r="AK1360" s="25"/>
      <c r="AL1360" s="25"/>
      <c r="AM1360" s="25"/>
      <c r="AN1360" s="25"/>
      <c r="AO1360" s="25"/>
      <c r="AP1360" s="26">
        <f ca="1">IF(AND(Email_TaskV2[[#This Row],[Status]]="ON PROGRESS"),TODAY()-Email_TaskV2[[#This Row],[Tanggal nodin RFS/RFI]],0)</f>
        <v>0</v>
      </c>
      <c r="AQ1360" s="26">
        <f ca="1">IF(AND(Email_TaskV2[[#This Row],[Status]]="ON PROGRESS",Email_TaskV2[[#This Row],[Type]]="RFI"),TODAY()-Email_TaskV2[[#This Row],[Tanggal nodin RFS/RFI]],0)</f>
        <v>0</v>
      </c>
      <c r="AR1360" s="26" t="str">
        <f ca="1">IF(Email_TaskV2[[#This Row],[Aging]]&gt;7,"Warning","")</f>
        <v/>
      </c>
      <c r="AV1360" s="16" t="str">
        <f>IF(AND(Email_TaskV2[[#This Row],[Status]]="ON PROGRESS",Email_TaskV2[[#This Row],[Type]]="RFS"),"YES","")</f>
        <v/>
      </c>
      <c r="AW1360" s="16" t="str">
        <f>IF(AND(Email_TaskV2[[#This Row],[Status]]="ON PROGRESS",Email_TaskV2[[#This Row],[Type]]="RFI"),"YES","")</f>
        <v/>
      </c>
      <c r="AX1360" s="16">
        <f>IF(Email_TaskV2[[#This Row],[Nomor Nodin RFS/RFI]]="","",DAY(Email_TaskV2[[#This Row],[Tanggal nodin RFS/RFI]]))</f>
        <v>2</v>
      </c>
      <c r="AY1360" s="175" t="str">
        <f>IF(Email_TaskV2[[#This Row],[Nomor Nodin RFS/RFI]]="","",TEXT(Email_TaskV2[[#This Row],[Tanggal nodin RFS/RFI]],"mmm"))</f>
        <v>Nov</v>
      </c>
      <c r="AZ1360" s="175" t="str">
        <f>IF(Email_TaskV2[[#This Row],[Nodin BO]]="","No","Yes")</f>
        <v>Yes</v>
      </c>
      <c r="BA1360" s="36">
        <f>IF(Email_TaskV2[[#This Row],[Month]]="",13,MONTH(Email_TaskV2[[#This Row],[Tanggal nodin RFS/RFI]]))</f>
        <v>11</v>
      </c>
    </row>
    <row r="1361" spans="1:53" ht="15" hidden="1" customHeight="1" x14ac:dyDescent="0.3">
      <c r="A1361" s="17">
        <v>1360</v>
      </c>
      <c r="B1361" s="78" t="s">
        <v>5732</v>
      </c>
      <c r="C1361" s="86">
        <v>44867</v>
      </c>
      <c r="D1361" s="87" t="s">
        <v>5733</v>
      </c>
      <c r="E1361" s="78" t="s">
        <v>55</v>
      </c>
      <c r="F1361" s="78" t="s">
        <v>112</v>
      </c>
      <c r="G1361" s="85">
        <v>44867</v>
      </c>
      <c r="H1361" s="85">
        <v>44868</v>
      </c>
      <c r="I1361" s="78" t="s">
        <v>5734</v>
      </c>
      <c r="J1361" s="85">
        <v>44869</v>
      </c>
      <c r="K1361" s="85"/>
      <c r="L1361" s="31">
        <f t="shared" si="166"/>
        <v>1</v>
      </c>
      <c r="M1361" s="31">
        <f t="shared" si="167"/>
        <v>2</v>
      </c>
      <c r="N1361" s="87" t="s">
        <v>171</v>
      </c>
      <c r="O1361" s="87" t="s">
        <v>172</v>
      </c>
      <c r="P1361" s="87" t="str">
        <f>VLOOKUP(Email_TaskV2[[#This Row],[PIC Dev]],[1]Organization!C:D,2,FALSE)</f>
        <v>Postpaid, Roaming, and Interconnect</v>
      </c>
      <c r="Q1361" s="87"/>
      <c r="R1361" s="78">
        <v>121</v>
      </c>
      <c r="S1361" s="78" t="s">
        <v>106</v>
      </c>
      <c r="T1361" s="78" t="s">
        <v>5735</v>
      </c>
      <c r="U1361" s="78"/>
      <c r="V1361" s="78"/>
      <c r="W1361" s="78"/>
      <c r="X1361" s="78"/>
      <c r="Y1361" s="78"/>
      <c r="Z1361" s="31" t="s">
        <v>63</v>
      </c>
      <c r="AA1361" s="31" t="s">
        <v>64</v>
      </c>
      <c r="AB1361" s="31" t="s">
        <v>97</v>
      </c>
      <c r="AC1361" s="31" t="s">
        <v>124</v>
      </c>
      <c r="AD1361" s="23" t="s">
        <v>816</v>
      </c>
      <c r="AE1361" s="77"/>
      <c r="AF1361" s="77"/>
      <c r="AG1361" s="78"/>
      <c r="AH1361" s="78"/>
      <c r="AI1361" s="78" t="s">
        <v>75</v>
      </c>
      <c r="AJ1361" s="25" t="str">
        <f t="shared" si="163"/>
        <v/>
      </c>
      <c r="AK1361" s="25"/>
      <c r="AL1361" s="25"/>
      <c r="AM1361" s="25"/>
      <c r="AN1361" s="25"/>
      <c r="AO1361" s="25"/>
      <c r="AP1361" s="26">
        <f ca="1">IF(AND(Email_TaskV2[[#This Row],[Status]]="ON PROGRESS"),TODAY()-Email_TaskV2[[#This Row],[Tanggal nodin RFS/RFI]],0)</f>
        <v>0</v>
      </c>
      <c r="AQ1361" s="26">
        <f ca="1">IF(AND(Email_TaskV2[[#This Row],[Status]]="ON PROGRESS",Email_TaskV2[[#This Row],[Type]]="RFI"),TODAY()-Email_TaskV2[[#This Row],[Tanggal nodin RFS/RFI]],0)</f>
        <v>0</v>
      </c>
      <c r="AR1361" s="26" t="str">
        <f ca="1">IF(Email_TaskV2[[#This Row],[Aging]]&gt;7,"Warning","")</f>
        <v/>
      </c>
      <c r="AS1361" s="158"/>
      <c r="AT1361" s="158"/>
      <c r="AU1361" s="158"/>
      <c r="AV1361" s="16" t="str">
        <f>IF(AND(Email_TaskV2[[#This Row],[Status]]="ON PROGRESS",Email_TaskV2[[#This Row],[Type]]="RFS"),"YES","")</f>
        <v/>
      </c>
      <c r="AW1361" s="16" t="str">
        <f>IF(AND(Email_TaskV2[[#This Row],[Status]]="ON PROGRESS",Email_TaskV2[[#This Row],[Type]]="RFI"),"YES","")</f>
        <v/>
      </c>
      <c r="AX1361" s="16">
        <f>IF(Email_TaskV2[[#This Row],[Nomor Nodin RFS/RFI]]="","",DAY(Email_TaskV2[[#This Row],[Tanggal nodin RFS/RFI]]))</f>
        <v>2</v>
      </c>
      <c r="AY1361" s="175" t="str">
        <f>IF(Email_TaskV2[[#This Row],[Nomor Nodin RFS/RFI]]="","",TEXT(Email_TaskV2[[#This Row],[Tanggal nodin RFS/RFI]],"mmm"))</f>
        <v>Nov</v>
      </c>
      <c r="AZ1361" s="175" t="str">
        <f>IF(Email_TaskV2[[#This Row],[Nodin BO]]="","No","Yes")</f>
        <v>Yes</v>
      </c>
      <c r="BA1361" s="36">
        <f>IF(Email_TaskV2[[#This Row],[Month]]="",13,MONTH(Email_TaskV2[[#This Row],[Tanggal nodin RFS/RFI]]))</f>
        <v>11</v>
      </c>
    </row>
    <row r="1362" spans="1:53" ht="15" hidden="1" customHeight="1" x14ac:dyDescent="0.3">
      <c r="A1362" s="17">
        <v>1361</v>
      </c>
      <c r="B1362" s="31" t="s">
        <v>5736</v>
      </c>
      <c r="C1362" s="86">
        <v>44867</v>
      </c>
      <c r="D1362" s="34" t="s">
        <v>5737</v>
      </c>
      <c r="E1362" s="31" t="s">
        <v>55</v>
      </c>
      <c r="F1362" s="88" t="s">
        <v>136</v>
      </c>
      <c r="G1362" s="42">
        <v>44872</v>
      </c>
      <c r="H1362" s="42">
        <v>44875</v>
      </c>
      <c r="I1362" s="31" t="s">
        <v>5738</v>
      </c>
      <c r="J1362" s="42">
        <v>44875</v>
      </c>
      <c r="K1362" s="42"/>
      <c r="L1362" s="31">
        <f t="shared" si="166"/>
        <v>8</v>
      </c>
      <c r="M1362" s="31">
        <f t="shared" si="167"/>
        <v>3</v>
      </c>
      <c r="N1362" s="87" t="s">
        <v>93</v>
      </c>
      <c r="O1362" s="87" t="s">
        <v>94</v>
      </c>
      <c r="P1362" s="34" t="str">
        <f>VLOOKUP(Email_TaskV2[[#This Row],[PIC Dev]],[1]Organization!C:D,2,FALSE)</f>
        <v>Digital and VAS</v>
      </c>
      <c r="Q1362" s="74" t="s">
        <v>5739</v>
      </c>
      <c r="R1362" s="31">
        <v>97</v>
      </c>
      <c r="S1362" s="31" t="s">
        <v>106</v>
      </c>
      <c r="T1362" s="31" t="s">
        <v>5740</v>
      </c>
      <c r="U1362" s="31"/>
      <c r="V1362" s="31"/>
      <c r="W1362" s="31"/>
      <c r="X1362" s="31"/>
      <c r="Y1362" s="31"/>
      <c r="Z1362" s="31" t="s">
        <v>63</v>
      </c>
      <c r="AA1362" s="31" t="s">
        <v>64</v>
      </c>
      <c r="AB1362" s="31" t="s">
        <v>201</v>
      </c>
      <c r="AC1362" s="31" t="s">
        <v>98</v>
      </c>
      <c r="AD1362" s="23" t="s">
        <v>186</v>
      </c>
      <c r="AE1362" s="33"/>
      <c r="AF1362" s="33"/>
      <c r="AG1362" s="31"/>
      <c r="AH1362" s="31"/>
      <c r="AI1362" s="78" t="s">
        <v>75</v>
      </c>
      <c r="AJ1362" s="25" t="str">
        <f t="shared" si="163"/>
        <v/>
      </c>
      <c r="AK1362" s="25"/>
      <c r="AL1362" s="25"/>
      <c r="AM1362" s="25"/>
      <c r="AN1362" s="25"/>
      <c r="AO1362" s="25"/>
      <c r="AP1362" s="26">
        <f ca="1">IF(AND(Email_TaskV2[[#This Row],[Status]]="ON PROGRESS"),TODAY()-Email_TaskV2[[#This Row],[Tanggal nodin RFS/RFI]],0)</f>
        <v>0</v>
      </c>
      <c r="AQ1362" s="26">
        <f ca="1">IF(AND(Email_TaskV2[[#This Row],[Status]]="ON PROGRESS",Email_TaskV2[[#This Row],[Type]]="RFI"),TODAY()-Email_TaskV2[[#This Row],[Tanggal nodin RFS/RFI]],0)</f>
        <v>0</v>
      </c>
      <c r="AR1362" s="26" t="str">
        <f ca="1">IF(Email_TaskV2[[#This Row],[Aging]]&gt;7,"Warning","")</f>
        <v/>
      </c>
      <c r="AS1362" s="158"/>
      <c r="AT1362" s="158"/>
      <c r="AU1362" s="158"/>
      <c r="AV1362" s="16" t="str">
        <f>IF(AND(Email_TaskV2[[#This Row],[Status]]="ON PROGRESS",Email_TaskV2[[#This Row],[Type]]="RFS"),"YES","")</f>
        <v/>
      </c>
      <c r="AW1362" s="16" t="str">
        <f>IF(AND(Email_TaskV2[[#This Row],[Status]]="ON PROGRESS",Email_TaskV2[[#This Row],[Type]]="RFI"),"YES","")</f>
        <v/>
      </c>
      <c r="AX1362" s="16">
        <f>IF(Email_TaskV2[[#This Row],[Nomor Nodin RFS/RFI]]="","",DAY(Email_TaskV2[[#This Row],[Tanggal nodin RFS/RFI]]))</f>
        <v>2</v>
      </c>
      <c r="AY1362" s="175" t="str">
        <f>IF(Email_TaskV2[[#This Row],[Nomor Nodin RFS/RFI]]="","",TEXT(Email_TaskV2[[#This Row],[Tanggal nodin RFS/RFI]],"mmm"))</f>
        <v>Nov</v>
      </c>
      <c r="AZ1362" s="175" t="str">
        <f>IF(Email_TaskV2[[#This Row],[Nodin BO]]="","No","Yes")</f>
        <v>Yes</v>
      </c>
      <c r="BA1362" s="36">
        <f>IF(Email_TaskV2[[#This Row],[Month]]="",13,MONTH(Email_TaskV2[[#This Row],[Tanggal nodin RFS/RFI]]))</f>
        <v>11</v>
      </c>
    </row>
    <row r="1363" spans="1:53" ht="15" hidden="1" customHeight="1" x14ac:dyDescent="0.3">
      <c r="A1363" s="17">
        <v>1362</v>
      </c>
      <c r="B1363" s="78" t="s">
        <v>5741</v>
      </c>
      <c r="C1363" s="86">
        <v>44868</v>
      </c>
      <c r="D1363" s="89" t="s">
        <v>5742</v>
      </c>
      <c r="E1363" s="78" t="s">
        <v>55</v>
      </c>
      <c r="F1363" s="88" t="s">
        <v>112</v>
      </c>
      <c r="G1363" s="85">
        <v>44872</v>
      </c>
      <c r="H1363" s="85">
        <v>44873</v>
      </c>
      <c r="I1363" s="78" t="s">
        <v>5743</v>
      </c>
      <c r="J1363" s="85">
        <v>44873</v>
      </c>
      <c r="K1363" s="85"/>
      <c r="L1363" s="31">
        <f t="shared" si="166"/>
        <v>5</v>
      </c>
      <c r="M1363" s="31">
        <f t="shared" si="167"/>
        <v>1</v>
      </c>
      <c r="N1363" s="87" t="s">
        <v>93</v>
      </c>
      <c r="O1363" s="87" t="s">
        <v>94</v>
      </c>
      <c r="P1363" s="87" t="str">
        <f>VLOOKUP(Email_TaskV2[[#This Row],[PIC Dev]],[1]Organization!C:D,2,FALSE)</f>
        <v>Digital and VAS</v>
      </c>
      <c r="Q1363" s="87"/>
      <c r="R1363" s="78">
        <v>22</v>
      </c>
      <c r="S1363" s="78" t="s">
        <v>106</v>
      </c>
      <c r="T1363" s="78" t="s">
        <v>5744</v>
      </c>
      <c r="U1363" s="78"/>
      <c r="V1363" s="78"/>
      <c r="W1363" s="78"/>
      <c r="X1363" s="78"/>
      <c r="Y1363" s="78"/>
      <c r="Z1363" s="31" t="s">
        <v>63</v>
      </c>
      <c r="AA1363" s="31" t="s">
        <v>64</v>
      </c>
      <c r="AB1363" s="31" t="s">
        <v>201</v>
      </c>
      <c r="AC1363" s="31" t="s">
        <v>98</v>
      </c>
      <c r="AD1363" s="23" t="s">
        <v>211</v>
      </c>
      <c r="AE1363" s="77"/>
      <c r="AF1363" s="77"/>
      <c r="AG1363" s="78"/>
      <c r="AH1363" s="78"/>
      <c r="AI1363" s="78" t="s">
        <v>75</v>
      </c>
      <c r="AJ1363" s="25" t="str">
        <f t="shared" si="163"/>
        <v/>
      </c>
      <c r="AK1363" s="25"/>
      <c r="AL1363" s="25"/>
      <c r="AM1363" s="25"/>
      <c r="AN1363" s="25"/>
      <c r="AO1363" s="25"/>
      <c r="AP1363" s="26">
        <f ca="1">IF(AND(Email_TaskV2[[#This Row],[Status]]="ON PROGRESS"),TODAY()-Email_TaskV2[[#This Row],[Tanggal nodin RFS/RFI]],0)</f>
        <v>0</v>
      </c>
      <c r="AQ1363" s="26">
        <f ca="1">IF(AND(Email_TaskV2[[#This Row],[Status]]="ON PROGRESS",Email_TaskV2[[#This Row],[Type]]="RFI"),TODAY()-Email_TaskV2[[#This Row],[Tanggal nodin RFS/RFI]],0)</f>
        <v>0</v>
      </c>
      <c r="AR1363" s="26" t="str">
        <f ca="1">IF(Email_TaskV2[[#This Row],[Aging]]&gt;7,"Warning","")</f>
        <v/>
      </c>
      <c r="AS1363" s="158"/>
      <c r="AT1363" s="158"/>
      <c r="AU1363" s="158"/>
      <c r="AV1363" s="16" t="str">
        <f>IF(AND(Email_TaskV2[[#This Row],[Status]]="ON PROGRESS",Email_TaskV2[[#This Row],[Type]]="RFS"),"YES","")</f>
        <v/>
      </c>
      <c r="AW1363" s="16" t="str">
        <f>IF(AND(Email_TaskV2[[#This Row],[Status]]="ON PROGRESS",Email_TaskV2[[#This Row],[Type]]="RFI"),"YES","")</f>
        <v/>
      </c>
      <c r="AX1363" s="16">
        <f>IF(Email_TaskV2[[#This Row],[Nomor Nodin RFS/RFI]]="","",DAY(Email_TaskV2[[#This Row],[Tanggal nodin RFS/RFI]]))</f>
        <v>3</v>
      </c>
      <c r="AY1363" s="175" t="str">
        <f>IF(Email_TaskV2[[#This Row],[Nomor Nodin RFS/RFI]]="","",TEXT(Email_TaskV2[[#This Row],[Tanggal nodin RFS/RFI]],"mmm"))</f>
        <v>Nov</v>
      </c>
      <c r="AZ1363" s="175" t="str">
        <f>IF(Email_TaskV2[[#This Row],[Nodin BO]]="","No","Yes")</f>
        <v>Yes</v>
      </c>
      <c r="BA1363" s="36">
        <f>IF(Email_TaskV2[[#This Row],[Month]]="",13,MONTH(Email_TaskV2[[#This Row],[Tanggal nodin RFS/RFI]]))</f>
        <v>11</v>
      </c>
    </row>
    <row r="1364" spans="1:53" ht="15" hidden="1" customHeight="1" x14ac:dyDescent="0.3">
      <c r="A1364" s="17">
        <v>1363</v>
      </c>
      <c r="B1364" s="78" t="s">
        <v>5745</v>
      </c>
      <c r="C1364" s="86">
        <v>44868</v>
      </c>
      <c r="D1364" s="89" t="s">
        <v>5746</v>
      </c>
      <c r="E1364" s="78" t="s">
        <v>55</v>
      </c>
      <c r="F1364" s="88" t="s">
        <v>136</v>
      </c>
      <c r="G1364" s="85">
        <v>44868</v>
      </c>
      <c r="H1364" s="85">
        <v>44873</v>
      </c>
      <c r="I1364" s="78" t="s">
        <v>5747</v>
      </c>
      <c r="J1364" s="85">
        <v>44873</v>
      </c>
      <c r="K1364" s="85"/>
      <c r="L1364" s="31">
        <f t="shared" si="166"/>
        <v>5</v>
      </c>
      <c r="M1364" s="31">
        <f t="shared" si="167"/>
        <v>5</v>
      </c>
      <c r="N1364" s="87" t="s">
        <v>104</v>
      </c>
      <c r="O1364" s="87" t="s">
        <v>105</v>
      </c>
      <c r="P1364" s="87" t="str">
        <f>VLOOKUP(Email_TaskV2[[#This Row],[PIC Dev]],[1]Organization!C:D,2,FALSE)</f>
        <v>Digital and VAS</v>
      </c>
      <c r="Q1364" s="89" t="s">
        <v>5748</v>
      </c>
      <c r="R1364" s="78">
        <v>63</v>
      </c>
      <c r="S1364" s="78" t="s">
        <v>61</v>
      </c>
      <c r="T1364" s="78" t="s">
        <v>5749</v>
      </c>
      <c r="U1364" s="78"/>
      <c r="V1364" s="78"/>
      <c r="W1364" s="78"/>
      <c r="X1364" s="78"/>
      <c r="Y1364" s="78"/>
      <c r="Z1364" s="31" t="s">
        <v>63</v>
      </c>
      <c r="AA1364" s="31" t="s">
        <v>64</v>
      </c>
      <c r="AB1364" s="31" t="s">
        <v>108</v>
      </c>
      <c r="AC1364" s="31" t="s">
        <v>98</v>
      </c>
      <c r="AD1364" s="23" t="s">
        <v>2421</v>
      </c>
      <c r="AE1364" s="77" t="s">
        <v>160</v>
      </c>
      <c r="AF1364" s="77"/>
      <c r="AG1364" s="78"/>
      <c r="AH1364" s="78"/>
      <c r="AI1364" s="78" t="s">
        <v>75</v>
      </c>
      <c r="AJ1364" s="25" t="str">
        <f t="shared" si="163"/>
        <v/>
      </c>
      <c r="AK1364" s="25"/>
      <c r="AL1364" s="25"/>
      <c r="AM1364" s="25"/>
      <c r="AN1364" s="25"/>
      <c r="AO1364" s="25"/>
      <c r="AP1364" s="26">
        <f ca="1">IF(AND(Email_TaskV2[[#This Row],[Status]]="ON PROGRESS"),TODAY()-Email_TaskV2[[#This Row],[Tanggal nodin RFS/RFI]],0)</f>
        <v>0</v>
      </c>
      <c r="AQ1364" s="26">
        <f ca="1">IF(AND(Email_TaskV2[[#This Row],[Status]]="ON PROGRESS",Email_TaskV2[[#This Row],[Type]]="RFI"),TODAY()-Email_TaskV2[[#This Row],[Tanggal nodin RFS/RFI]],0)</f>
        <v>0</v>
      </c>
      <c r="AR1364" s="26" t="str">
        <f ca="1">IF(Email_TaskV2[[#This Row],[Aging]]&gt;7,"Warning","")</f>
        <v/>
      </c>
      <c r="AS1364" s="158"/>
      <c r="AT1364" s="158"/>
      <c r="AU1364" s="158"/>
      <c r="AV1364" s="16" t="str">
        <f>IF(AND(Email_TaskV2[[#This Row],[Status]]="ON PROGRESS",Email_TaskV2[[#This Row],[Type]]="RFS"),"YES","")</f>
        <v/>
      </c>
      <c r="AW1364" s="16" t="str">
        <f>IF(AND(Email_TaskV2[[#This Row],[Status]]="ON PROGRESS",Email_TaskV2[[#This Row],[Type]]="RFI"),"YES","")</f>
        <v/>
      </c>
      <c r="AX1364" s="16">
        <f>IF(Email_TaskV2[[#This Row],[Nomor Nodin RFS/RFI]]="","",DAY(Email_TaskV2[[#This Row],[Tanggal nodin RFS/RFI]]))</f>
        <v>3</v>
      </c>
      <c r="AY1364" s="175" t="str">
        <f>IF(Email_TaskV2[[#This Row],[Nomor Nodin RFS/RFI]]="","",TEXT(Email_TaskV2[[#This Row],[Tanggal nodin RFS/RFI]],"mmm"))</f>
        <v>Nov</v>
      </c>
      <c r="AZ1364" s="175" t="str">
        <f>IF(Email_TaskV2[[#This Row],[Nodin BO]]="","No","Yes")</f>
        <v>Yes</v>
      </c>
      <c r="BA1364" s="36">
        <f>IF(Email_TaskV2[[#This Row],[Month]]="",13,MONTH(Email_TaskV2[[#This Row],[Tanggal nodin RFS/RFI]]))</f>
        <v>11</v>
      </c>
    </row>
    <row r="1365" spans="1:53" ht="15" hidden="1" customHeight="1" x14ac:dyDescent="0.3">
      <c r="A1365" s="17">
        <v>1364</v>
      </c>
      <c r="B1365" s="78" t="s">
        <v>5750</v>
      </c>
      <c r="C1365" s="86">
        <v>44868</v>
      </c>
      <c r="D1365" s="87" t="s">
        <v>5751</v>
      </c>
      <c r="E1365" s="78" t="s">
        <v>55</v>
      </c>
      <c r="F1365" s="31" t="s">
        <v>136</v>
      </c>
      <c r="G1365" s="85">
        <v>44868</v>
      </c>
      <c r="H1365" s="85">
        <v>44875</v>
      </c>
      <c r="I1365" s="78" t="s">
        <v>5752</v>
      </c>
      <c r="J1365" s="85">
        <v>44877</v>
      </c>
      <c r="K1365" s="85"/>
      <c r="L1365" s="31">
        <f t="shared" si="166"/>
        <v>7</v>
      </c>
      <c r="M1365" s="31">
        <f t="shared" si="167"/>
        <v>9</v>
      </c>
      <c r="N1365" s="87" t="s">
        <v>104</v>
      </c>
      <c r="O1365" s="87" t="s">
        <v>105</v>
      </c>
      <c r="P1365" s="87" t="str">
        <f>VLOOKUP(Email_TaskV2[[#This Row],[PIC Dev]],[1]Organization!C:D,2,FALSE)</f>
        <v>Digital and VAS</v>
      </c>
      <c r="Q1365" s="89" t="s">
        <v>5753</v>
      </c>
      <c r="R1365" s="78">
        <v>30</v>
      </c>
      <c r="S1365" s="78" t="s">
        <v>61</v>
      </c>
      <c r="T1365" s="78" t="s">
        <v>5754</v>
      </c>
      <c r="U1365" s="78"/>
      <c r="V1365" s="78"/>
      <c r="W1365" s="78"/>
      <c r="X1365" s="78"/>
      <c r="Y1365" s="78"/>
      <c r="Z1365" s="31" t="s">
        <v>63</v>
      </c>
      <c r="AA1365" s="31" t="s">
        <v>64</v>
      </c>
      <c r="AB1365" s="31" t="s">
        <v>108</v>
      </c>
      <c r="AC1365" s="31" t="s">
        <v>98</v>
      </c>
      <c r="AD1365" s="23" t="s">
        <v>774</v>
      </c>
      <c r="AE1365" s="77"/>
      <c r="AF1365" s="77"/>
      <c r="AG1365" s="78"/>
      <c r="AH1365" s="78"/>
      <c r="AI1365" s="78" t="s">
        <v>68</v>
      </c>
      <c r="AJ1365" s="25" t="str">
        <f t="shared" si="163"/>
        <v>(FUT Simulator)</v>
      </c>
      <c r="AK1365" s="25"/>
      <c r="AL1365" s="25"/>
      <c r="AM1365" s="25">
        <v>3</v>
      </c>
      <c r="AN1365" s="25"/>
      <c r="AO1365" s="25"/>
      <c r="AP1365" s="26">
        <f ca="1">IF(AND(Email_TaskV2[[#This Row],[Status]]="ON PROGRESS"),TODAY()-Email_TaskV2[[#This Row],[Tanggal nodin RFS/RFI]],0)</f>
        <v>0</v>
      </c>
      <c r="AQ1365" s="26">
        <f ca="1">IF(AND(Email_TaskV2[[#This Row],[Status]]="ON PROGRESS",Email_TaskV2[[#This Row],[Type]]="RFI"),TODAY()-Email_TaskV2[[#This Row],[Tanggal nodin RFS/RFI]],0)</f>
        <v>0</v>
      </c>
      <c r="AR1365" s="26" t="str">
        <f ca="1">IF(Email_TaskV2[[#This Row],[Aging]]&gt;7,"Warning","")</f>
        <v/>
      </c>
      <c r="AS1365" s="158"/>
      <c r="AT1365" s="158"/>
      <c r="AU1365" s="158"/>
      <c r="AV1365" s="16" t="str">
        <f>IF(AND(Email_TaskV2[[#This Row],[Status]]="ON PROGRESS",Email_TaskV2[[#This Row],[Type]]="RFS"),"YES","")</f>
        <v/>
      </c>
      <c r="AW1365" s="16" t="str">
        <f>IF(AND(Email_TaskV2[[#This Row],[Status]]="ON PROGRESS",Email_TaskV2[[#This Row],[Type]]="RFI"),"YES","")</f>
        <v/>
      </c>
      <c r="AX1365" s="16">
        <f>IF(Email_TaskV2[[#This Row],[Nomor Nodin RFS/RFI]]="","",DAY(Email_TaskV2[[#This Row],[Tanggal nodin RFS/RFI]]))</f>
        <v>3</v>
      </c>
      <c r="AY1365" s="175" t="str">
        <f>IF(Email_TaskV2[[#This Row],[Nomor Nodin RFS/RFI]]="","",TEXT(Email_TaskV2[[#This Row],[Tanggal nodin RFS/RFI]],"mmm"))</f>
        <v>Nov</v>
      </c>
      <c r="AZ1365" s="175" t="str">
        <f>IF(Email_TaskV2[[#This Row],[Nodin BO]]="","No","Yes")</f>
        <v>Yes</v>
      </c>
      <c r="BA1365" s="36">
        <f>IF(Email_TaskV2[[#This Row],[Month]]="",13,MONTH(Email_TaskV2[[#This Row],[Tanggal nodin RFS/RFI]]))</f>
        <v>11</v>
      </c>
    </row>
    <row r="1366" spans="1:53" ht="15" hidden="1" customHeight="1" x14ac:dyDescent="0.3">
      <c r="A1366" s="17">
        <v>1365</v>
      </c>
      <c r="B1366" s="78" t="s">
        <v>5755</v>
      </c>
      <c r="C1366" s="86">
        <v>44868</v>
      </c>
      <c r="D1366" s="89" t="s">
        <v>5756</v>
      </c>
      <c r="E1366" s="78" t="s">
        <v>55</v>
      </c>
      <c r="F1366" s="88" t="s">
        <v>112</v>
      </c>
      <c r="G1366" s="85">
        <v>44873</v>
      </c>
      <c r="H1366" s="85">
        <v>44888</v>
      </c>
      <c r="I1366" s="78" t="s">
        <v>5757</v>
      </c>
      <c r="J1366" s="85">
        <v>44888</v>
      </c>
      <c r="K1366" s="178" t="s">
        <v>5758</v>
      </c>
      <c r="L1366" s="31">
        <f t="shared" si="166"/>
        <v>20</v>
      </c>
      <c r="M1366" s="31">
        <f t="shared" si="167"/>
        <v>15</v>
      </c>
      <c r="N1366" s="34" t="s">
        <v>3765</v>
      </c>
      <c r="O1366" s="87" t="s">
        <v>3766</v>
      </c>
      <c r="P1366" s="87" t="str">
        <f>VLOOKUP(Email_TaskV2[[#This Row],[PIC Dev]],[1]Organization!C:D,2,FALSE)</f>
        <v>Postpaid, Roaming, and Interconnect</v>
      </c>
      <c r="Q1366" s="87"/>
      <c r="R1366" s="78">
        <v>98</v>
      </c>
      <c r="S1366" s="78" t="s">
        <v>106</v>
      </c>
      <c r="T1366" s="78" t="s">
        <v>5759</v>
      </c>
      <c r="U1366" s="78"/>
      <c r="V1366" s="78"/>
      <c r="W1366" s="78"/>
      <c r="X1366" s="78"/>
      <c r="Y1366" s="78"/>
      <c r="Z1366" s="31" t="s">
        <v>63</v>
      </c>
      <c r="AA1366" s="31" t="s">
        <v>64</v>
      </c>
      <c r="AB1366" s="31" t="s">
        <v>65</v>
      </c>
      <c r="AC1366" s="31" t="s">
        <v>66</v>
      </c>
      <c r="AD1366" s="23" t="s">
        <v>816</v>
      </c>
      <c r="AE1366" s="77"/>
      <c r="AF1366" s="77"/>
      <c r="AG1366" s="78"/>
      <c r="AH1366" s="78"/>
      <c r="AI1366" s="78" t="s">
        <v>276</v>
      </c>
      <c r="AJ1366" s="25" t="str">
        <f t="shared" si="163"/>
        <v>(Sigos Automation)</v>
      </c>
      <c r="AK1366" s="25">
        <v>1</v>
      </c>
      <c r="AL1366" s="25"/>
      <c r="AM1366" s="25"/>
      <c r="AN1366" s="25"/>
      <c r="AO1366" s="25"/>
      <c r="AP1366" s="26">
        <f ca="1">IF(AND(Email_TaskV2[[#This Row],[Status]]="ON PROGRESS"),TODAY()-Email_TaskV2[[#This Row],[Tanggal nodin RFS/RFI]],0)</f>
        <v>0</v>
      </c>
      <c r="AQ1366" s="26">
        <f ca="1">IF(AND(Email_TaskV2[[#This Row],[Status]]="ON PROGRESS",Email_TaskV2[[#This Row],[Type]]="RFI"),TODAY()-Email_TaskV2[[#This Row],[Tanggal nodin RFS/RFI]],0)</f>
        <v>0</v>
      </c>
      <c r="AR1366" s="26" t="str">
        <f ca="1">IF(Email_TaskV2[[#This Row],[Aging]]&gt;7,"Warning","")</f>
        <v/>
      </c>
      <c r="AS1366" s="158"/>
      <c r="AT1366" s="158"/>
      <c r="AU1366" s="158"/>
      <c r="AV1366" s="16" t="str">
        <f>IF(AND(Email_TaskV2[[#This Row],[Status]]="ON PROGRESS",Email_TaskV2[[#This Row],[Type]]="RFS"),"YES","")</f>
        <v/>
      </c>
      <c r="AW1366" s="16" t="str">
        <f>IF(AND(Email_TaskV2[[#This Row],[Status]]="ON PROGRESS",Email_TaskV2[[#This Row],[Type]]="RFI"),"YES","")</f>
        <v/>
      </c>
      <c r="AX1366" s="16">
        <f>IF(Email_TaskV2[[#This Row],[Nomor Nodin RFS/RFI]]="","",DAY(Email_TaskV2[[#This Row],[Tanggal nodin RFS/RFI]]))</f>
        <v>3</v>
      </c>
      <c r="AY1366" s="175" t="str">
        <f>IF(Email_TaskV2[[#This Row],[Nomor Nodin RFS/RFI]]="","",TEXT(Email_TaskV2[[#This Row],[Tanggal nodin RFS/RFI]],"mmm"))</f>
        <v>Nov</v>
      </c>
      <c r="AZ1366" s="175" t="str">
        <f>IF(Email_TaskV2[[#This Row],[Nodin BO]]="","No","Yes")</f>
        <v>Yes</v>
      </c>
      <c r="BA1366" s="36">
        <f>IF(Email_TaskV2[[#This Row],[Month]]="",13,MONTH(Email_TaskV2[[#This Row],[Tanggal nodin RFS/RFI]]))</f>
        <v>11</v>
      </c>
    </row>
    <row r="1367" spans="1:53" ht="15" hidden="1" customHeight="1" x14ac:dyDescent="0.3">
      <c r="A1367" s="17">
        <v>1366</v>
      </c>
      <c r="B1367" s="31" t="s">
        <v>5760</v>
      </c>
      <c r="C1367" s="86">
        <v>44868</v>
      </c>
      <c r="D1367" s="74" t="s">
        <v>5761</v>
      </c>
      <c r="E1367" s="31" t="s">
        <v>55</v>
      </c>
      <c r="F1367" s="31" t="s">
        <v>136</v>
      </c>
      <c r="G1367" s="85">
        <v>44868</v>
      </c>
      <c r="H1367" s="85">
        <v>44868</v>
      </c>
      <c r="I1367" s="31" t="s">
        <v>5762</v>
      </c>
      <c r="J1367" s="85">
        <v>44887</v>
      </c>
      <c r="K1367" s="155" t="s">
        <v>5763</v>
      </c>
      <c r="L1367" s="31">
        <f t="shared" si="166"/>
        <v>0</v>
      </c>
      <c r="M1367" s="31">
        <f t="shared" si="167"/>
        <v>19</v>
      </c>
      <c r="N1367" s="34" t="s">
        <v>220</v>
      </c>
      <c r="O1367" s="34" t="s">
        <v>221</v>
      </c>
      <c r="P1367" s="34" t="str">
        <f>VLOOKUP(Email_TaskV2[[#This Row],[PIC Dev]],[1]Organization!C:D,2,FALSE)</f>
        <v>Digital and VAS</v>
      </c>
      <c r="Q1367" s="74" t="s">
        <v>5764</v>
      </c>
      <c r="R1367" s="31">
        <v>115</v>
      </c>
      <c r="S1367" s="31" t="s">
        <v>61</v>
      </c>
      <c r="T1367" s="31" t="s">
        <v>5765</v>
      </c>
      <c r="U1367" s="31"/>
      <c r="V1367" s="31"/>
      <c r="W1367" s="31"/>
      <c r="X1367" s="31"/>
      <c r="Y1367" s="31"/>
      <c r="Z1367" s="31" t="s">
        <v>63</v>
      </c>
      <c r="AA1367" s="31" t="s">
        <v>64</v>
      </c>
      <c r="AB1367" s="31" t="s">
        <v>97</v>
      </c>
      <c r="AC1367" s="31" t="s">
        <v>98</v>
      </c>
      <c r="AD1367" s="23" t="s">
        <v>255</v>
      </c>
      <c r="AE1367" s="33"/>
      <c r="AF1367" s="33"/>
      <c r="AG1367" s="31"/>
      <c r="AH1367" s="31"/>
      <c r="AI1367" s="78" t="s">
        <v>68</v>
      </c>
      <c r="AJ1367" s="25" t="str">
        <f t="shared" si="163"/>
        <v>(Prima Automation)</v>
      </c>
      <c r="AK1367" s="25"/>
      <c r="AL1367" s="25">
        <v>2</v>
      </c>
      <c r="AM1367" s="25"/>
      <c r="AN1367" s="25"/>
      <c r="AO1367" s="25"/>
      <c r="AP1367" s="26">
        <f ca="1">IF(AND(Email_TaskV2[[#This Row],[Status]]="ON PROGRESS"),TODAY()-Email_TaskV2[[#This Row],[Tanggal nodin RFS/RFI]],0)</f>
        <v>0</v>
      </c>
      <c r="AQ1367" s="26">
        <f ca="1">IF(AND(Email_TaskV2[[#This Row],[Status]]="ON PROGRESS",Email_TaskV2[[#This Row],[Type]]="RFI"),TODAY()-Email_TaskV2[[#This Row],[Tanggal nodin RFS/RFI]],0)</f>
        <v>0</v>
      </c>
      <c r="AR1367" s="26" t="str">
        <f ca="1">IF(Email_TaskV2[[#This Row],[Aging]]&gt;7,"Warning","")</f>
        <v/>
      </c>
      <c r="AS1367" s="158"/>
      <c r="AT1367" s="158"/>
      <c r="AU1367" s="158"/>
      <c r="AV1367" s="16" t="str">
        <f>IF(AND(Email_TaskV2[[#This Row],[Status]]="ON PROGRESS",Email_TaskV2[[#This Row],[Type]]="RFS"),"YES","")</f>
        <v/>
      </c>
      <c r="AW1367" s="16" t="str">
        <f>IF(AND(Email_TaskV2[[#This Row],[Status]]="ON PROGRESS",Email_TaskV2[[#This Row],[Type]]="RFI"),"YES","")</f>
        <v/>
      </c>
      <c r="AX1367" s="16">
        <f>IF(Email_TaskV2[[#This Row],[Nomor Nodin RFS/RFI]]="","",DAY(Email_TaskV2[[#This Row],[Tanggal nodin RFS/RFI]]))</f>
        <v>3</v>
      </c>
      <c r="AY1367" s="175" t="str">
        <f>IF(Email_TaskV2[[#This Row],[Nomor Nodin RFS/RFI]]="","",TEXT(Email_TaskV2[[#This Row],[Tanggal nodin RFS/RFI]],"mmm"))</f>
        <v>Nov</v>
      </c>
      <c r="AZ1367" s="175" t="str">
        <f>IF(Email_TaskV2[[#This Row],[Nodin BO]]="","No","Yes")</f>
        <v>Yes</v>
      </c>
      <c r="BA1367" s="36">
        <f>IF(Email_TaskV2[[#This Row],[Month]]="",13,MONTH(Email_TaskV2[[#This Row],[Tanggal nodin RFS/RFI]]))</f>
        <v>11</v>
      </c>
    </row>
    <row r="1368" spans="1:53" ht="15" hidden="1" customHeight="1" x14ac:dyDescent="0.3">
      <c r="A1368" s="17">
        <v>1367</v>
      </c>
      <c r="B1368" s="78" t="s">
        <v>5766</v>
      </c>
      <c r="C1368" s="86">
        <v>44868</v>
      </c>
      <c r="D1368" s="87" t="s">
        <v>5767</v>
      </c>
      <c r="E1368" s="78" t="s">
        <v>55</v>
      </c>
      <c r="F1368" s="31" t="s">
        <v>136</v>
      </c>
      <c r="G1368" s="85">
        <v>44868</v>
      </c>
      <c r="H1368" s="85">
        <v>44868</v>
      </c>
      <c r="I1368" s="78" t="s">
        <v>5768</v>
      </c>
      <c r="J1368" s="85">
        <v>44887</v>
      </c>
      <c r="K1368" s="178" t="s">
        <v>5769</v>
      </c>
      <c r="L1368" s="31">
        <f t="shared" si="166"/>
        <v>0</v>
      </c>
      <c r="M1368" s="31">
        <f t="shared" si="167"/>
        <v>19</v>
      </c>
      <c r="N1368" s="34" t="s">
        <v>220</v>
      </c>
      <c r="O1368" s="34" t="s">
        <v>221</v>
      </c>
      <c r="P1368" s="87" t="str">
        <f>VLOOKUP(Email_TaskV2[[#This Row],[PIC Dev]],[1]Organization!C:D,2,FALSE)</f>
        <v>Digital and VAS</v>
      </c>
      <c r="Q1368" s="89" t="s">
        <v>5770</v>
      </c>
      <c r="R1368" s="78">
        <v>90</v>
      </c>
      <c r="S1368" s="78" t="s">
        <v>61</v>
      </c>
      <c r="T1368" s="31" t="s">
        <v>5765</v>
      </c>
      <c r="U1368" s="31"/>
      <c r="V1368" s="31"/>
      <c r="W1368" s="31"/>
      <c r="X1368" s="31"/>
      <c r="Y1368" s="31"/>
      <c r="Z1368" s="31" t="s">
        <v>63</v>
      </c>
      <c r="AA1368" s="31" t="s">
        <v>64</v>
      </c>
      <c r="AB1368" s="31" t="s">
        <v>97</v>
      </c>
      <c r="AC1368" s="31" t="s">
        <v>98</v>
      </c>
      <c r="AD1368" s="23" t="s">
        <v>3897</v>
      </c>
      <c r="AE1368" s="33"/>
      <c r="AF1368" s="33"/>
      <c r="AG1368" s="31"/>
      <c r="AH1368" s="31"/>
      <c r="AI1368" s="78" t="s">
        <v>68</v>
      </c>
      <c r="AJ1368" s="25" t="str">
        <f t="shared" si="163"/>
        <v>(Prima Automation)</v>
      </c>
      <c r="AK1368" s="25"/>
      <c r="AL1368" s="25">
        <v>2</v>
      </c>
      <c r="AM1368" s="25"/>
      <c r="AN1368" s="25"/>
      <c r="AO1368" s="25"/>
      <c r="AP1368" s="26">
        <f ca="1">IF(AND(Email_TaskV2[[#This Row],[Status]]="ON PROGRESS"),TODAY()-Email_TaskV2[[#This Row],[Tanggal nodin RFS/RFI]],0)</f>
        <v>0</v>
      </c>
      <c r="AQ1368" s="26">
        <f ca="1">IF(AND(Email_TaskV2[[#This Row],[Status]]="ON PROGRESS",Email_TaskV2[[#This Row],[Type]]="RFI"),TODAY()-Email_TaskV2[[#This Row],[Tanggal nodin RFS/RFI]],0)</f>
        <v>0</v>
      </c>
      <c r="AR1368" s="26" t="str">
        <f ca="1">IF(Email_TaskV2[[#This Row],[Aging]]&gt;7,"Warning","")</f>
        <v/>
      </c>
      <c r="AS1368" s="158"/>
      <c r="AT1368" s="158"/>
      <c r="AU1368" s="158"/>
      <c r="AV1368" s="16" t="str">
        <f>IF(AND(Email_TaskV2[[#This Row],[Status]]="ON PROGRESS",Email_TaskV2[[#This Row],[Type]]="RFS"),"YES","")</f>
        <v/>
      </c>
      <c r="AW1368" s="16" t="str">
        <f>IF(AND(Email_TaskV2[[#This Row],[Status]]="ON PROGRESS",Email_TaskV2[[#This Row],[Type]]="RFI"),"YES","")</f>
        <v/>
      </c>
      <c r="AX1368" s="16">
        <f>IF(Email_TaskV2[[#This Row],[Nomor Nodin RFS/RFI]]="","",DAY(Email_TaskV2[[#This Row],[Tanggal nodin RFS/RFI]]))</f>
        <v>3</v>
      </c>
      <c r="AY1368" s="175" t="str">
        <f>IF(Email_TaskV2[[#This Row],[Nomor Nodin RFS/RFI]]="","",TEXT(Email_TaskV2[[#This Row],[Tanggal nodin RFS/RFI]],"mmm"))</f>
        <v>Nov</v>
      </c>
      <c r="AZ1368" s="175" t="str">
        <f>IF(Email_TaskV2[[#This Row],[Nodin BO]]="","No","Yes")</f>
        <v>Yes</v>
      </c>
      <c r="BA1368" s="36">
        <f>IF(Email_TaskV2[[#This Row],[Month]]="",13,MONTH(Email_TaskV2[[#This Row],[Tanggal nodin RFS/RFI]]))</f>
        <v>11</v>
      </c>
    </row>
    <row r="1369" spans="1:53" ht="15" hidden="1" customHeight="1" x14ac:dyDescent="0.3">
      <c r="A1369" s="17">
        <v>1368</v>
      </c>
      <c r="B1369" s="78" t="s">
        <v>5771</v>
      </c>
      <c r="C1369" s="86">
        <v>44868</v>
      </c>
      <c r="D1369" s="89" t="s">
        <v>5772</v>
      </c>
      <c r="E1369" s="78" t="s">
        <v>55</v>
      </c>
      <c r="F1369" s="78" t="s">
        <v>136</v>
      </c>
      <c r="G1369" s="85">
        <v>44874</v>
      </c>
      <c r="H1369" s="85">
        <v>44874</v>
      </c>
      <c r="I1369" s="78" t="s">
        <v>5773</v>
      </c>
      <c r="J1369" s="85">
        <v>44874</v>
      </c>
      <c r="K1369" s="178"/>
      <c r="L1369" s="31">
        <f t="shared" si="166"/>
        <v>6</v>
      </c>
      <c r="M1369" s="31">
        <f t="shared" si="167"/>
        <v>0</v>
      </c>
      <c r="N1369" s="87" t="s">
        <v>93</v>
      </c>
      <c r="O1369" s="87" t="s">
        <v>94</v>
      </c>
      <c r="P1369" s="87" t="str">
        <f>VLOOKUP(Email_TaskV2[[#This Row],[PIC Dev]],[1]Organization!C:D,2,FALSE)</f>
        <v>Digital and VAS</v>
      </c>
      <c r="Q1369" s="87" t="s">
        <v>5774</v>
      </c>
      <c r="R1369" s="78">
        <v>21</v>
      </c>
      <c r="S1369" s="78" t="s">
        <v>61</v>
      </c>
      <c r="T1369" s="78" t="s">
        <v>5219</v>
      </c>
      <c r="U1369" s="78"/>
      <c r="V1369" s="78"/>
      <c r="W1369" s="78"/>
      <c r="X1369" s="78"/>
      <c r="Y1369" s="78"/>
      <c r="Z1369" s="31" t="s">
        <v>63</v>
      </c>
      <c r="AA1369" s="31" t="s">
        <v>64</v>
      </c>
      <c r="AB1369" s="31" t="s">
        <v>201</v>
      </c>
      <c r="AC1369" s="31" t="s">
        <v>98</v>
      </c>
      <c r="AD1369" s="23" t="s">
        <v>4310</v>
      </c>
      <c r="AE1369" s="77"/>
      <c r="AF1369" s="77"/>
      <c r="AG1369" s="78"/>
      <c r="AH1369" s="78"/>
      <c r="AI1369" s="78" t="s">
        <v>75</v>
      </c>
      <c r="AJ1369" s="25" t="str">
        <f t="shared" si="163"/>
        <v/>
      </c>
      <c r="AK1369" s="25"/>
      <c r="AL1369" s="25"/>
      <c r="AM1369" s="25"/>
      <c r="AN1369" s="25"/>
      <c r="AO1369" s="25"/>
      <c r="AP1369" s="26">
        <f ca="1">IF(AND(Email_TaskV2[[#This Row],[Status]]="ON PROGRESS"),TODAY()-Email_TaskV2[[#This Row],[Tanggal nodin RFS/RFI]],0)</f>
        <v>0</v>
      </c>
      <c r="AQ1369" s="26">
        <f ca="1">IF(AND(Email_TaskV2[[#This Row],[Status]]="ON PROGRESS",Email_TaskV2[[#This Row],[Type]]="RFI"),TODAY()-Email_TaskV2[[#This Row],[Tanggal nodin RFS/RFI]],0)</f>
        <v>0</v>
      </c>
      <c r="AR1369" s="26" t="str">
        <f ca="1">IF(Email_TaskV2[[#This Row],[Aging]]&gt;7,"Warning","")</f>
        <v/>
      </c>
      <c r="AS1369" s="158"/>
      <c r="AT1369" s="158"/>
      <c r="AU1369" s="158"/>
      <c r="AV1369" s="16" t="str">
        <f>IF(AND(Email_TaskV2[[#This Row],[Status]]="ON PROGRESS",Email_TaskV2[[#This Row],[Type]]="RFS"),"YES","")</f>
        <v/>
      </c>
      <c r="AW1369" s="16" t="str">
        <f>IF(AND(Email_TaskV2[[#This Row],[Status]]="ON PROGRESS",Email_TaskV2[[#This Row],[Type]]="RFI"),"YES","")</f>
        <v/>
      </c>
      <c r="AX1369" s="16">
        <f>IF(Email_TaskV2[[#This Row],[Nomor Nodin RFS/RFI]]="","",DAY(Email_TaskV2[[#This Row],[Tanggal nodin RFS/RFI]]))</f>
        <v>3</v>
      </c>
      <c r="AY1369" s="175" t="str">
        <f>IF(Email_TaskV2[[#This Row],[Nomor Nodin RFS/RFI]]="","",TEXT(Email_TaskV2[[#This Row],[Tanggal nodin RFS/RFI]],"mmm"))</f>
        <v>Nov</v>
      </c>
      <c r="AZ1369" s="175" t="str">
        <f>IF(Email_TaskV2[[#This Row],[Nodin BO]]="","No","Yes")</f>
        <v>Yes</v>
      </c>
      <c r="BA1369" s="36">
        <f>IF(Email_TaskV2[[#This Row],[Month]]="",13,MONTH(Email_TaskV2[[#This Row],[Tanggal nodin RFS/RFI]]))</f>
        <v>11</v>
      </c>
    </row>
    <row r="1370" spans="1:53" ht="15" hidden="1" customHeight="1" x14ac:dyDescent="0.3">
      <c r="A1370" s="17">
        <v>1369</v>
      </c>
      <c r="B1370" s="78" t="s">
        <v>5775</v>
      </c>
      <c r="C1370" s="86">
        <v>44869</v>
      </c>
      <c r="D1370" s="87" t="s">
        <v>5776</v>
      </c>
      <c r="E1370" s="78" t="s">
        <v>55</v>
      </c>
      <c r="F1370" s="88" t="s">
        <v>112</v>
      </c>
      <c r="G1370" s="85">
        <v>44873</v>
      </c>
      <c r="H1370" s="85">
        <v>44873</v>
      </c>
      <c r="I1370" s="78" t="s">
        <v>5777</v>
      </c>
      <c r="J1370" s="85">
        <v>44873</v>
      </c>
      <c r="K1370" s="85"/>
      <c r="L1370" s="31">
        <f t="shared" si="166"/>
        <v>4</v>
      </c>
      <c r="M1370" s="31">
        <f t="shared" si="167"/>
        <v>0</v>
      </c>
      <c r="N1370" s="87" t="s">
        <v>1434</v>
      </c>
      <c r="O1370" s="87" t="s">
        <v>59</v>
      </c>
      <c r="P1370" s="87" t="str">
        <f>VLOOKUP(Email_TaskV2[[#This Row],[PIC Dev]],[1]Organization!C:D,2,FALSE)</f>
        <v>BSM Prepaid</v>
      </c>
      <c r="Q1370" s="87"/>
      <c r="R1370" s="78">
        <v>10</v>
      </c>
      <c r="S1370" s="78" t="s">
        <v>106</v>
      </c>
      <c r="T1370" s="78" t="s">
        <v>5685</v>
      </c>
      <c r="U1370" s="78"/>
      <c r="V1370" s="78"/>
      <c r="W1370" s="78"/>
      <c r="X1370" s="78"/>
      <c r="Y1370" s="78"/>
      <c r="Z1370" s="31" t="s">
        <v>63</v>
      </c>
      <c r="AA1370" s="31" t="s">
        <v>64</v>
      </c>
      <c r="AB1370" s="31" t="s">
        <v>65</v>
      </c>
      <c r="AC1370" s="31" t="s">
        <v>66</v>
      </c>
      <c r="AD1370" s="23" t="s">
        <v>816</v>
      </c>
      <c r="AE1370" s="77"/>
      <c r="AF1370" s="77"/>
      <c r="AG1370" s="78"/>
      <c r="AH1370" s="78"/>
      <c r="AI1370" s="78" t="s">
        <v>75</v>
      </c>
      <c r="AJ1370" s="25" t="str">
        <f t="shared" si="163"/>
        <v/>
      </c>
      <c r="AK1370" s="25"/>
      <c r="AL1370" s="25"/>
      <c r="AM1370" s="25"/>
      <c r="AN1370" s="25"/>
      <c r="AO1370" s="25"/>
      <c r="AP1370" s="26">
        <f ca="1">IF(AND(Email_TaskV2[[#This Row],[Status]]="ON PROGRESS"),TODAY()-Email_TaskV2[[#This Row],[Tanggal nodin RFS/RFI]],0)</f>
        <v>0</v>
      </c>
      <c r="AQ1370" s="26">
        <f ca="1">IF(AND(Email_TaskV2[[#This Row],[Status]]="ON PROGRESS",Email_TaskV2[[#This Row],[Type]]="RFI"),TODAY()-Email_TaskV2[[#This Row],[Tanggal nodin RFS/RFI]],0)</f>
        <v>0</v>
      </c>
      <c r="AR1370" s="26" t="str">
        <f ca="1">IF(Email_TaskV2[[#This Row],[Aging]]&gt;7,"Warning","")</f>
        <v/>
      </c>
      <c r="AS1370" s="158"/>
      <c r="AT1370" s="158"/>
      <c r="AU1370" s="158"/>
      <c r="AV1370" s="16" t="str">
        <f>IF(AND(Email_TaskV2[[#This Row],[Status]]="ON PROGRESS",Email_TaskV2[[#This Row],[Type]]="RFS"),"YES","")</f>
        <v/>
      </c>
      <c r="AW1370" s="16" t="str">
        <f>IF(AND(Email_TaskV2[[#This Row],[Status]]="ON PROGRESS",Email_TaskV2[[#This Row],[Type]]="RFI"),"YES","")</f>
        <v/>
      </c>
      <c r="AX1370" s="16">
        <f>IF(Email_TaskV2[[#This Row],[Nomor Nodin RFS/RFI]]="","",DAY(Email_TaskV2[[#This Row],[Tanggal nodin RFS/RFI]]))</f>
        <v>4</v>
      </c>
      <c r="AY1370" s="175" t="str">
        <f>IF(Email_TaskV2[[#This Row],[Nomor Nodin RFS/RFI]]="","",TEXT(Email_TaskV2[[#This Row],[Tanggal nodin RFS/RFI]],"mmm"))</f>
        <v>Nov</v>
      </c>
      <c r="AZ1370" s="175" t="str">
        <f>IF(Email_TaskV2[[#This Row],[Nodin BO]]="","No","Yes")</f>
        <v>Yes</v>
      </c>
      <c r="BA1370" s="36">
        <f>IF(Email_TaskV2[[#This Row],[Month]]="",13,MONTH(Email_TaskV2[[#This Row],[Tanggal nodin RFS/RFI]]))</f>
        <v>11</v>
      </c>
    </row>
    <row r="1371" spans="1:53" ht="15" hidden="1" customHeight="1" x14ac:dyDescent="0.3">
      <c r="A1371" s="17">
        <v>1370</v>
      </c>
      <c r="B1371" s="31" t="s">
        <v>5778</v>
      </c>
      <c r="C1371" s="40">
        <v>44869</v>
      </c>
      <c r="D1371" s="74" t="s">
        <v>5779</v>
      </c>
      <c r="E1371" s="31" t="s">
        <v>55</v>
      </c>
      <c r="F1371" s="41" t="s">
        <v>112</v>
      </c>
      <c r="G1371" s="42">
        <v>44870</v>
      </c>
      <c r="H1371" s="42">
        <v>44880</v>
      </c>
      <c r="I1371" s="31" t="s">
        <v>5780</v>
      </c>
      <c r="J1371" s="42">
        <v>44876</v>
      </c>
      <c r="K1371" s="155" t="s">
        <v>5781</v>
      </c>
      <c r="L1371" s="31">
        <f t="shared" si="166"/>
        <v>11</v>
      </c>
      <c r="M1371" s="31">
        <f t="shared" si="167"/>
        <v>6</v>
      </c>
      <c r="N1371" s="34" t="s">
        <v>1434</v>
      </c>
      <c r="O1371" s="34" t="s">
        <v>59</v>
      </c>
      <c r="P1371" s="34" t="str">
        <f>VLOOKUP(Email_TaskV2[[#This Row],[PIC Dev]],[1]Organization!C:D,2,FALSE)</f>
        <v>BSM Prepaid</v>
      </c>
      <c r="Q1371" s="34"/>
      <c r="R1371" s="31">
        <v>50</v>
      </c>
      <c r="S1371" s="31" t="s">
        <v>106</v>
      </c>
      <c r="T1371" s="31" t="s">
        <v>5782</v>
      </c>
      <c r="U1371" s="31"/>
      <c r="V1371" s="31"/>
      <c r="W1371" s="31"/>
      <c r="X1371" s="31"/>
      <c r="Y1371" s="31"/>
      <c r="Z1371" s="31" t="s">
        <v>63</v>
      </c>
      <c r="AA1371" s="31" t="s">
        <v>64</v>
      </c>
      <c r="AB1371" s="31" t="s">
        <v>447</v>
      </c>
      <c r="AC1371" s="31" t="s">
        <v>66</v>
      </c>
      <c r="AD1371" s="23" t="s">
        <v>151</v>
      </c>
      <c r="AE1371" s="33"/>
      <c r="AF1371" s="33"/>
      <c r="AG1371" s="31"/>
      <c r="AH1371" s="31"/>
      <c r="AI1371" s="78" t="s">
        <v>276</v>
      </c>
      <c r="AJ1371" s="25" t="str">
        <f t="shared" ref="AJ1371:AJ1434" si="168">_xlfn.CONCAT(IF(AK1371&lt;&gt;"",REPLACE(AK1371,1,1,"(Sigos Automation)"),""),IF(AL1371&lt;&gt;"",REPLACE(AL1371,1,1,"(Prima Automation)"),""),IF(AM1371&lt;&gt;"",REPLACE(AM1371,1,1,"(FUT Simulator)"),""),IF(AN1371&lt;&gt;"",REPLACE(AN1371,1,1,"(Postman Simulator)"),""),IF(AO1371&lt;&gt;"",REPLACE(AO1371,1,1,"(Cetho Automation)"),""))</f>
        <v>(Sigos Automation)</v>
      </c>
      <c r="AK1371" s="25">
        <v>1</v>
      </c>
      <c r="AL1371" s="25"/>
      <c r="AM1371" s="25"/>
      <c r="AN1371" s="25"/>
      <c r="AO1371" s="25"/>
      <c r="AP1371" s="26">
        <f ca="1">IF(AND(Email_TaskV2[[#This Row],[Status]]="ON PROGRESS"),TODAY()-Email_TaskV2[[#This Row],[Tanggal nodin RFS/RFI]],0)</f>
        <v>0</v>
      </c>
      <c r="AQ1371" s="26">
        <f ca="1">IF(AND(Email_TaskV2[[#This Row],[Status]]="ON PROGRESS",Email_TaskV2[[#This Row],[Type]]="RFI"),TODAY()-Email_TaskV2[[#This Row],[Tanggal nodin RFS/RFI]],0)</f>
        <v>0</v>
      </c>
      <c r="AR1371" s="26" t="str">
        <f ca="1">IF(Email_TaskV2[[#This Row],[Aging]]&gt;7,"Warning","")</f>
        <v/>
      </c>
      <c r="AS1371" s="158"/>
      <c r="AT1371" s="158"/>
      <c r="AU1371" s="158"/>
      <c r="AV1371" s="16" t="str">
        <f>IF(AND(Email_TaskV2[[#This Row],[Status]]="ON PROGRESS",Email_TaskV2[[#This Row],[Type]]="RFS"),"YES","")</f>
        <v/>
      </c>
      <c r="AW1371" s="16" t="str">
        <f>IF(AND(Email_TaskV2[[#This Row],[Status]]="ON PROGRESS",Email_TaskV2[[#This Row],[Type]]="RFI"),"YES","")</f>
        <v/>
      </c>
      <c r="AX1371" s="16">
        <f>IF(Email_TaskV2[[#This Row],[Nomor Nodin RFS/RFI]]="","",DAY(Email_TaskV2[[#This Row],[Tanggal nodin RFS/RFI]]))</f>
        <v>4</v>
      </c>
      <c r="AY1371" s="175" t="str">
        <f>IF(Email_TaskV2[[#This Row],[Nomor Nodin RFS/RFI]]="","",TEXT(Email_TaskV2[[#This Row],[Tanggal nodin RFS/RFI]],"mmm"))</f>
        <v>Nov</v>
      </c>
      <c r="AZ1371" s="175" t="str">
        <f>IF(Email_TaskV2[[#This Row],[Nodin BO]]="","No","Yes")</f>
        <v>Yes</v>
      </c>
      <c r="BA1371" s="36">
        <f>IF(Email_TaskV2[[#This Row],[Month]]="",13,MONTH(Email_TaskV2[[#This Row],[Tanggal nodin RFS/RFI]]))</f>
        <v>11</v>
      </c>
    </row>
    <row r="1372" spans="1:53" ht="15" hidden="1" customHeight="1" x14ac:dyDescent="0.3">
      <c r="A1372" s="17">
        <v>1371</v>
      </c>
      <c r="B1372" s="78" t="s">
        <v>5783</v>
      </c>
      <c r="C1372" s="86">
        <v>44869</v>
      </c>
      <c r="D1372" s="89" t="s">
        <v>5784</v>
      </c>
      <c r="E1372" s="78" t="s">
        <v>55</v>
      </c>
      <c r="F1372" s="31" t="s">
        <v>136</v>
      </c>
      <c r="G1372" s="42">
        <v>44869</v>
      </c>
      <c r="H1372" s="85">
        <v>44872</v>
      </c>
      <c r="I1372" s="78" t="s">
        <v>5785</v>
      </c>
      <c r="J1372" s="85">
        <v>44872</v>
      </c>
      <c r="K1372" s="85"/>
      <c r="L1372" s="31">
        <f t="shared" si="166"/>
        <v>3</v>
      </c>
      <c r="M1372" s="31">
        <f t="shared" si="167"/>
        <v>3</v>
      </c>
      <c r="N1372" s="34" t="s">
        <v>341</v>
      </c>
      <c r="O1372" s="34" t="s">
        <v>342</v>
      </c>
      <c r="P1372" s="87" t="str">
        <f>VLOOKUP(Email_TaskV2[[#This Row],[PIC Dev]],[1]Organization!C:D,2,FALSE)</f>
        <v>Digital and VAS</v>
      </c>
      <c r="Q1372" s="89" t="s">
        <v>5786</v>
      </c>
      <c r="R1372" s="78">
        <v>40</v>
      </c>
      <c r="S1372" s="78" t="s">
        <v>61</v>
      </c>
      <c r="T1372" s="78" t="s">
        <v>5787</v>
      </c>
      <c r="U1372" s="78"/>
      <c r="V1372" s="78"/>
      <c r="W1372" s="78"/>
      <c r="X1372" s="78"/>
      <c r="Y1372" s="78"/>
      <c r="Z1372" s="31" t="s">
        <v>63</v>
      </c>
      <c r="AA1372" s="31" t="s">
        <v>64</v>
      </c>
      <c r="AB1372" s="31" t="s">
        <v>344</v>
      </c>
      <c r="AC1372" s="31" t="s">
        <v>98</v>
      </c>
      <c r="AD1372" s="23" t="s">
        <v>160</v>
      </c>
      <c r="AE1372" s="77"/>
      <c r="AF1372" s="77"/>
      <c r="AG1372" s="78"/>
      <c r="AH1372" s="78"/>
      <c r="AI1372" s="78" t="s">
        <v>68</v>
      </c>
      <c r="AJ1372" s="25" t="str">
        <f t="shared" si="168"/>
        <v>(FUT Simulator)</v>
      </c>
      <c r="AK1372" s="25"/>
      <c r="AL1372" s="25"/>
      <c r="AM1372" s="25">
        <v>3</v>
      </c>
      <c r="AN1372" s="25"/>
      <c r="AO1372" s="25"/>
      <c r="AP1372" s="26">
        <f ca="1">IF(AND(Email_TaskV2[[#This Row],[Status]]="ON PROGRESS"),TODAY()-Email_TaskV2[[#This Row],[Tanggal nodin RFS/RFI]],0)</f>
        <v>0</v>
      </c>
      <c r="AQ1372" s="26">
        <f ca="1">IF(AND(Email_TaskV2[[#This Row],[Status]]="ON PROGRESS",Email_TaskV2[[#This Row],[Type]]="RFI"),TODAY()-Email_TaskV2[[#This Row],[Tanggal nodin RFS/RFI]],0)</f>
        <v>0</v>
      </c>
      <c r="AR1372" s="26" t="str">
        <f ca="1">IF(Email_TaskV2[[#This Row],[Aging]]&gt;7,"Warning","")</f>
        <v/>
      </c>
      <c r="AS1372" s="158"/>
      <c r="AT1372" s="158"/>
      <c r="AU1372" s="158"/>
      <c r="AV1372" s="16" t="str">
        <f>IF(AND(Email_TaskV2[[#This Row],[Status]]="ON PROGRESS",Email_TaskV2[[#This Row],[Type]]="RFS"),"YES","")</f>
        <v/>
      </c>
      <c r="AW1372" s="16" t="str">
        <f>IF(AND(Email_TaskV2[[#This Row],[Status]]="ON PROGRESS",Email_TaskV2[[#This Row],[Type]]="RFI"),"YES","")</f>
        <v/>
      </c>
      <c r="AX1372" s="16">
        <f>IF(Email_TaskV2[[#This Row],[Nomor Nodin RFS/RFI]]="","",DAY(Email_TaskV2[[#This Row],[Tanggal nodin RFS/RFI]]))</f>
        <v>4</v>
      </c>
      <c r="AY1372" s="175" t="str">
        <f>IF(Email_TaskV2[[#This Row],[Nomor Nodin RFS/RFI]]="","",TEXT(Email_TaskV2[[#This Row],[Tanggal nodin RFS/RFI]],"mmm"))</f>
        <v>Nov</v>
      </c>
      <c r="AZ1372" s="175" t="str">
        <f>IF(Email_TaskV2[[#This Row],[Nodin BO]]="","No","Yes")</f>
        <v>Yes</v>
      </c>
      <c r="BA1372" s="36">
        <f>IF(Email_TaskV2[[#This Row],[Month]]="",13,MONTH(Email_TaskV2[[#This Row],[Tanggal nodin RFS/RFI]]))</f>
        <v>11</v>
      </c>
    </row>
    <row r="1373" spans="1:53" ht="15" hidden="1" customHeight="1" x14ac:dyDescent="0.3">
      <c r="A1373" s="17">
        <v>1372</v>
      </c>
      <c r="B1373" s="78" t="s">
        <v>5788</v>
      </c>
      <c r="C1373" s="86">
        <v>44869</v>
      </c>
      <c r="D1373" s="89" t="s">
        <v>5789</v>
      </c>
      <c r="E1373" s="78" t="s">
        <v>55</v>
      </c>
      <c r="F1373" s="31" t="s">
        <v>136</v>
      </c>
      <c r="G1373" s="85">
        <v>44869</v>
      </c>
      <c r="H1373" s="85">
        <v>44879</v>
      </c>
      <c r="I1373" s="78" t="s">
        <v>5790</v>
      </c>
      <c r="J1373" s="85">
        <v>44879</v>
      </c>
      <c r="K1373" s="178" t="s">
        <v>5791</v>
      </c>
      <c r="L1373" s="31">
        <f t="shared" si="166"/>
        <v>10</v>
      </c>
      <c r="M1373" s="31">
        <f t="shared" si="167"/>
        <v>10</v>
      </c>
      <c r="N1373" s="87" t="s">
        <v>341</v>
      </c>
      <c r="O1373" s="34" t="s">
        <v>342</v>
      </c>
      <c r="P1373" s="87" t="str">
        <f>VLOOKUP(Email_TaskV2[[#This Row],[PIC Dev]],[1]Organization!C:D,2,FALSE)</f>
        <v>Digital and VAS</v>
      </c>
      <c r="Q1373" s="89" t="s">
        <v>5792</v>
      </c>
      <c r="R1373" s="78">
        <v>70</v>
      </c>
      <c r="S1373" s="78" t="s">
        <v>61</v>
      </c>
      <c r="T1373" s="78" t="s">
        <v>5793</v>
      </c>
      <c r="U1373" s="78"/>
      <c r="V1373" s="78"/>
      <c r="W1373" s="78"/>
      <c r="X1373" s="78"/>
      <c r="Y1373" s="78"/>
      <c r="Z1373" s="31" t="s">
        <v>63</v>
      </c>
      <c r="AA1373" s="31" t="s">
        <v>64</v>
      </c>
      <c r="AB1373" s="31" t="s">
        <v>344</v>
      </c>
      <c r="AC1373" s="31" t="s">
        <v>98</v>
      </c>
      <c r="AD1373" s="23" t="s">
        <v>2421</v>
      </c>
      <c r="AE1373" s="77" t="s">
        <v>3897</v>
      </c>
      <c r="AF1373" s="77"/>
      <c r="AG1373" s="78"/>
      <c r="AH1373" s="78"/>
      <c r="AI1373" s="78" t="s">
        <v>68</v>
      </c>
      <c r="AJ1373" s="25" t="str">
        <f t="shared" si="168"/>
        <v>(FUT Simulator)(Postman Simulator)</v>
      </c>
      <c r="AK1373" s="25"/>
      <c r="AL1373" s="25"/>
      <c r="AM1373" s="25">
        <v>3</v>
      </c>
      <c r="AN1373" s="25">
        <v>4</v>
      </c>
      <c r="AO1373" s="25"/>
      <c r="AP1373" s="26">
        <f ca="1">IF(AND(Email_TaskV2[[#This Row],[Status]]="ON PROGRESS"),TODAY()-Email_TaskV2[[#This Row],[Tanggal nodin RFS/RFI]],0)</f>
        <v>0</v>
      </c>
      <c r="AQ1373" s="26">
        <f ca="1">IF(AND(Email_TaskV2[[#This Row],[Status]]="ON PROGRESS",Email_TaskV2[[#This Row],[Type]]="RFI"),TODAY()-Email_TaskV2[[#This Row],[Tanggal nodin RFS/RFI]],0)</f>
        <v>0</v>
      </c>
      <c r="AR1373" s="26" t="str">
        <f ca="1">IF(Email_TaskV2[[#This Row],[Aging]]&gt;7,"Warning","")</f>
        <v/>
      </c>
      <c r="AS1373" s="158"/>
      <c r="AT1373" s="158"/>
      <c r="AU1373" s="158"/>
      <c r="AV1373" s="16" t="str">
        <f>IF(AND(Email_TaskV2[[#This Row],[Status]]="ON PROGRESS",Email_TaskV2[[#This Row],[Type]]="RFS"),"YES","")</f>
        <v/>
      </c>
      <c r="AW1373" s="16" t="str">
        <f>IF(AND(Email_TaskV2[[#This Row],[Status]]="ON PROGRESS",Email_TaskV2[[#This Row],[Type]]="RFI"),"YES","")</f>
        <v/>
      </c>
      <c r="AX1373" s="16">
        <f>IF(Email_TaskV2[[#This Row],[Nomor Nodin RFS/RFI]]="","",DAY(Email_TaskV2[[#This Row],[Tanggal nodin RFS/RFI]]))</f>
        <v>4</v>
      </c>
      <c r="AY1373" s="175" t="str">
        <f>IF(Email_TaskV2[[#This Row],[Nomor Nodin RFS/RFI]]="","",TEXT(Email_TaskV2[[#This Row],[Tanggal nodin RFS/RFI]],"mmm"))</f>
        <v>Nov</v>
      </c>
      <c r="AZ1373" s="175" t="str">
        <f>IF(Email_TaskV2[[#This Row],[Nodin BO]]="","No","Yes")</f>
        <v>Yes</v>
      </c>
      <c r="BA1373" s="36">
        <f>IF(Email_TaskV2[[#This Row],[Month]]="",13,MONTH(Email_TaskV2[[#This Row],[Tanggal nodin RFS/RFI]]))</f>
        <v>11</v>
      </c>
    </row>
    <row r="1374" spans="1:53" ht="15" hidden="1" customHeight="1" x14ac:dyDescent="0.3">
      <c r="A1374" s="17">
        <v>1373</v>
      </c>
      <c r="B1374" s="78" t="s">
        <v>5794</v>
      </c>
      <c r="C1374" s="86">
        <v>44869</v>
      </c>
      <c r="D1374" s="89" t="s">
        <v>5795</v>
      </c>
      <c r="E1374" s="78" t="s">
        <v>55</v>
      </c>
      <c r="F1374" s="31" t="s">
        <v>136</v>
      </c>
      <c r="G1374" s="85">
        <v>44872</v>
      </c>
      <c r="H1374" s="85">
        <v>44874</v>
      </c>
      <c r="I1374" s="78" t="s">
        <v>5796</v>
      </c>
      <c r="J1374" s="85">
        <v>44875</v>
      </c>
      <c r="K1374" s="85"/>
      <c r="L1374" s="31">
        <f t="shared" si="166"/>
        <v>5</v>
      </c>
      <c r="M1374" s="31">
        <f t="shared" si="167"/>
        <v>3</v>
      </c>
      <c r="N1374" s="87" t="s">
        <v>341</v>
      </c>
      <c r="O1374" s="87" t="s">
        <v>342</v>
      </c>
      <c r="P1374" s="87" t="str">
        <f>VLOOKUP(Email_TaskV2[[#This Row],[PIC Dev]],[1]Organization!C:D,2,FALSE)</f>
        <v>Digital and VAS</v>
      </c>
      <c r="Q1374" s="89" t="s">
        <v>5797</v>
      </c>
      <c r="R1374" s="78">
        <v>70</v>
      </c>
      <c r="S1374" s="78" t="s">
        <v>106</v>
      </c>
      <c r="T1374" s="78" t="s">
        <v>5787</v>
      </c>
      <c r="U1374" s="78"/>
      <c r="V1374" s="78"/>
      <c r="W1374" s="78"/>
      <c r="X1374" s="78"/>
      <c r="Y1374" s="78"/>
      <c r="Z1374" s="31" t="s">
        <v>63</v>
      </c>
      <c r="AA1374" s="31" t="s">
        <v>64</v>
      </c>
      <c r="AB1374" s="31" t="s">
        <v>344</v>
      </c>
      <c r="AC1374" s="31" t="s">
        <v>98</v>
      </c>
      <c r="AD1374" s="23" t="s">
        <v>1719</v>
      </c>
      <c r="AE1374" s="77"/>
      <c r="AF1374" s="77"/>
      <c r="AG1374" s="78"/>
      <c r="AH1374" s="78"/>
      <c r="AI1374" s="78" t="s">
        <v>276</v>
      </c>
      <c r="AJ1374" s="25" t="str">
        <f t="shared" si="168"/>
        <v>(Cetho Automation)</v>
      </c>
      <c r="AK1374" s="25"/>
      <c r="AL1374" s="25"/>
      <c r="AM1374" s="25"/>
      <c r="AN1374" s="25"/>
      <c r="AO1374" s="25">
        <v>5</v>
      </c>
      <c r="AP1374" s="26">
        <f ca="1">IF(AND(Email_TaskV2[[#This Row],[Status]]="ON PROGRESS"),TODAY()-Email_TaskV2[[#This Row],[Tanggal nodin RFS/RFI]],0)</f>
        <v>0</v>
      </c>
      <c r="AQ1374" s="26">
        <f ca="1">IF(AND(Email_TaskV2[[#This Row],[Status]]="ON PROGRESS",Email_TaskV2[[#This Row],[Type]]="RFI"),TODAY()-Email_TaskV2[[#This Row],[Tanggal nodin RFS/RFI]],0)</f>
        <v>0</v>
      </c>
      <c r="AR1374" s="26" t="str">
        <f ca="1">IF(Email_TaskV2[[#This Row],[Aging]]&gt;7,"Warning","")</f>
        <v/>
      </c>
      <c r="AS1374" s="158"/>
      <c r="AT1374" s="158"/>
      <c r="AU1374" s="158"/>
      <c r="AV1374" s="16" t="str">
        <f>IF(AND(Email_TaskV2[[#This Row],[Status]]="ON PROGRESS",Email_TaskV2[[#This Row],[Type]]="RFS"),"YES","")</f>
        <v/>
      </c>
      <c r="AW1374" s="16" t="str">
        <f>IF(AND(Email_TaskV2[[#This Row],[Status]]="ON PROGRESS",Email_TaskV2[[#This Row],[Type]]="RFI"),"YES","")</f>
        <v/>
      </c>
      <c r="AX1374" s="16">
        <f>IF(Email_TaskV2[[#This Row],[Nomor Nodin RFS/RFI]]="","",DAY(Email_TaskV2[[#This Row],[Tanggal nodin RFS/RFI]]))</f>
        <v>4</v>
      </c>
      <c r="AY1374" s="175" t="str">
        <f>IF(Email_TaskV2[[#This Row],[Nomor Nodin RFS/RFI]]="","",TEXT(Email_TaskV2[[#This Row],[Tanggal nodin RFS/RFI]],"mmm"))</f>
        <v>Nov</v>
      </c>
      <c r="AZ1374" s="175" t="str">
        <f>IF(Email_TaskV2[[#This Row],[Nodin BO]]="","No","Yes")</f>
        <v>Yes</v>
      </c>
      <c r="BA1374" s="36">
        <f>IF(Email_TaskV2[[#This Row],[Month]]="",13,MONTH(Email_TaskV2[[#This Row],[Tanggal nodin RFS/RFI]]))</f>
        <v>11</v>
      </c>
    </row>
    <row r="1375" spans="1:53" ht="15" hidden="1" customHeight="1" x14ac:dyDescent="0.3">
      <c r="A1375" s="17">
        <v>1374</v>
      </c>
      <c r="B1375" s="78" t="s">
        <v>5798</v>
      </c>
      <c r="C1375" s="86">
        <v>44869</v>
      </c>
      <c r="D1375" s="89" t="s">
        <v>5799</v>
      </c>
      <c r="E1375" s="78" t="s">
        <v>55</v>
      </c>
      <c r="F1375" s="31" t="s">
        <v>136</v>
      </c>
      <c r="G1375" s="85">
        <v>44874</v>
      </c>
      <c r="H1375" s="85">
        <v>44876</v>
      </c>
      <c r="I1375" s="78" t="s">
        <v>5800</v>
      </c>
      <c r="J1375" s="85">
        <v>44876</v>
      </c>
      <c r="K1375" s="178" t="s">
        <v>5801</v>
      </c>
      <c r="L1375" s="31">
        <f t="shared" si="166"/>
        <v>7</v>
      </c>
      <c r="M1375" s="31">
        <f t="shared" si="167"/>
        <v>2</v>
      </c>
      <c r="N1375" s="87" t="s">
        <v>58</v>
      </c>
      <c r="O1375" s="87" t="s">
        <v>59</v>
      </c>
      <c r="P1375" s="87" t="str">
        <f>VLOOKUP(Email_TaskV2[[#This Row],[PIC Dev]],[1]Organization!C:D,2,FALSE)</f>
        <v>BSM Prepaid</v>
      </c>
      <c r="Q1375" s="89" t="s">
        <v>5802</v>
      </c>
      <c r="R1375" s="78">
        <v>76</v>
      </c>
      <c r="S1375" s="78" t="s">
        <v>61</v>
      </c>
      <c r="T1375" s="78" t="s">
        <v>5803</v>
      </c>
      <c r="U1375" s="78"/>
      <c r="V1375" s="78"/>
      <c r="W1375" s="78"/>
      <c r="X1375" s="78"/>
      <c r="Y1375" s="78"/>
      <c r="Z1375" s="31" t="s">
        <v>63</v>
      </c>
      <c r="AA1375" s="31" t="s">
        <v>64</v>
      </c>
      <c r="AB1375" s="31" t="s">
        <v>65</v>
      </c>
      <c r="AC1375" s="31" t="s">
        <v>66</v>
      </c>
      <c r="AD1375" s="23" t="s">
        <v>4310</v>
      </c>
      <c r="AE1375" s="77" t="s">
        <v>4221</v>
      </c>
      <c r="AF1375" s="77"/>
      <c r="AG1375" s="78"/>
      <c r="AH1375" s="78"/>
      <c r="AI1375" s="78" t="s">
        <v>68</v>
      </c>
      <c r="AJ1375" s="25" t="str">
        <f t="shared" si="168"/>
        <v>(FUT Simulator)</v>
      </c>
      <c r="AK1375" s="25"/>
      <c r="AL1375" s="25"/>
      <c r="AM1375" s="25">
        <v>3</v>
      </c>
      <c r="AN1375" s="25"/>
      <c r="AO1375" s="25"/>
      <c r="AP1375" s="26">
        <f ca="1">IF(AND(Email_TaskV2[[#This Row],[Status]]="ON PROGRESS"),TODAY()-Email_TaskV2[[#This Row],[Tanggal nodin RFS/RFI]],0)</f>
        <v>0</v>
      </c>
      <c r="AQ1375" s="26">
        <f ca="1">IF(AND(Email_TaskV2[[#This Row],[Status]]="ON PROGRESS",Email_TaskV2[[#This Row],[Type]]="RFI"),TODAY()-Email_TaskV2[[#This Row],[Tanggal nodin RFS/RFI]],0)</f>
        <v>0</v>
      </c>
      <c r="AR1375" s="26" t="str">
        <f ca="1">IF(Email_TaskV2[[#This Row],[Aging]]&gt;7,"Warning","")</f>
        <v/>
      </c>
      <c r="AS1375" s="158"/>
      <c r="AT1375" s="158"/>
      <c r="AU1375" s="158"/>
      <c r="AV1375" s="16" t="str">
        <f>IF(AND(Email_TaskV2[[#This Row],[Status]]="ON PROGRESS",Email_TaskV2[[#This Row],[Type]]="RFS"),"YES","")</f>
        <v/>
      </c>
      <c r="AW1375" s="16" t="str">
        <f>IF(AND(Email_TaskV2[[#This Row],[Status]]="ON PROGRESS",Email_TaskV2[[#This Row],[Type]]="RFI"),"YES","")</f>
        <v/>
      </c>
      <c r="AX1375" s="16">
        <f>IF(Email_TaskV2[[#This Row],[Nomor Nodin RFS/RFI]]="","",DAY(Email_TaskV2[[#This Row],[Tanggal nodin RFS/RFI]]))</f>
        <v>4</v>
      </c>
      <c r="AY1375" s="175" t="str">
        <f>IF(Email_TaskV2[[#This Row],[Nomor Nodin RFS/RFI]]="","",TEXT(Email_TaskV2[[#This Row],[Tanggal nodin RFS/RFI]],"mmm"))</f>
        <v>Nov</v>
      </c>
      <c r="AZ1375" s="175" t="str">
        <f>IF(Email_TaskV2[[#This Row],[Nodin BO]]="","No","Yes")</f>
        <v>Yes</v>
      </c>
      <c r="BA1375" s="36">
        <f>IF(Email_TaskV2[[#This Row],[Month]]="",13,MONTH(Email_TaskV2[[#This Row],[Tanggal nodin RFS/RFI]]))</f>
        <v>11</v>
      </c>
    </row>
    <row r="1376" spans="1:53" ht="15" hidden="1" customHeight="1" x14ac:dyDescent="0.3">
      <c r="A1376" s="17">
        <v>1375</v>
      </c>
      <c r="B1376" s="78" t="s">
        <v>5804</v>
      </c>
      <c r="C1376" s="86">
        <v>44869</v>
      </c>
      <c r="D1376" s="89" t="s">
        <v>5805</v>
      </c>
      <c r="E1376" s="78" t="s">
        <v>55</v>
      </c>
      <c r="F1376" s="88" t="s">
        <v>112</v>
      </c>
      <c r="G1376" s="85">
        <v>44871</v>
      </c>
      <c r="H1376" s="85">
        <v>44876</v>
      </c>
      <c r="I1376" s="78" t="s">
        <v>5806</v>
      </c>
      <c r="J1376" s="85">
        <v>44879</v>
      </c>
      <c r="K1376" s="178" t="s">
        <v>5807</v>
      </c>
      <c r="L1376" s="31">
        <f t="shared" si="166"/>
        <v>7</v>
      </c>
      <c r="M1376" s="31">
        <f t="shared" si="167"/>
        <v>8</v>
      </c>
      <c r="N1376" s="87" t="s">
        <v>93</v>
      </c>
      <c r="O1376" s="87" t="s">
        <v>94</v>
      </c>
      <c r="P1376" s="87" t="str">
        <f>VLOOKUP(Email_TaskV2[[#This Row],[PIC Dev]],[1]Organization!C:D,2,FALSE)</f>
        <v>Digital and VAS</v>
      </c>
      <c r="Q1376" s="87"/>
      <c r="R1376" s="78">
        <v>64</v>
      </c>
      <c r="S1376" s="78" t="s">
        <v>106</v>
      </c>
      <c r="T1376" s="78" t="s">
        <v>5808</v>
      </c>
      <c r="U1376" s="78"/>
      <c r="V1376" s="78"/>
      <c r="W1376" s="78"/>
      <c r="X1376" s="78"/>
      <c r="Y1376" s="78"/>
      <c r="Z1376" s="31" t="s">
        <v>63</v>
      </c>
      <c r="AA1376" s="31" t="s">
        <v>64</v>
      </c>
      <c r="AB1376" s="31" t="s">
        <v>201</v>
      </c>
      <c r="AC1376" s="31" t="s">
        <v>98</v>
      </c>
      <c r="AD1376" s="23" t="s">
        <v>151</v>
      </c>
      <c r="AE1376" s="77"/>
      <c r="AF1376" s="77"/>
      <c r="AG1376" s="78"/>
      <c r="AH1376" s="78"/>
      <c r="AI1376" s="78" t="s">
        <v>276</v>
      </c>
      <c r="AJ1376" s="25" t="str">
        <f t="shared" si="168"/>
        <v>(Sigos Automation)</v>
      </c>
      <c r="AK1376" s="25">
        <v>1</v>
      </c>
      <c r="AL1376" s="25"/>
      <c r="AM1376" s="25"/>
      <c r="AN1376" s="25"/>
      <c r="AO1376" s="25"/>
      <c r="AP1376" s="26">
        <f ca="1">IF(AND(Email_TaskV2[[#This Row],[Status]]="ON PROGRESS"),TODAY()-Email_TaskV2[[#This Row],[Tanggal nodin RFS/RFI]],0)</f>
        <v>0</v>
      </c>
      <c r="AQ1376" s="26">
        <f ca="1">IF(AND(Email_TaskV2[[#This Row],[Status]]="ON PROGRESS",Email_TaskV2[[#This Row],[Type]]="RFI"),TODAY()-Email_TaskV2[[#This Row],[Tanggal nodin RFS/RFI]],0)</f>
        <v>0</v>
      </c>
      <c r="AR1376" s="26" t="str">
        <f ca="1">IF(Email_TaskV2[[#This Row],[Aging]]&gt;7,"Warning","")</f>
        <v/>
      </c>
      <c r="AS1376" s="158"/>
      <c r="AT1376" s="158"/>
      <c r="AU1376" s="158"/>
      <c r="AV1376" s="16" t="str">
        <f>IF(AND(Email_TaskV2[[#This Row],[Status]]="ON PROGRESS",Email_TaskV2[[#This Row],[Type]]="RFS"),"YES","")</f>
        <v/>
      </c>
      <c r="AW1376" s="16" t="str">
        <f>IF(AND(Email_TaskV2[[#This Row],[Status]]="ON PROGRESS",Email_TaskV2[[#This Row],[Type]]="RFI"),"YES","")</f>
        <v/>
      </c>
      <c r="AX1376" s="16">
        <f>IF(Email_TaskV2[[#This Row],[Nomor Nodin RFS/RFI]]="","",DAY(Email_TaskV2[[#This Row],[Tanggal nodin RFS/RFI]]))</f>
        <v>4</v>
      </c>
      <c r="AY1376" s="175" t="str">
        <f>IF(Email_TaskV2[[#This Row],[Nomor Nodin RFS/RFI]]="","",TEXT(Email_TaskV2[[#This Row],[Tanggal nodin RFS/RFI]],"mmm"))</f>
        <v>Nov</v>
      </c>
      <c r="AZ1376" s="175" t="str">
        <f>IF(Email_TaskV2[[#This Row],[Nodin BO]]="","No","Yes")</f>
        <v>Yes</v>
      </c>
      <c r="BA1376" s="36">
        <f>IF(Email_TaskV2[[#This Row],[Month]]="",13,MONTH(Email_TaskV2[[#This Row],[Tanggal nodin RFS/RFI]]))</f>
        <v>11</v>
      </c>
    </row>
    <row r="1377" spans="1:53" ht="15" hidden="1" customHeight="1" x14ac:dyDescent="0.3">
      <c r="A1377" s="17">
        <v>1376</v>
      </c>
      <c r="B1377" s="78" t="s">
        <v>5809</v>
      </c>
      <c r="C1377" s="86">
        <v>44869</v>
      </c>
      <c r="D1377" s="87" t="s">
        <v>5810</v>
      </c>
      <c r="E1377" s="78" t="s">
        <v>55</v>
      </c>
      <c r="F1377" s="88" t="s">
        <v>112</v>
      </c>
      <c r="G1377" s="85">
        <v>44872</v>
      </c>
      <c r="H1377" s="85">
        <v>44875</v>
      </c>
      <c r="I1377" s="78" t="s">
        <v>5811</v>
      </c>
      <c r="J1377" s="85">
        <v>44875</v>
      </c>
      <c r="K1377" s="85"/>
      <c r="L1377" s="31">
        <f t="shared" si="166"/>
        <v>6</v>
      </c>
      <c r="M1377" s="31">
        <f t="shared" si="167"/>
        <v>3</v>
      </c>
      <c r="N1377" s="87" t="s">
        <v>120</v>
      </c>
      <c r="O1377" s="87" t="s">
        <v>121</v>
      </c>
      <c r="P1377" s="87" t="str">
        <f>VLOOKUP(Email_TaskV2[[#This Row],[PIC Dev]],[1]Organization!C:D,2,FALSE)</f>
        <v>Business Architecture</v>
      </c>
      <c r="Q1377" s="87"/>
      <c r="R1377" s="78">
        <v>75</v>
      </c>
      <c r="S1377" s="78" t="s">
        <v>106</v>
      </c>
      <c r="T1377" s="78" t="s">
        <v>5450</v>
      </c>
      <c r="U1377" s="78"/>
      <c r="V1377" s="78"/>
      <c r="W1377" s="78"/>
      <c r="X1377" s="78"/>
      <c r="Y1377" s="78"/>
      <c r="Z1377" s="31" t="s">
        <v>63</v>
      </c>
      <c r="AA1377" s="31" t="s">
        <v>64</v>
      </c>
      <c r="AB1377" s="31" t="s">
        <v>123</v>
      </c>
      <c r="AC1377" s="31" t="s">
        <v>66</v>
      </c>
      <c r="AD1377" s="23" t="s">
        <v>2792</v>
      </c>
      <c r="AE1377" s="77"/>
      <c r="AF1377" s="77"/>
      <c r="AG1377" s="78"/>
      <c r="AH1377" s="78"/>
      <c r="AI1377" s="78" t="s">
        <v>75</v>
      </c>
      <c r="AJ1377" s="25" t="str">
        <f t="shared" si="168"/>
        <v/>
      </c>
      <c r="AK1377" s="25"/>
      <c r="AL1377" s="25"/>
      <c r="AM1377" s="25"/>
      <c r="AN1377" s="25"/>
      <c r="AO1377" s="25"/>
      <c r="AP1377" s="26">
        <f ca="1">IF(AND(Email_TaskV2[[#This Row],[Status]]="ON PROGRESS"),TODAY()-Email_TaskV2[[#This Row],[Tanggal nodin RFS/RFI]],0)</f>
        <v>0</v>
      </c>
      <c r="AQ1377" s="26">
        <f ca="1">IF(AND(Email_TaskV2[[#This Row],[Status]]="ON PROGRESS",Email_TaskV2[[#This Row],[Type]]="RFI"),TODAY()-Email_TaskV2[[#This Row],[Tanggal nodin RFS/RFI]],0)</f>
        <v>0</v>
      </c>
      <c r="AR1377" s="26" t="str">
        <f ca="1">IF(Email_TaskV2[[#This Row],[Aging]]&gt;7,"Warning","")</f>
        <v/>
      </c>
      <c r="AS1377" s="158"/>
      <c r="AT1377" s="158"/>
      <c r="AU1377" s="158"/>
      <c r="AV1377" s="16" t="str">
        <f>IF(AND(Email_TaskV2[[#This Row],[Status]]="ON PROGRESS",Email_TaskV2[[#This Row],[Type]]="RFS"),"YES","")</f>
        <v/>
      </c>
      <c r="AW1377" s="16" t="str">
        <f>IF(AND(Email_TaskV2[[#This Row],[Status]]="ON PROGRESS",Email_TaskV2[[#This Row],[Type]]="RFI"),"YES","")</f>
        <v/>
      </c>
      <c r="AX1377" s="16">
        <f>IF(Email_TaskV2[[#This Row],[Nomor Nodin RFS/RFI]]="","",DAY(Email_TaskV2[[#This Row],[Tanggal nodin RFS/RFI]]))</f>
        <v>4</v>
      </c>
      <c r="AY1377" s="175" t="str">
        <f>IF(Email_TaskV2[[#This Row],[Nomor Nodin RFS/RFI]]="","",TEXT(Email_TaskV2[[#This Row],[Tanggal nodin RFS/RFI]],"mmm"))</f>
        <v>Nov</v>
      </c>
      <c r="AZ1377" s="175" t="str">
        <f>IF(Email_TaskV2[[#This Row],[Nodin BO]]="","No","Yes")</f>
        <v>Yes</v>
      </c>
      <c r="BA1377" s="36">
        <f>IF(Email_TaskV2[[#This Row],[Month]]="",13,MONTH(Email_TaskV2[[#This Row],[Tanggal nodin RFS/RFI]]))</f>
        <v>11</v>
      </c>
    </row>
    <row r="1378" spans="1:53" ht="15" hidden="1" customHeight="1" x14ac:dyDescent="0.3">
      <c r="A1378" s="17">
        <v>1377</v>
      </c>
      <c r="B1378" s="78" t="s">
        <v>5812</v>
      </c>
      <c r="C1378" s="86">
        <v>44869</v>
      </c>
      <c r="D1378" s="89" t="s">
        <v>5813</v>
      </c>
      <c r="E1378" s="78" t="s">
        <v>55</v>
      </c>
      <c r="F1378" s="31" t="s">
        <v>136</v>
      </c>
      <c r="G1378" s="85">
        <v>44879</v>
      </c>
      <c r="H1378" s="85">
        <v>44879</v>
      </c>
      <c r="I1378" s="78" t="s">
        <v>5814</v>
      </c>
      <c r="J1378" s="85">
        <v>44879</v>
      </c>
      <c r="K1378" s="178" t="s">
        <v>5815</v>
      </c>
      <c r="L1378" s="31">
        <f t="shared" si="166"/>
        <v>10</v>
      </c>
      <c r="M1378" s="31">
        <f t="shared" si="167"/>
        <v>0</v>
      </c>
      <c r="N1378" s="87" t="s">
        <v>130</v>
      </c>
      <c r="O1378" s="87" t="s">
        <v>131</v>
      </c>
      <c r="P1378" s="87" t="str">
        <f>VLOOKUP(Email_TaskV2[[#This Row],[PIC Dev]],[1]Organization!C:D,2,FALSE)</f>
        <v>BSM Prepaid</v>
      </c>
      <c r="Q1378" s="87" t="s">
        <v>5816</v>
      </c>
      <c r="R1378" s="78">
        <v>35</v>
      </c>
      <c r="S1378" s="78" t="s">
        <v>61</v>
      </c>
      <c r="T1378" s="177" t="s">
        <v>5817</v>
      </c>
      <c r="U1378" s="177"/>
      <c r="V1378" s="177"/>
      <c r="W1378" s="177"/>
      <c r="X1378" s="177"/>
      <c r="Y1378" s="177"/>
      <c r="Z1378" s="31" t="s">
        <v>63</v>
      </c>
      <c r="AA1378" s="31" t="s">
        <v>64</v>
      </c>
      <c r="AB1378" s="31" t="s">
        <v>65</v>
      </c>
      <c r="AC1378" s="31" t="s">
        <v>66</v>
      </c>
      <c r="AD1378" s="23" t="s">
        <v>89</v>
      </c>
      <c r="AE1378" s="77"/>
      <c r="AF1378" s="77"/>
      <c r="AG1378" s="78"/>
      <c r="AH1378" s="78"/>
      <c r="AI1378" s="78" t="s">
        <v>75</v>
      </c>
      <c r="AJ1378" s="25" t="str">
        <f t="shared" si="168"/>
        <v/>
      </c>
      <c r="AK1378" s="25"/>
      <c r="AL1378" s="25"/>
      <c r="AM1378" s="25"/>
      <c r="AN1378" s="25"/>
      <c r="AO1378" s="25"/>
      <c r="AP1378" s="26">
        <f ca="1">IF(AND(Email_TaskV2[[#This Row],[Status]]="ON PROGRESS"),TODAY()-Email_TaskV2[[#This Row],[Tanggal nodin RFS/RFI]],0)</f>
        <v>0</v>
      </c>
      <c r="AQ1378" s="26">
        <f ca="1">IF(AND(Email_TaskV2[[#This Row],[Status]]="ON PROGRESS",Email_TaskV2[[#This Row],[Type]]="RFI"),TODAY()-Email_TaskV2[[#This Row],[Tanggal nodin RFS/RFI]],0)</f>
        <v>0</v>
      </c>
      <c r="AR1378" s="26" t="str">
        <f ca="1">IF(Email_TaskV2[[#This Row],[Aging]]&gt;7,"Warning","")</f>
        <v/>
      </c>
      <c r="AS1378" s="158"/>
      <c r="AT1378" s="158"/>
      <c r="AU1378" s="158"/>
      <c r="AV1378" s="16" t="str">
        <f>IF(AND(Email_TaskV2[[#This Row],[Status]]="ON PROGRESS",Email_TaskV2[[#This Row],[Type]]="RFS"),"YES","")</f>
        <v/>
      </c>
      <c r="AW1378" s="16" t="str">
        <f>IF(AND(Email_TaskV2[[#This Row],[Status]]="ON PROGRESS",Email_TaskV2[[#This Row],[Type]]="RFI"),"YES","")</f>
        <v/>
      </c>
      <c r="AX1378" s="16">
        <f>IF(Email_TaskV2[[#This Row],[Nomor Nodin RFS/RFI]]="","",DAY(Email_TaskV2[[#This Row],[Tanggal nodin RFS/RFI]]))</f>
        <v>4</v>
      </c>
      <c r="AY1378" s="175" t="str">
        <f>IF(Email_TaskV2[[#This Row],[Nomor Nodin RFS/RFI]]="","",TEXT(Email_TaskV2[[#This Row],[Tanggal nodin RFS/RFI]],"mmm"))</f>
        <v>Nov</v>
      </c>
      <c r="AZ1378" s="175" t="str">
        <f>IF(Email_TaskV2[[#This Row],[Nodin BO]]="","No","Yes")</f>
        <v>Yes</v>
      </c>
      <c r="BA1378" s="36">
        <f>IF(Email_TaskV2[[#This Row],[Month]]="",13,MONTH(Email_TaskV2[[#This Row],[Tanggal nodin RFS/RFI]]))</f>
        <v>11</v>
      </c>
    </row>
    <row r="1379" spans="1:53" ht="15" hidden="1" customHeight="1" x14ac:dyDescent="0.3">
      <c r="A1379" s="17">
        <v>1378</v>
      </c>
      <c r="B1379" s="78" t="s">
        <v>5818</v>
      </c>
      <c r="C1379" s="86">
        <v>44869</v>
      </c>
      <c r="D1379" s="89" t="s">
        <v>5819</v>
      </c>
      <c r="E1379" s="78" t="s">
        <v>55</v>
      </c>
      <c r="F1379" s="31" t="s">
        <v>136</v>
      </c>
      <c r="G1379" s="85">
        <v>44869</v>
      </c>
      <c r="H1379" s="85">
        <v>44875</v>
      </c>
      <c r="I1379" s="78" t="s">
        <v>5820</v>
      </c>
      <c r="J1379" s="85">
        <v>44875</v>
      </c>
      <c r="K1379" s="85"/>
      <c r="L1379" s="31">
        <f t="shared" si="166"/>
        <v>6</v>
      </c>
      <c r="M1379" s="31">
        <f t="shared" si="167"/>
        <v>6</v>
      </c>
      <c r="N1379" s="87" t="s">
        <v>58</v>
      </c>
      <c r="O1379" s="87" t="s">
        <v>59</v>
      </c>
      <c r="P1379" s="87" t="str">
        <f>VLOOKUP(Email_TaskV2[[#This Row],[PIC Dev]],[1]Organization!C:D,2,FALSE)</f>
        <v>BSM Prepaid</v>
      </c>
      <c r="Q1379" t="s">
        <v>5821</v>
      </c>
      <c r="R1379" s="78">
        <v>268</v>
      </c>
      <c r="S1379" s="78" t="s">
        <v>61</v>
      </c>
      <c r="T1379" s="78" t="s">
        <v>5822</v>
      </c>
      <c r="U1379" s="78"/>
      <c r="V1379" s="78"/>
      <c r="W1379" s="78"/>
      <c r="X1379" s="78"/>
      <c r="Y1379" s="78"/>
      <c r="Z1379" s="31" t="s">
        <v>63</v>
      </c>
      <c r="AA1379" s="31" t="s">
        <v>64</v>
      </c>
      <c r="AB1379" s="31" t="s">
        <v>65</v>
      </c>
      <c r="AC1379" s="31" t="s">
        <v>66</v>
      </c>
      <c r="AD1379" s="23" t="s">
        <v>139</v>
      </c>
      <c r="AE1379" s="77" t="s">
        <v>126</v>
      </c>
      <c r="AF1379" s="77" t="s">
        <v>74</v>
      </c>
      <c r="AG1379" s="78" t="s">
        <v>89</v>
      </c>
      <c r="AH1379" s="78" t="s">
        <v>4221</v>
      </c>
      <c r="AI1379" s="78" t="s">
        <v>68</v>
      </c>
      <c r="AJ1379" s="25" t="str">
        <f t="shared" si="168"/>
        <v>(FUT Simulator)</v>
      </c>
      <c r="AK1379" s="25"/>
      <c r="AL1379" s="25"/>
      <c r="AM1379" s="25">
        <v>3</v>
      </c>
      <c r="AN1379" s="25"/>
      <c r="AO1379" s="25"/>
      <c r="AP1379" s="26">
        <f ca="1">IF(AND(Email_TaskV2[[#This Row],[Status]]="ON PROGRESS"),TODAY()-Email_TaskV2[[#This Row],[Tanggal nodin RFS/RFI]],0)</f>
        <v>0</v>
      </c>
      <c r="AQ1379" s="26">
        <f ca="1">IF(AND(Email_TaskV2[[#This Row],[Status]]="ON PROGRESS",Email_TaskV2[[#This Row],[Type]]="RFI"),TODAY()-Email_TaskV2[[#This Row],[Tanggal nodin RFS/RFI]],0)</f>
        <v>0</v>
      </c>
      <c r="AR1379" s="26" t="str">
        <f ca="1">IF(Email_TaskV2[[#This Row],[Aging]]&gt;7,"Warning","")</f>
        <v/>
      </c>
      <c r="AS1379" s="158"/>
      <c r="AT1379" s="158"/>
      <c r="AU1379" s="158"/>
      <c r="AV1379" s="16" t="str">
        <f>IF(AND(Email_TaskV2[[#This Row],[Status]]="ON PROGRESS",Email_TaskV2[[#This Row],[Type]]="RFS"),"YES","")</f>
        <v/>
      </c>
      <c r="AW1379" s="16" t="str">
        <f>IF(AND(Email_TaskV2[[#This Row],[Status]]="ON PROGRESS",Email_TaskV2[[#This Row],[Type]]="RFI"),"YES","")</f>
        <v/>
      </c>
      <c r="AX1379" s="16">
        <f>IF(Email_TaskV2[[#This Row],[Nomor Nodin RFS/RFI]]="","",DAY(Email_TaskV2[[#This Row],[Tanggal nodin RFS/RFI]]))</f>
        <v>4</v>
      </c>
      <c r="AY1379" s="175" t="str">
        <f>IF(Email_TaskV2[[#This Row],[Nomor Nodin RFS/RFI]]="","",TEXT(Email_TaskV2[[#This Row],[Tanggal nodin RFS/RFI]],"mmm"))</f>
        <v>Nov</v>
      </c>
      <c r="AZ1379" s="175" t="str">
        <f>IF(Email_TaskV2[[#This Row],[Nodin BO]]="","No","Yes")</f>
        <v>Yes</v>
      </c>
      <c r="BA1379" s="36">
        <f>IF(Email_TaskV2[[#This Row],[Month]]="",13,MONTH(Email_TaskV2[[#This Row],[Tanggal nodin RFS/RFI]]))</f>
        <v>11</v>
      </c>
    </row>
    <row r="1380" spans="1:53" ht="15" hidden="1" customHeight="1" x14ac:dyDescent="0.3">
      <c r="A1380" s="17">
        <v>1379</v>
      </c>
      <c r="B1380" s="31" t="s">
        <v>5823</v>
      </c>
      <c r="C1380" s="40">
        <v>44869</v>
      </c>
      <c r="D1380" s="74" t="s">
        <v>5824</v>
      </c>
      <c r="E1380" s="174" t="s">
        <v>118</v>
      </c>
      <c r="F1380" s="164" t="s">
        <v>119</v>
      </c>
      <c r="G1380" s="31"/>
      <c r="H1380" s="42">
        <v>44894</v>
      </c>
      <c r="I1380" s="31"/>
      <c r="J1380" s="42"/>
      <c r="K1380" s="42"/>
      <c r="L1380" s="33"/>
      <c r="M1380" s="34"/>
      <c r="N1380" s="87" t="s">
        <v>93</v>
      </c>
      <c r="O1380" s="87" t="s">
        <v>94</v>
      </c>
      <c r="P1380" s="34" t="str">
        <f>VLOOKUP(Email_TaskV2[[#This Row],[PIC Dev]],[1]Organization!C:D,2,FALSE)</f>
        <v>Digital and VAS</v>
      </c>
      <c r="Q1380" s="74" t="s">
        <v>5825</v>
      </c>
      <c r="R1380" s="31"/>
      <c r="S1380" s="31" t="s">
        <v>61</v>
      </c>
      <c r="T1380" s="78" t="s">
        <v>5826</v>
      </c>
      <c r="U1380" s="78"/>
      <c r="V1380" s="78"/>
      <c r="W1380" s="78"/>
      <c r="X1380" s="78"/>
      <c r="Y1380" s="78"/>
      <c r="Z1380" s="31" t="s">
        <v>63</v>
      </c>
      <c r="AA1380" s="31" t="s">
        <v>64</v>
      </c>
      <c r="AB1380" s="31" t="s">
        <v>201</v>
      </c>
      <c r="AC1380" s="31" t="s">
        <v>98</v>
      </c>
      <c r="AD1380" s="23" t="s">
        <v>255</v>
      </c>
      <c r="AE1380" s="33"/>
      <c r="AF1380" s="33"/>
      <c r="AG1380" s="31"/>
      <c r="AH1380" s="31"/>
      <c r="AI1380" s="182" t="s">
        <v>75</v>
      </c>
      <c r="AJ1380" s="183" t="str">
        <f t="shared" si="168"/>
        <v/>
      </c>
      <c r="AK1380" s="25"/>
      <c r="AL1380" s="25"/>
      <c r="AM1380" s="25"/>
      <c r="AN1380" s="25"/>
      <c r="AO1380" s="25"/>
      <c r="AP1380" s="26">
        <f ca="1">IF(AND(Email_TaskV2[[#This Row],[Status]]="ON PROGRESS"),TODAY()-Email_TaskV2[[#This Row],[Tanggal nodin RFS/RFI]],0)</f>
        <v>0</v>
      </c>
      <c r="AQ1380" s="26">
        <f ca="1">IF(AND(Email_TaskV2[[#This Row],[Status]]="ON PROGRESS",Email_TaskV2[[#This Row],[Type]]="RFI"),TODAY()-Email_TaskV2[[#This Row],[Tanggal nodin RFS/RFI]],0)</f>
        <v>0</v>
      </c>
      <c r="AR1380" s="26" t="str">
        <f ca="1">IF(Email_TaskV2[[#This Row],[Aging]]&gt;7,"Warning","")</f>
        <v/>
      </c>
      <c r="AS1380" s="158"/>
      <c r="AT1380" s="158"/>
      <c r="AU1380" s="158"/>
      <c r="AV1380" s="16" t="str">
        <f>IF(AND(Email_TaskV2[[#This Row],[Status]]="ON PROGRESS",Email_TaskV2[[#This Row],[Type]]="RFS"),"YES","")</f>
        <v/>
      </c>
      <c r="AW1380" s="16" t="str">
        <f>IF(AND(Email_TaskV2[[#This Row],[Status]]="ON PROGRESS",Email_TaskV2[[#This Row],[Type]]="RFI"),"YES","")</f>
        <v/>
      </c>
      <c r="AX1380" s="16">
        <f>IF(Email_TaskV2[[#This Row],[Nomor Nodin RFS/RFI]]="","",DAY(Email_TaskV2[[#This Row],[Tanggal nodin RFS/RFI]]))</f>
        <v>4</v>
      </c>
      <c r="AY1380" s="175" t="str">
        <f>IF(Email_TaskV2[[#This Row],[Nomor Nodin RFS/RFI]]="","",TEXT(Email_TaskV2[[#This Row],[Tanggal nodin RFS/RFI]],"mmm"))</f>
        <v>Nov</v>
      </c>
      <c r="AZ1380" s="175" t="str">
        <f>IF(Email_TaskV2[[#This Row],[Nodin BO]]="","No","Yes")</f>
        <v>Yes</v>
      </c>
      <c r="BA1380" s="36">
        <f>IF(Email_TaskV2[[#This Row],[Month]]="",13,MONTH(Email_TaskV2[[#This Row],[Tanggal nodin RFS/RFI]]))</f>
        <v>11</v>
      </c>
    </row>
    <row r="1381" spans="1:53" ht="15" hidden="1" customHeight="1" x14ac:dyDescent="0.3">
      <c r="A1381" s="17">
        <v>1380</v>
      </c>
      <c r="B1381" s="31" t="s">
        <v>5827</v>
      </c>
      <c r="C1381" s="40">
        <v>44869</v>
      </c>
      <c r="D1381" s="74" t="s">
        <v>5828</v>
      </c>
      <c r="E1381" s="31" t="s">
        <v>55</v>
      </c>
      <c r="F1381" s="31" t="s">
        <v>136</v>
      </c>
      <c r="G1381" s="42">
        <v>44869</v>
      </c>
      <c r="H1381" s="42">
        <v>44890</v>
      </c>
      <c r="I1381" s="31" t="s">
        <v>5829</v>
      </c>
      <c r="J1381" s="42">
        <v>44890</v>
      </c>
      <c r="K1381" s="155" t="s">
        <v>5830</v>
      </c>
      <c r="L1381" s="31">
        <f>H1381-C1381</f>
        <v>21</v>
      </c>
      <c r="M1381" s="31">
        <f>J1381-G1381</f>
        <v>21</v>
      </c>
      <c r="N1381" s="87" t="s">
        <v>93</v>
      </c>
      <c r="O1381" s="87" t="s">
        <v>94</v>
      </c>
      <c r="P1381" s="34" t="str">
        <f>VLOOKUP(Email_TaskV2[[#This Row],[PIC Dev]],[1]Organization!C:D,2,FALSE)</f>
        <v>Digital and VAS</v>
      </c>
      <c r="Q1381" s="74" t="s">
        <v>5831</v>
      </c>
      <c r="R1381" s="31">
        <v>70</v>
      </c>
      <c r="S1381" s="31" t="s">
        <v>61</v>
      </c>
      <c r="T1381" s="31" t="s">
        <v>5105</v>
      </c>
      <c r="U1381" s="31"/>
      <c r="V1381" s="31"/>
      <c r="W1381" s="31"/>
      <c r="X1381" s="31"/>
      <c r="Y1381" s="31"/>
      <c r="Z1381" s="31" t="s">
        <v>63</v>
      </c>
      <c r="AA1381" s="31" t="s">
        <v>64</v>
      </c>
      <c r="AB1381" s="31" t="s">
        <v>201</v>
      </c>
      <c r="AC1381" s="31" t="s">
        <v>98</v>
      </c>
      <c r="AD1381" s="23" t="s">
        <v>160</v>
      </c>
      <c r="AE1381" s="33"/>
      <c r="AF1381" s="33"/>
      <c r="AG1381" s="31"/>
      <c r="AH1381" s="31"/>
      <c r="AI1381" s="78" t="s">
        <v>68</v>
      </c>
      <c r="AJ1381" s="25" t="str">
        <f t="shared" si="168"/>
        <v>(FUT Simulator)</v>
      </c>
      <c r="AK1381" s="25"/>
      <c r="AL1381" s="25"/>
      <c r="AM1381" s="25">
        <v>3</v>
      </c>
      <c r="AN1381" s="25"/>
      <c r="AO1381" s="25"/>
      <c r="AP1381" s="26">
        <f ca="1">IF(AND(Email_TaskV2[[#This Row],[Status]]="ON PROGRESS"),TODAY()-Email_TaskV2[[#This Row],[Tanggal nodin RFS/RFI]],0)</f>
        <v>0</v>
      </c>
      <c r="AQ1381" s="26">
        <f ca="1">IF(AND(Email_TaskV2[[#This Row],[Status]]="ON PROGRESS",Email_TaskV2[[#This Row],[Type]]="RFI"),TODAY()-Email_TaskV2[[#This Row],[Tanggal nodin RFS/RFI]],0)</f>
        <v>0</v>
      </c>
      <c r="AR1381" s="26" t="str">
        <f ca="1">IF(Email_TaskV2[[#This Row],[Aging]]&gt;7,"Warning","")</f>
        <v/>
      </c>
      <c r="AS1381" s="158"/>
      <c r="AT1381" s="158"/>
      <c r="AU1381" s="158"/>
      <c r="AV1381" s="16" t="str">
        <f>IF(AND(Email_TaskV2[[#This Row],[Status]]="ON PROGRESS",Email_TaskV2[[#This Row],[Type]]="RFS"),"YES","")</f>
        <v/>
      </c>
      <c r="AW1381" s="16" t="str">
        <f>IF(AND(Email_TaskV2[[#This Row],[Status]]="ON PROGRESS",Email_TaskV2[[#This Row],[Type]]="RFI"),"YES","")</f>
        <v/>
      </c>
      <c r="AX1381" s="16">
        <f>IF(Email_TaskV2[[#This Row],[Nomor Nodin RFS/RFI]]="","",DAY(Email_TaskV2[[#This Row],[Tanggal nodin RFS/RFI]]))</f>
        <v>4</v>
      </c>
      <c r="AY1381" s="175" t="str">
        <f>IF(Email_TaskV2[[#This Row],[Nomor Nodin RFS/RFI]]="","",TEXT(Email_TaskV2[[#This Row],[Tanggal nodin RFS/RFI]],"mmm"))</f>
        <v>Nov</v>
      </c>
      <c r="AZ1381" s="175" t="str">
        <f>IF(Email_TaskV2[[#This Row],[Nodin BO]]="","No","Yes")</f>
        <v>Yes</v>
      </c>
      <c r="BA1381" s="36">
        <f>IF(Email_TaskV2[[#This Row],[Month]]="",13,MONTH(Email_TaskV2[[#This Row],[Tanggal nodin RFS/RFI]]))</f>
        <v>11</v>
      </c>
    </row>
    <row r="1382" spans="1:53" ht="15" hidden="1" customHeight="1" x14ac:dyDescent="0.3">
      <c r="A1382" s="17">
        <v>1381</v>
      </c>
      <c r="B1382" s="78" t="s">
        <v>5832</v>
      </c>
      <c r="C1382" s="86">
        <v>44869</v>
      </c>
      <c r="D1382" s="89" t="s">
        <v>5833</v>
      </c>
      <c r="E1382" s="174" t="s">
        <v>118</v>
      </c>
      <c r="F1382" s="164" t="s">
        <v>119</v>
      </c>
      <c r="G1382" s="31"/>
      <c r="H1382" s="42">
        <v>44894</v>
      </c>
      <c r="I1382" s="78"/>
      <c r="J1382" s="85"/>
      <c r="K1382" s="85"/>
      <c r="L1382" s="77"/>
      <c r="M1382" s="87"/>
      <c r="N1382" s="87" t="s">
        <v>93</v>
      </c>
      <c r="O1382" s="87" t="s">
        <v>94</v>
      </c>
      <c r="P1382" s="87" t="str">
        <f>VLOOKUP(Email_TaskV2[[#This Row],[PIC Dev]],[1]Organization!C:D,2,FALSE)</f>
        <v>Digital and VAS</v>
      </c>
      <c r="Q1382" s="89" t="s">
        <v>5834</v>
      </c>
      <c r="R1382" s="78"/>
      <c r="S1382" s="78" t="s">
        <v>61</v>
      </c>
      <c r="T1382" s="78" t="s">
        <v>5826</v>
      </c>
      <c r="U1382" s="78"/>
      <c r="V1382" s="78"/>
      <c r="W1382" s="78"/>
      <c r="X1382" s="78"/>
      <c r="Y1382" s="78"/>
      <c r="Z1382" s="31" t="s">
        <v>63</v>
      </c>
      <c r="AA1382" s="31" t="s">
        <v>64</v>
      </c>
      <c r="AB1382" s="31" t="s">
        <v>201</v>
      </c>
      <c r="AC1382" s="31" t="s">
        <v>98</v>
      </c>
      <c r="AD1382" s="23" t="s">
        <v>160</v>
      </c>
      <c r="AE1382" s="77"/>
      <c r="AF1382" s="77"/>
      <c r="AG1382" s="78"/>
      <c r="AH1382" s="78"/>
      <c r="AI1382" s="182" t="s">
        <v>75</v>
      </c>
      <c r="AJ1382" s="183" t="str">
        <f t="shared" si="168"/>
        <v/>
      </c>
      <c r="AK1382" s="25"/>
      <c r="AL1382" s="25"/>
      <c r="AM1382" s="25"/>
      <c r="AN1382" s="25"/>
      <c r="AO1382" s="25"/>
      <c r="AP1382" s="26">
        <f ca="1">IF(AND(Email_TaskV2[[#This Row],[Status]]="ON PROGRESS"),TODAY()-Email_TaskV2[[#This Row],[Tanggal nodin RFS/RFI]],0)</f>
        <v>0</v>
      </c>
      <c r="AQ1382" s="26">
        <f ca="1">IF(AND(Email_TaskV2[[#This Row],[Status]]="ON PROGRESS",Email_TaskV2[[#This Row],[Type]]="RFI"),TODAY()-Email_TaskV2[[#This Row],[Tanggal nodin RFS/RFI]],0)</f>
        <v>0</v>
      </c>
      <c r="AR1382" s="26" t="str">
        <f ca="1">IF(Email_TaskV2[[#This Row],[Aging]]&gt;7,"Warning","")</f>
        <v/>
      </c>
      <c r="AS1382" s="158"/>
      <c r="AT1382" s="158"/>
      <c r="AU1382" s="158"/>
      <c r="AV1382" s="16" t="str">
        <f>IF(AND(Email_TaskV2[[#This Row],[Status]]="ON PROGRESS",Email_TaskV2[[#This Row],[Type]]="RFS"),"YES","")</f>
        <v/>
      </c>
      <c r="AW1382" s="16" t="str">
        <f>IF(AND(Email_TaskV2[[#This Row],[Status]]="ON PROGRESS",Email_TaskV2[[#This Row],[Type]]="RFI"),"YES","")</f>
        <v/>
      </c>
      <c r="AX1382" s="16">
        <f>IF(Email_TaskV2[[#This Row],[Nomor Nodin RFS/RFI]]="","",DAY(Email_TaskV2[[#This Row],[Tanggal nodin RFS/RFI]]))</f>
        <v>4</v>
      </c>
      <c r="AY1382" s="175" t="str">
        <f>IF(Email_TaskV2[[#This Row],[Nomor Nodin RFS/RFI]]="","",TEXT(Email_TaskV2[[#This Row],[Tanggal nodin RFS/RFI]],"mmm"))</f>
        <v>Nov</v>
      </c>
      <c r="AZ1382" s="175" t="str">
        <f>IF(Email_TaskV2[[#This Row],[Nodin BO]]="","No","Yes")</f>
        <v>Yes</v>
      </c>
      <c r="BA1382" s="36">
        <f>IF(Email_TaskV2[[#This Row],[Month]]="",13,MONTH(Email_TaskV2[[#This Row],[Tanggal nodin RFS/RFI]]))</f>
        <v>11</v>
      </c>
    </row>
    <row r="1383" spans="1:53" ht="15" hidden="1" customHeight="1" x14ac:dyDescent="0.3">
      <c r="A1383" s="17">
        <v>1382</v>
      </c>
      <c r="B1383" s="78" t="s">
        <v>5835</v>
      </c>
      <c r="C1383" s="86">
        <v>44872</v>
      </c>
      <c r="D1383" s="89" t="s">
        <v>5836</v>
      </c>
      <c r="E1383" s="78" t="s">
        <v>55</v>
      </c>
      <c r="F1383" s="31" t="s">
        <v>136</v>
      </c>
      <c r="G1383" s="85">
        <v>44879</v>
      </c>
      <c r="H1383" s="85">
        <v>44880</v>
      </c>
      <c r="I1383" s="78" t="s">
        <v>5837</v>
      </c>
      <c r="J1383" s="85">
        <v>44880</v>
      </c>
      <c r="K1383" s="178" t="s">
        <v>5838</v>
      </c>
      <c r="L1383" s="31">
        <f>H1383-C1383</f>
        <v>8</v>
      </c>
      <c r="M1383" s="31">
        <f>J1383-G1383</f>
        <v>1</v>
      </c>
      <c r="N1383" s="87" t="s">
        <v>58</v>
      </c>
      <c r="O1383" s="87" t="s">
        <v>59</v>
      </c>
      <c r="P1383" s="87" t="str">
        <f>VLOOKUP(Email_TaskV2[[#This Row],[PIC Dev]],[1]Organization!C:D,2,FALSE)</f>
        <v>BSM Prepaid</v>
      </c>
      <c r="Q1383" s="87" t="s">
        <v>2826</v>
      </c>
      <c r="R1383" s="78">
        <v>41</v>
      </c>
      <c r="S1383" s="78" t="s">
        <v>61</v>
      </c>
      <c r="T1383" s="78" t="s">
        <v>5839</v>
      </c>
      <c r="U1383" s="78"/>
      <c r="V1383" s="78"/>
      <c r="W1383" s="78"/>
      <c r="X1383" s="78"/>
      <c r="Y1383" s="78"/>
      <c r="Z1383" s="31" t="s">
        <v>63</v>
      </c>
      <c r="AA1383" s="31" t="s">
        <v>64</v>
      </c>
      <c r="AB1383" s="31" t="s">
        <v>65</v>
      </c>
      <c r="AC1383" s="31" t="s">
        <v>66</v>
      </c>
      <c r="AD1383" s="23" t="s">
        <v>74</v>
      </c>
      <c r="AE1383" s="77"/>
      <c r="AF1383" s="77"/>
      <c r="AG1383" s="78"/>
      <c r="AH1383" s="78"/>
      <c r="AI1383" s="78" t="s">
        <v>68</v>
      </c>
      <c r="AJ1383" s="25" t="str">
        <f t="shared" si="168"/>
        <v>(Postman Simulator)</v>
      </c>
      <c r="AK1383" s="25"/>
      <c r="AL1383" s="25"/>
      <c r="AM1383" s="25"/>
      <c r="AN1383" s="25">
        <v>4</v>
      </c>
      <c r="AO1383" s="25"/>
      <c r="AP1383" s="26">
        <f ca="1">IF(AND(Email_TaskV2[[#This Row],[Status]]="ON PROGRESS"),TODAY()-Email_TaskV2[[#This Row],[Tanggal nodin RFS/RFI]],0)</f>
        <v>0</v>
      </c>
      <c r="AQ1383" s="26">
        <f ca="1">IF(AND(Email_TaskV2[[#This Row],[Status]]="ON PROGRESS",Email_TaskV2[[#This Row],[Type]]="RFI"),TODAY()-Email_TaskV2[[#This Row],[Tanggal nodin RFS/RFI]],0)</f>
        <v>0</v>
      </c>
      <c r="AR1383" s="26" t="str">
        <f ca="1">IF(Email_TaskV2[[#This Row],[Aging]]&gt;7,"Warning","")</f>
        <v/>
      </c>
      <c r="AS1383" s="184"/>
      <c r="AT1383" s="184"/>
      <c r="AU1383" s="184"/>
      <c r="AV1383" s="16" t="str">
        <f>IF(AND(Email_TaskV2[[#This Row],[Status]]="ON PROGRESS",Email_TaskV2[[#This Row],[Type]]="RFS"),"YES","")</f>
        <v/>
      </c>
      <c r="AW1383" s="184" t="str">
        <f>IF(AND(Email_TaskV2[[#This Row],[Status]]="ON PROGRESS",Email_TaskV2[[#This Row],[Type]]="RFI"),"YES","")</f>
        <v/>
      </c>
      <c r="AX1383" s="16">
        <f>IF(Email_TaskV2[[#This Row],[Nomor Nodin RFS/RFI]]="","",DAY(Email_TaskV2[[#This Row],[Tanggal nodin RFS/RFI]]))</f>
        <v>7</v>
      </c>
      <c r="AY1383" s="175" t="str">
        <f>IF(Email_TaskV2[[#This Row],[Nomor Nodin RFS/RFI]]="","",TEXT(Email_TaskV2[[#This Row],[Tanggal nodin RFS/RFI]],"mmm"))</f>
        <v>Nov</v>
      </c>
      <c r="AZ1383" s="175" t="str">
        <f>IF(Email_TaskV2[[#This Row],[Nodin BO]]="","No","Yes")</f>
        <v>Yes</v>
      </c>
      <c r="BA1383" s="36">
        <f>IF(Email_TaskV2[[#This Row],[Month]]="",13,MONTH(Email_TaskV2[[#This Row],[Tanggal nodin RFS/RFI]]))</f>
        <v>11</v>
      </c>
    </row>
    <row r="1384" spans="1:53" ht="15" hidden="1" customHeight="1" x14ac:dyDescent="0.3">
      <c r="A1384" s="17">
        <v>1383</v>
      </c>
      <c r="B1384" s="78" t="s">
        <v>5840</v>
      </c>
      <c r="C1384" s="86">
        <v>44872</v>
      </c>
      <c r="D1384" s="89" t="s">
        <v>5841</v>
      </c>
      <c r="E1384" s="78" t="s">
        <v>55</v>
      </c>
      <c r="F1384" s="88" t="s">
        <v>112</v>
      </c>
      <c r="G1384" s="85">
        <v>44879</v>
      </c>
      <c r="H1384" s="85">
        <v>44880</v>
      </c>
      <c r="I1384" s="78" t="s">
        <v>5842</v>
      </c>
      <c r="J1384" s="85">
        <v>44882</v>
      </c>
      <c r="K1384" s="178" t="s">
        <v>5843</v>
      </c>
      <c r="L1384" s="31">
        <f>H1384-C1384</f>
        <v>8</v>
      </c>
      <c r="M1384" s="31">
        <f>J1384-G1384</f>
        <v>3</v>
      </c>
      <c r="N1384" s="87" t="s">
        <v>104</v>
      </c>
      <c r="O1384" s="87" t="s">
        <v>105</v>
      </c>
      <c r="P1384" s="87" t="str">
        <f>VLOOKUP(Email_TaskV2[[#This Row],[PIC Dev]],[1]Organization!C:D,2,FALSE)</f>
        <v>Digital and VAS</v>
      </c>
      <c r="Q1384" s="87"/>
      <c r="R1384" s="78">
        <v>46</v>
      </c>
      <c r="S1384" s="78" t="s">
        <v>106</v>
      </c>
      <c r="T1384" s="78"/>
      <c r="U1384" s="78"/>
      <c r="V1384" s="78"/>
      <c r="W1384" s="78"/>
      <c r="X1384" s="78"/>
      <c r="Y1384" s="78"/>
      <c r="Z1384" s="31" t="s">
        <v>63</v>
      </c>
      <c r="AA1384" s="31" t="s">
        <v>64</v>
      </c>
      <c r="AB1384" s="31" t="s">
        <v>108</v>
      </c>
      <c r="AC1384" s="31" t="s">
        <v>98</v>
      </c>
      <c r="AD1384" s="23" t="s">
        <v>5844</v>
      </c>
      <c r="AE1384" s="77"/>
      <c r="AF1384" s="77"/>
      <c r="AG1384" s="78"/>
      <c r="AH1384" s="78"/>
      <c r="AI1384" s="78" t="s">
        <v>276</v>
      </c>
      <c r="AJ1384" s="25" t="str">
        <f t="shared" si="168"/>
        <v>(Sigos Automation)</v>
      </c>
      <c r="AK1384" s="25">
        <v>1</v>
      </c>
      <c r="AL1384" s="25"/>
      <c r="AM1384" s="25"/>
      <c r="AN1384" s="25"/>
      <c r="AO1384" s="25"/>
      <c r="AP1384" s="26">
        <f ca="1">IF(AND(Email_TaskV2[[#This Row],[Status]]="ON PROGRESS"),TODAY()-Email_TaskV2[[#This Row],[Tanggal nodin RFS/RFI]],0)</f>
        <v>0</v>
      </c>
      <c r="AQ1384" s="26">
        <f ca="1">IF(AND(Email_TaskV2[[#This Row],[Status]]="ON PROGRESS",Email_TaskV2[[#This Row],[Type]]="RFI"),TODAY()-Email_TaskV2[[#This Row],[Tanggal nodin RFS/RFI]],0)</f>
        <v>0</v>
      </c>
      <c r="AR1384" s="26" t="str">
        <f ca="1">IF(Email_TaskV2[[#This Row],[Aging]]&gt;7,"Warning","")</f>
        <v/>
      </c>
      <c r="AS1384" s="184"/>
      <c r="AT1384" s="184"/>
      <c r="AU1384" s="184"/>
      <c r="AV1384" s="16" t="str">
        <f>IF(AND(Email_TaskV2[[#This Row],[Status]]="ON PROGRESS",Email_TaskV2[[#This Row],[Type]]="RFS"),"YES","")</f>
        <v/>
      </c>
      <c r="AW1384" s="184" t="str">
        <f>IF(AND(Email_TaskV2[[#This Row],[Status]]="ON PROGRESS",Email_TaskV2[[#This Row],[Type]]="RFI"),"YES","")</f>
        <v/>
      </c>
      <c r="AX1384" s="16">
        <f>IF(Email_TaskV2[[#This Row],[Nomor Nodin RFS/RFI]]="","",DAY(Email_TaskV2[[#This Row],[Tanggal nodin RFS/RFI]]))</f>
        <v>7</v>
      </c>
      <c r="AY1384" s="175" t="str">
        <f>IF(Email_TaskV2[[#This Row],[Nomor Nodin RFS/RFI]]="","",TEXT(Email_TaskV2[[#This Row],[Tanggal nodin RFS/RFI]],"mmm"))</f>
        <v>Nov</v>
      </c>
      <c r="AZ1384" s="175" t="str">
        <f>IF(Email_TaskV2[[#This Row],[Nodin BO]]="","No","Yes")</f>
        <v>No</v>
      </c>
      <c r="BA1384" s="36">
        <f>IF(Email_TaskV2[[#This Row],[Month]]="",13,MONTH(Email_TaskV2[[#This Row],[Tanggal nodin RFS/RFI]]))</f>
        <v>11</v>
      </c>
    </row>
    <row r="1385" spans="1:53" ht="15" hidden="1" customHeight="1" x14ac:dyDescent="0.3">
      <c r="A1385" s="17">
        <v>1384</v>
      </c>
      <c r="B1385" s="78" t="s">
        <v>5845</v>
      </c>
      <c r="C1385" s="86">
        <v>44872</v>
      </c>
      <c r="D1385" s="89" t="s">
        <v>5846</v>
      </c>
      <c r="E1385" s="174" t="s">
        <v>118</v>
      </c>
      <c r="F1385" s="164" t="s">
        <v>691</v>
      </c>
      <c r="G1385" s="78"/>
      <c r="H1385" s="85">
        <v>44882</v>
      </c>
      <c r="I1385" s="78"/>
      <c r="J1385" s="85"/>
      <c r="K1385" s="85"/>
      <c r="L1385" s="77"/>
      <c r="M1385" s="87"/>
      <c r="N1385" s="87" t="s">
        <v>1434</v>
      </c>
      <c r="O1385" s="87" t="s">
        <v>59</v>
      </c>
      <c r="P1385" s="87" t="str">
        <f>VLOOKUP(Email_TaskV2[[#This Row],[PIC Dev]],[1]Organization!C:D,2,FALSE)</f>
        <v>BSM Prepaid</v>
      </c>
      <c r="Q1385" s="89" t="s">
        <v>5847</v>
      </c>
      <c r="R1385" s="78"/>
      <c r="S1385" s="78" t="s">
        <v>106</v>
      </c>
      <c r="T1385" s="78" t="s">
        <v>5848</v>
      </c>
      <c r="U1385" s="78"/>
      <c r="V1385" s="78"/>
      <c r="W1385" s="78"/>
      <c r="X1385" s="78"/>
      <c r="Y1385" s="78"/>
      <c r="Z1385" s="31" t="s">
        <v>63</v>
      </c>
      <c r="AA1385" s="31" t="s">
        <v>64</v>
      </c>
      <c r="AB1385" s="31" t="s">
        <v>123</v>
      </c>
      <c r="AC1385" s="31" t="s">
        <v>66</v>
      </c>
      <c r="AD1385" s="23" t="s">
        <v>186</v>
      </c>
      <c r="AE1385" s="77"/>
      <c r="AF1385" s="77"/>
      <c r="AG1385" s="78"/>
      <c r="AH1385" s="78"/>
      <c r="AI1385" s="180" t="s">
        <v>75</v>
      </c>
      <c r="AJ1385" s="181" t="str">
        <f t="shared" si="168"/>
        <v/>
      </c>
      <c r="AK1385" s="25"/>
      <c r="AL1385" s="25"/>
      <c r="AM1385" s="25"/>
      <c r="AN1385" s="25"/>
      <c r="AO1385" s="25"/>
      <c r="AP1385" s="26">
        <f ca="1">IF(AND(Email_TaskV2[[#This Row],[Status]]="ON PROGRESS"),TODAY()-Email_TaskV2[[#This Row],[Tanggal nodin RFS/RFI]],0)</f>
        <v>0</v>
      </c>
      <c r="AQ1385" s="26">
        <f ca="1">IF(AND(Email_TaskV2[[#This Row],[Status]]="ON PROGRESS",Email_TaskV2[[#This Row],[Type]]="RFI"),TODAY()-Email_TaskV2[[#This Row],[Tanggal nodin RFS/RFI]],0)</f>
        <v>0</v>
      </c>
      <c r="AR1385" s="26" t="str">
        <f ca="1">IF(Email_TaskV2[[#This Row],[Aging]]&gt;7,"Warning","")</f>
        <v/>
      </c>
      <c r="AS1385" s="158"/>
      <c r="AT1385" s="158"/>
      <c r="AU1385" s="158"/>
      <c r="AV1385" s="16" t="str">
        <f>IF(AND(Email_TaskV2[[#This Row],[Status]]="ON PROGRESS",Email_TaskV2[[#This Row],[Type]]="RFS"),"YES","")</f>
        <v/>
      </c>
      <c r="AW1385" s="16" t="str">
        <f>IF(AND(Email_TaskV2[[#This Row],[Status]]="ON PROGRESS",Email_TaskV2[[#This Row],[Type]]="RFI"),"YES","")</f>
        <v/>
      </c>
      <c r="AX1385" s="16">
        <f>IF(Email_TaskV2[[#This Row],[Nomor Nodin RFS/RFI]]="","",DAY(Email_TaskV2[[#This Row],[Tanggal nodin RFS/RFI]]))</f>
        <v>7</v>
      </c>
      <c r="AY1385" s="175" t="str">
        <f>IF(Email_TaskV2[[#This Row],[Nomor Nodin RFS/RFI]]="","",TEXT(Email_TaskV2[[#This Row],[Tanggal nodin RFS/RFI]],"mmm"))</f>
        <v>Nov</v>
      </c>
      <c r="AZ1385" s="175" t="str">
        <f>IF(Email_TaskV2[[#This Row],[Nodin BO]]="","No","Yes")</f>
        <v>Yes</v>
      </c>
      <c r="BA1385" s="36">
        <f>IF(Email_TaskV2[[#This Row],[Month]]="",13,MONTH(Email_TaskV2[[#This Row],[Tanggal nodin RFS/RFI]]))</f>
        <v>11</v>
      </c>
    </row>
    <row r="1386" spans="1:53" ht="15" hidden="1" customHeight="1" x14ac:dyDescent="0.3">
      <c r="A1386" s="17">
        <v>1385</v>
      </c>
      <c r="B1386" s="78" t="s">
        <v>5849</v>
      </c>
      <c r="C1386" s="86">
        <v>44872</v>
      </c>
      <c r="D1386" s="89" t="s">
        <v>5850</v>
      </c>
      <c r="E1386" s="78" t="s">
        <v>55</v>
      </c>
      <c r="F1386" s="31" t="s">
        <v>136</v>
      </c>
      <c r="G1386" s="85">
        <v>44874</v>
      </c>
      <c r="H1386" s="85">
        <v>44883</v>
      </c>
      <c r="I1386" s="78" t="s">
        <v>5851</v>
      </c>
      <c r="J1386" s="85">
        <v>44883</v>
      </c>
      <c r="K1386" s="178" t="s">
        <v>5852</v>
      </c>
      <c r="L1386" s="31">
        <f>H1386-C1386</f>
        <v>11</v>
      </c>
      <c r="M1386" s="31">
        <f>J1386-G1386</f>
        <v>9</v>
      </c>
      <c r="N1386" s="87" t="s">
        <v>3837</v>
      </c>
      <c r="O1386" s="87" t="s">
        <v>194</v>
      </c>
      <c r="P1386" s="87" t="str">
        <f>VLOOKUP(Email_TaskV2[[#This Row],[PIC Dev]],[1]Organization!C:D,2,FALSE)</f>
        <v>Postpaid, Roaming, and Interconnect</v>
      </c>
      <c r="Q1386" s="89" t="s">
        <v>5853</v>
      </c>
      <c r="R1386" s="78">
        <v>24</v>
      </c>
      <c r="S1386" s="78" t="s">
        <v>61</v>
      </c>
      <c r="T1386" s="78" t="s">
        <v>5854</v>
      </c>
      <c r="U1386" s="78"/>
      <c r="V1386" s="78"/>
      <c r="W1386" s="78"/>
      <c r="X1386" s="78"/>
      <c r="Y1386" s="78"/>
      <c r="Z1386" s="31" t="s">
        <v>63</v>
      </c>
      <c r="AA1386" s="31" t="s">
        <v>64</v>
      </c>
      <c r="AB1386" s="31" t="s">
        <v>65</v>
      </c>
      <c r="AC1386" s="31" t="s">
        <v>98</v>
      </c>
      <c r="AD1386" s="23" t="s">
        <v>125</v>
      </c>
      <c r="AE1386" s="77"/>
      <c r="AF1386" s="77"/>
      <c r="AG1386" s="78"/>
      <c r="AH1386" s="78"/>
      <c r="AI1386" s="78" t="s">
        <v>75</v>
      </c>
      <c r="AJ1386" s="25" t="str">
        <f t="shared" si="168"/>
        <v/>
      </c>
      <c r="AK1386" s="25"/>
      <c r="AL1386" s="25"/>
      <c r="AM1386" s="25"/>
      <c r="AN1386" s="25"/>
      <c r="AO1386" s="25"/>
      <c r="AP1386" s="26">
        <f ca="1">IF(AND(Email_TaskV2[[#This Row],[Status]]="ON PROGRESS"),TODAY()-Email_TaskV2[[#This Row],[Tanggal nodin RFS/RFI]],0)</f>
        <v>0</v>
      </c>
      <c r="AQ1386" s="26">
        <f ca="1">IF(AND(Email_TaskV2[[#This Row],[Status]]="ON PROGRESS",Email_TaskV2[[#This Row],[Type]]="RFI"),TODAY()-Email_TaskV2[[#This Row],[Tanggal nodin RFS/RFI]],0)</f>
        <v>0</v>
      </c>
      <c r="AR1386" s="26" t="str">
        <f ca="1">IF(Email_TaskV2[[#This Row],[Aging]]&gt;7,"Warning","")</f>
        <v/>
      </c>
      <c r="AS1386" s="158"/>
      <c r="AT1386" s="158"/>
      <c r="AU1386" s="158"/>
      <c r="AV1386" s="16" t="str">
        <f>IF(AND(Email_TaskV2[[#This Row],[Status]]="ON PROGRESS",Email_TaskV2[[#This Row],[Type]]="RFS"),"YES","")</f>
        <v/>
      </c>
      <c r="AW1386" s="184" t="str">
        <f>IF(AND(Email_TaskV2[[#This Row],[Status]]="ON PROGRESS",Email_TaskV2[[#This Row],[Type]]="RFI"),"YES","")</f>
        <v/>
      </c>
      <c r="AX1386" s="16">
        <f>IF(Email_TaskV2[[#This Row],[Nomor Nodin RFS/RFI]]="","",DAY(Email_TaskV2[[#This Row],[Tanggal nodin RFS/RFI]]))</f>
        <v>7</v>
      </c>
      <c r="AY1386" s="175" t="str">
        <f>IF(Email_TaskV2[[#This Row],[Nomor Nodin RFS/RFI]]="","",TEXT(Email_TaskV2[[#This Row],[Tanggal nodin RFS/RFI]],"mmm"))</f>
        <v>Nov</v>
      </c>
      <c r="AZ1386" s="175" t="str">
        <f>IF(Email_TaskV2[[#This Row],[Nodin BO]]="","No","Yes")</f>
        <v>Yes</v>
      </c>
      <c r="BA1386" s="36">
        <f>IF(Email_TaskV2[[#This Row],[Month]]="",13,MONTH(Email_TaskV2[[#This Row],[Tanggal nodin RFS/RFI]]))</f>
        <v>11</v>
      </c>
    </row>
    <row r="1387" spans="1:53" ht="15" hidden="1" customHeight="1" x14ac:dyDescent="0.3">
      <c r="A1387" s="17">
        <v>1386</v>
      </c>
      <c r="B1387" s="78" t="s">
        <v>5855</v>
      </c>
      <c r="C1387" s="86">
        <v>44873</v>
      </c>
      <c r="D1387" s="89" t="s">
        <v>5856</v>
      </c>
      <c r="E1387" s="78" t="s">
        <v>55</v>
      </c>
      <c r="F1387" s="88" t="s">
        <v>112</v>
      </c>
      <c r="G1387" s="85">
        <v>44874</v>
      </c>
      <c r="H1387" s="85">
        <v>44875</v>
      </c>
      <c r="I1387" s="78" t="s">
        <v>5857</v>
      </c>
      <c r="J1387" s="85">
        <v>44875</v>
      </c>
      <c r="K1387" s="85"/>
      <c r="L1387" s="31">
        <f>H1387-C1387</f>
        <v>2</v>
      </c>
      <c r="M1387" s="31">
        <f>J1387-G1387</f>
        <v>1</v>
      </c>
      <c r="N1387" s="87" t="s">
        <v>130</v>
      </c>
      <c r="O1387" s="87" t="s">
        <v>131</v>
      </c>
      <c r="P1387" s="87" t="str">
        <f>VLOOKUP(Email_TaskV2[[#This Row],[PIC Dev]],[1]Organization!C:D,2,FALSE)</f>
        <v>BSM Prepaid</v>
      </c>
      <c r="Q1387" s="87"/>
      <c r="R1387" s="78">
        <v>12</v>
      </c>
      <c r="S1387" s="78" t="s">
        <v>61</v>
      </c>
      <c r="T1387" s="78" t="s">
        <v>3279</v>
      </c>
      <c r="U1387" s="78"/>
      <c r="V1387" s="78"/>
      <c r="W1387" s="78"/>
      <c r="X1387" s="78"/>
      <c r="Y1387" s="78"/>
      <c r="Z1387" s="31" t="s">
        <v>63</v>
      </c>
      <c r="AA1387" s="31" t="s">
        <v>64</v>
      </c>
      <c r="AB1387" s="31" t="s">
        <v>123</v>
      </c>
      <c r="AC1387" s="31" t="s">
        <v>66</v>
      </c>
      <c r="AD1387" s="23" t="s">
        <v>89</v>
      </c>
      <c r="AE1387" s="77"/>
      <c r="AF1387" s="77"/>
      <c r="AG1387" s="78"/>
      <c r="AH1387" s="78"/>
      <c r="AI1387" s="78" t="s">
        <v>75</v>
      </c>
      <c r="AJ1387" s="25" t="str">
        <f t="shared" si="168"/>
        <v/>
      </c>
      <c r="AK1387" s="25"/>
      <c r="AL1387" s="25"/>
      <c r="AM1387" s="25"/>
      <c r="AN1387" s="25"/>
      <c r="AO1387" s="25"/>
      <c r="AP1387" s="26">
        <f ca="1">IF(AND(Email_TaskV2[[#This Row],[Status]]="ON PROGRESS"),TODAY()-Email_TaskV2[[#This Row],[Tanggal nodin RFS/RFI]],0)</f>
        <v>0</v>
      </c>
      <c r="AQ1387" s="26">
        <f ca="1">IF(AND(Email_TaskV2[[#This Row],[Status]]="ON PROGRESS",Email_TaskV2[[#This Row],[Type]]="RFI"),TODAY()-Email_TaskV2[[#This Row],[Tanggal nodin RFS/RFI]],0)</f>
        <v>0</v>
      </c>
      <c r="AR1387" s="26" t="str">
        <f ca="1">IF(Email_TaskV2[[#This Row],[Aging]]&gt;7,"Warning","")</f>
        <v/>
      </c>
      <c r="AS1387" s="158"/>
      <c r="AT1387" s="158"/>
      <c r="AU1387" s="158"/>
      <c r="AV1387" s="16" t="str">
        <f>IF(AND(Email_TaskV2[[#This Row],[Status]]="ON PROGRESS",Email_TaskV2[[#This Row],[Type]]="RFS"),"YES","")</f>
        <v/>
      </c>
      <c r="AW1387" s="184" t="str">
        <f>IF(AND(Email_TaskV2[[#This Row],[Status]]="ON PROGRESS",Email_TaskV2[[#This Row],[Type]]="RFI"),"YES","")</f>
        <v/>
      </c>
      <c r="AX1387" s="16">
        <f>IF(Email_TaskV2[[#This Row],[Nomor Nodin RFS/RFI]]="","",DAY(Email_TaskV2[[#This Row],[Tanggal nodin RFS/RFI]]))</f>
        <v>8</v>
      </c>
      <c r="AY1387" s="175" t="str">
        <f>IF(Email_TaskV2[[#This Row],[Nomor Nodin RFS/RFI]]="","",TEXT(Email_TaskV2[[#This Row],[Tanggal nodin RFS/RFI]],"mmm"))</f>
        <v>Nov</v>
      </c>
      <c r="AZ1387" s="175" t="str">
        <f>IF(Email_TaskV2[[#This Row],[Nodin BO]]="","No","Yes")</f>
        <v>Yes</v>
      </c>
      <c r="BA1387" s="36">
        <f>IF(Email_TaskV2[[#This Row],[Month]]="",13,MONTH(Email_TaskV2[[#This Row],[Tanggal nodin RFS/RFI]]))</f>
        <v>11</v>
      </c>
    </row>
    <row r="1388" spans="1:53" ht="15" hidden="1" customHeight="1" x14ac:dyDescent="0.3">
      <c r="A1388" s="17">
        <v>1387</v>
      </c>
      <c r="B1388" s="78" t="s">
        <v>5858</v>
      </c>
      <c r="C1388" s="86">
        <v>44873</v>
      </c>
      <c r="D1388" s="89" t="s">
        <v>5859</v>
      </c>
      <c r="E1388" s="174" t="s">
        <v>118</v>
      </c>
      <c r="F1388" s="164" t="s">
        <v>163</v>
      </c>
      <c r="G1388" s="78"/>
      <c r="H1388" s="85">
        <v>44880</v>
      </c>
      <c r="I1388" s="78"/>
      <c r="J1388" s="85"/>
      <c r="K1388" s="85"/>
      <c r="L1388" s="77"/>
      <c r="M1388" s="87"/>
      <c r="N1388" s="87" t="s">
        <v>58</v>
      </c>
      <c r="O1388" s="87" t="s">
        <v>59</v>
      </c>
      <c r="P1388" s="87" t="str">
        <f>VLOOKUP(Email_TaskV2[[#This Row],[PIC Dev]],[1]Organization!C:D,2,FALSE)</f>
        <v>BSM Prepaid</v>
      </c>
      <c r="Q1388" s="89" t="s">
        <v>5860</v>
      </c>
      <c r="R1388" s="78"/>
      <c r="S1388" s="78" t="s">
        <v>106</v>
      </c>
      <c r="T1388" s="78" t="s">
        <v>5061</v>
      </c>
      <c r="U1388" s="78"/>
      <c r="V1388" s="78"/>
      <c r="W1388" s="78"/>
      <c r="X1388" s="78"/>
      <c r="Y1388" s="78"/>
      <c r="Z1388" s="31" t="s">
        <v>63</v>
      </c>
      <c r="AA1388" s="31" t="s">
        <v>64</v>
      </c>
      <c r="AB1388" s="31" t="s">
        <v>65</v>
      </c>
      <c r="AC1388" s="31" t="s">
        <v>66</v>
      </c>
      <c r="AD1388" s="23" t="s">
        <v>211</v>
      </c>
      <c r="AE1388" s="77"/>
      <c r="AF1388" s="77"/>
      <c r="AG1388" s="78"/>
      <c r="AH1388" s="78"/>
      <c r="AI1388" s="180" t="s">
        <v>75</v>
      </c>
      <c r="AJ1388" s="181" t="str">
        <f t="shared" si="168"/>
        <v/>
      </c>
      <c r="AK1388" s="25"/>
      <c r="AL1388" s="25"/>
      <c r="AM1388" s="25"/>
      <c r="AN1388" s="25"/>
      <c r="AO1388" s="25"/>
      <c r="AP1388" s="26">
        <f ca="1">IF(AND(Email_TaskV2[[#This Row],[Status]]="ON PROGRESS"),TODAY()-Email_TaskV2[[#This Row],[Tanggal nodin RFS/RFI]],0)</f>
        <v>0</v>
      </c>
      <c r="AQ1388" s="26">
        <f ca="1">IF(AND(Email_TaskV2[[#This Row],[Status]]="ON PROGRESS",Email_TaskV2[[#This Row],[Type]]="RFI"),TODAY()-Email_TaskV2[[#This Row],[Tanggal nodin RFS/RFI]],0)</f>
        <v>0</v>
      </c>
      <c r="AR1388" s="26" t="str">
        <f ca="1">IF(Email_TaskV2[[#This Row],[Aging]]&gt;7,"Warning","")</f>
        <v/>
      </c>
      <c r="AS1388" s="158"/>
      <c r="AT1388" s="158"/>
      <c r="AU1388" s="158"/>
      <c r="AV1388" s="16" t="str">
        <f>IF(AND(Email_TaskV2[[#This Row],[Status]]="ON PROGRESS",Email_TaskV2[[#This Row],[Type]]="RFS"),"YES","")</f>
        <v/>
      </c>
      <c r="AW1388" s="16" t="str">
        <f>IF(AND(Email_TaskV2[[#This Row],[Status]]="ON PROGRESS",Email_TaskV2[[#This Row],[Type]]="RFI"),"YES","")</f>
        <v/>
      </c>
      <c r="AX1388" s="16">
        <f>IF(Email_TaskV2[[#This Row],[Nomor Nodin RFS/RFI]]="","",DAY(Email_TaskV2[[#This Row],[Tanggal nodin RFS/RFI]]))</f>
        <v>8</v>
      </c>
      <c r="AY1388" s="175" t="str">
        <f>IF(Email_TaskV2[[#This Row],[Nomor Nodin RFS/RFI]]="","",TEXT(Email_TaskV2[[#This Row],[Tanggal nodin RFS/RFI]],"mmm"))</f>
        <v>Nov</v>
      </c>
      <c r="AZ1388" s="175" t="str">
        <f>IF(Email_TaskV2[[#This Row],[Nodin BO]]="","No","Yes")</f>
        <v>Yes</v>
      </c>
      <c r="BA1388" s="36">
        <f>IF(Email_TaskV2[[#This Row],[Month]]="",13,MONTH(Email_TaskV2[[#This Row],[Tanggal nodin RFS/RFI]]))</f>
        <v>11</v>
      </c>
    </row>
    <row r="1389" spans="1:53" ht="15" hidden="1" customHeight="1" x14ac:dyDescent="0.3">
      <c r="A1389" s="17">
        <v>1388</v>
      </c>
      <c r="B1389" s="78" t="s">
        <v>5861</v>
      </c>
      <c r="C1389" s="86">
        <v>44873</v>
      </c>
      <c r="D1389" s="87" t="s">
        <v>5862</v>
      </c>
      <c r="E1389" s="78" t="s">
        <v>55</v>
      </c>
      <c r="F1389" s="31" t="s">
        <v>136</v>
      </c>
      <c r="G1389" s="85">
        <v>44875</v>
      </c>
      <c r="H1389" s="85">
        <v>44895</v>
      </c>
      <c r="I1389" s="78" t="s">
        <v>5863</v>
      </c>
      <c r="J1389" s="85">
        <v>44900</v>
      </c>
      <c r="K1389" s="178" t="s">
        <v>5864</v>
      </c>
      <c r="L1389" s="31">
        <f>H1389-C1389</f>
        <v>22</v>
      </c>
      <c r="M1389" s="31">
        <f>J1389-G1389</f>
        <v>25</v>
      </c>
      <c r="N1389" s="87" t="s">
        <v>3068</v>
      </c>
      <c r="O1389" s="87" t="s">
        <v>3069</v>
      </c>
      <c r="P1389" s="87" t="str">
        <f>VLOOKUP(Email_TaskV2[[#This Row],[PIC Dev]],[1]Organization!C:D,2,FALSE)</f>
        <v>BSM Prepaid</v>
      </c>
      <c r="Q1389" s="87"/>
      <c r="R1389" s="78"/>
      <c r="S1389" s="78" t="s">
        <v>61</v>
      </c>
      <c r="T1389" s="78" t="s">
        <v>5865</v>
      </c>
      <c r="U1389" s="78"/>
      <c r="V1389" s="78"/>
      <c r="W1389" s="78"/>
      <c r="X1389" s="78"/>
      <c r="Y1389" s="78"/>
      <c r="Z1389" s="31" t="s">
        <v>63</v>
      </c>
      <c r="AA1389" s="31" t="s">
        <v>64</v>
      </c>
      <c r="AB1389" s="31" t="s">
        <v>588</v>
      </c>
      <c r="AC1389" s="31" t="s">
        <v>66</v>
      </c>
      <c r="AD1389" s="23" t="s">
        <v>125</v>
      </c>
      <c r="AE1389" s="77" t="s">
        <v>99</v>
      </c>
      <c r="AF1389" s="77"/>
      <c r="AG1389" s="78"/>
      <c r="AH1389" s="78"/>
      <c r="AI1389" s="78" t="s">
        <v>68</v>
      </c>
      <c r="AJ1389" s="25" t="str">
        <f t="shared" si="168"/>
        <v>(FUT Simulator)</v>
      </c>
      <c r="AK1389" s="25"/>
      <c r="AL1389" s="25"/>
      <c r="AM1389" s="25">
        <v>3</v>
      </c>
      <c r="AN1389" s="25"/>
      <c r="AO1389" s="25"/>
      <c r="AP1389" s="26">
        <f ca="1">IF(AND(Email_TaskV2[[#This Row],[Status]]="ON PROGRESS"),TODAY()-Email_TaskV2[[#This Row],[Tanggal nodin RFS/RFI]],0)</f>
        <v>0</v>
      </c>
      <c r="AQ1389" s="26">
        <f ca="1">IF(AND(Email_TaskV2[[#This Row],[Status]]="ON PROGRESS",Email_TaskV2[[#This Row],[Type]]="RFI"),TODAY()-Email_TaskV2[[#This Row],[Tanggal nodin RFS/RFI]],0)</f>
        <v>0</v>
      </c>
      <c r="AR1389" s="26" t="str">
        <f ca="1">IF(Email_TaskV2[[#This Row],[Aging]]&gt;7,"Warning","")</f>
        <v/>
      </c>
      <c r="AS1389" s="158"/>
      <c r="AT1389" s="158"/>
      <c r="AU1389" s="158"/>
      <c r="AV1389" s="16" t="str">
        <f>IF(AND(Email_TaskV2[[#This Row],[Status]]="ON PROGRESS",Email_TaskV2[[#This Row],[Type]]="RFS"),"YES","")</f>
        <v/>
      </c>
      <c r="AW1389" s="16" t="str">
        <f>IF(AND(Email_TaskV2[[#This Row],[Status]]="ON PROGRESS",Email_TaskV2[[#This Row],[Type]]="RFI"),"YES","")</f>
        <v/>
      </c>
      <c r="AX1389" s="16">
        <f>IF(Email_TaskV2[[#This Row],[Nomor Nodin RFS/RFI]]="","",DAY(Email_TaskV2[[#This Row],[Tanggal nodin RFS/RFI]]))</f>
        <v>8</v>
      </c>
      <c r="AY1389" s="175" t="str">
        <f>IF(Email_TaskV2[[#This Row],[Nomor Nodin RFS/RFI]]="","",TEXT(Email_TaskV2[[#This Row],[Tanggal nodin RFS/RFI]],"mmm"))</f>
        <v>Nov</v>
      </c>
      <c r="AZ1389" s="175" t="str">
        <f>IF(Email_TaskV2[[#This Row],[Nodin BO]]="","No","Yes")</f>
        <v>Yes</v>
      </c>
      <c r="BA1389" s="36">
        <f>IF(Email_TaskV2[[#This Row],[Month]]="",13,MONTH(Email_TaskV2[[#This Row],[Tanggal nodin RFS/RFI]]))</f>
        <v>11</v>
      </c>
    </row>
    <row r="1390" spans="1:53" ht="15" hidden="1" customHeight="1" x14ac:dyDescent="0.3">
      <c r="A1390" s="17">
        <v>1389</v>
      </c>
      <c r="B1390" s="78" t="s">
        <v>5866</v>
      </c>
      <c r="C1390" s="86">
        <v>44873</v>
      </c>
      <c r="D1390" s="87" t="s">
        <v>5867</v>
      </c>
      <c r="E1390" s="78" t="s">
        <v>55</v>
      </c>
      <c r="F1390" s="88" t="s">
        <v>112</v>
      </c>
      <c r="G1390" s="85">
        <v>44879</v>
      </c>
      <c r="H1390" s="85">
        <v>44882</v>
      </c>
      <c r="I1390" s="78" t="s">
        <v>5868</v>
      </c>
      <c r="J1390" s="85">
        <v>44882</v>
      </c>
      <c r="K1390" s="178" t="s">
        <v>5869</v>
      </c>
      <c r="L1390" s="31">
        <f>H1390-C1390</f>
        <v>9</v>
      </c>
      <c r="M1390" s="31">
        <f>J1390-G1390</f>
        <v>3</v>
      </c>
      <c r="N1390" s="87" t="s">
        <v>3068</v>
      </c>
      <c r="O1390" s="87" t="s">
        <v>3069</v>
      </c>
      <c r="P1390" s="87" t="str">
        <f>VLOOKUP(Email_TaskV2[[#This Row],[PIC Dev]],[1]Organization!C:D,2,FALSE)</f>
        <v>BSM Prepaid</v>
      </c>
      <c r="Q1390" s="87"/>
      <c r="R1390" s="78">
        <v>57</v>
      </c>
      <c r="S1390" s="78" t="s">
        <v>106</v>
      </c>
      <c r="T1390" s="78" t="s">
        <v>5870</v>
      </c>
      <c r="U1390" s="78"/>
      <c r="V1390" s="78"/>
      <c r="W1390" s="78"/>
      <c r="X1390" s="78"/>
      <c r="Y1390" s="78"/>
      <c r="Z1390" s="31" t="s">
        <v>63</v>
      </c>
      <c r="AA1390" s="31" t="s">
        <v>64</v>
      </c>
      <c r="AB1390" s="31" t="s">
        <v>588</v>
      </c>
      <c r="AC1390" s="31" t="s">
        <v>66</v>
      </c>
      <c r="AD1390" s="23" t="s">
        <v>816</v>
      </c>
      <c r="AE1390" s="77"/>
      <c r="AF1390" s="77"/>
      <c r="AG1390" s="78"/>
      <c r="AH1390" s="78"/>
      <c r="AI1390" s="78" t="s">
        <v>75</v>
      </c>
      <c r="AJ1390" s="25" t="str">
        <f t="shared" si="168"/>
        <v/>
      </c>
      <c r="AK1390" s="25"/>
      <c r="AL1390" s="25"/>
      <c r="AM1390" s="25"/>
      <c r="AN1390" s="25"/>
      <c r="AO1390" s="25"/>
      <c r="AP1390" s="26">
        <f ca="1">IF(AND(Email_TaskV2[[#This Row],[Status]]="ON PROGRESS"),TODAY()-Email_TaskV2[[#This Row],[Tanggal nodin RFS/RFI]],0)</f>
        <v>0</v>
      </c>
      <c r="AQ1390" s="26">
        <f ca="1">IF(AND(Email_TaskV2[[#This Row],[Status]]="ON PROGRESS",Email_TaskV2[[#This Row],[Type]]="RFI"),TODAY()-Email_TaskV2[[#This Row],[Tanggal nodin RFS/RFI]],0)</f>
        <v>0</v>
      </c>
      <c r="AR1390" s="26" t="str">
        <f ca="1">IF(Email_TaskV2[[#This Row],[Aging]]&gt;7,"Warning","")</f>
        <v/>
      </c>
      <c r="AS1390" s="158"/>
      <c r="AT1390" s="158"/>
      <c r="AU1390" s="158"/>
      <c r="AV1390" s="16" t="str">
        <f>IF(AND(Email_TaskV2[[#This Row],[Status]]="ON PROGRESS",Email_TaskV2[[#This Row],[Type]]="RFS"),"YES","")</f>
        <v/>
      </c>
      <c r="AW1390" s="16" t="str">
        <f>IF(AND(Email_TaskV2[[#This Row],[Status]]="ON PROGRESS",Email_TaskV2[[#This Row],[Type]]="RFI"),"YES","")</f>
        <v/>
      </c>
      <c r="AX1390" s="16">
        <f>IF(Email_TaskV2[[#This Row],[Nomor Nodin RFS/RFI]]="","",DAY(Email_TaskV2[[#This Row],[Tanggal nodin RFS/RFI]]))</f>
        <v>8</v>
      </c>
      <c r="AY1390" s="175" t="str">
        <f>IF(Email_TaskV2[[#This Row],[Nomor Nodin RFS/RFI]]="","",TEXT(Email_TaskV2[[#This Row],[Tanggal nodin RFS/RFI]],"mmm"))</f>
        <v>Nov</v>
      </c>
      <c r="AZ1390" s="175" t="str">
        <f>IF(Email_TaskV2[[#This Row],[Nodin BO]]="","No","Yes")</f>
        <v>Yes</v>
      </c>
      <c r="BA1390" s="36">
        <f>IF(Email_TaskV2[[#This Row],[Month]]="",13,MONTH(Email_TaskV2[[#This Row],[Tanggal nodin RFS/RFI]]))</f>
        <v>11</v>
      </c>
    </row>
    <row r="1391" spans="1:53" ht="15" hidden="1" customHeight="1" x14ac:dyDescent="0.3">
      <c r="A1391" s="17">
        <v>1390</v>
      </c>
      <c r="B1391" s="78" t="s">
        <v>5871</v>
      </c>
      <c r="C1391" s="86">
        <v>44873</v>
      </c>
      <c r="D1391" s="87" t="s">
        <v>5872</v>
      </c>
      <c r="E1391" s="174" t="s">
        <v>118</v>
      </c>
      <c r="F1391" s="164" t="s">
        <v>119</v>
      </c>
      <c r="G1391" s="78"/>
      <c r="H1391" s="85">
        <v>44888</v>
      </c>
      <c r="I1391" s="78"/>
      <c r="J1391" s="85"/>
      <c r="K1391" s="85"/>
      <c r="L1391" s="77"/>
      <c r="M1391" s="87"/>
      <c r="N1391" s="87" t="s">
        <v>104</v>
      </c>
      <c r="O1391" s="87" t="s">
        <v>105</v>
      </c>
      <c r="P1391" s="87" t="str">
        <f>VLOOKUP(Email_TaskV2[[#This Row],[PIC Dev]],[1]Organization!C:D,2,FALSE)</f>
        <v>Digital and VAS</v>
      </c>
      <c r="Q1391" s="89" t="s">
        <v>5873</v>
      </c>
      <c r="R1391" s="78"/>
      <c r="S1391" s="78" t="s">
        <v>61</v>
      </c>
      <c r="T1391" s="78" t="s">
        <v>5874</v>
      </c>
      <c r="U1391" s="78"/>
      <c r="V1391" s="78"/>
      <c r="W1391" s="78"/>
      <c r="X1391" s="78"/>
      <c r="Y1391" s="78"/>
      <c r="Z1391" s="31" t="s">
        <v>63</v>
      </c>
      <c r="AA1391" s="31" t="s">
        <v>64</v>
      </c>
      <c r="AB1391" s="31" t="s">
        <v>108</v>
      </c>
      <c r="AC1391" s="31" t="s">
        <v>98</v>
      </c>
      <c r="AD1391" s="23" t="s">
        <v>774</v>
      </c>
      <c r="AE1391" s="77"/>
      <c r="AF1391" s="77"/>
      <c r="AG1391" s="78"/>
      <c r="AH1391" s="78"/>
      <c r="AI1391" s="180" t="s">
        <v>68</v>
      </c>
      <c r="AJ1391" s="181" t="str">
        <f t="shared" si="168"/>
        <v>(FUT Simulator)</v>
      </c>
      <c r="AK1391" s="25"/>
      <c r="AL1391" s="25"/>
      <c r="AM1391" s="25">
        <v>3</v>
      </c>
      <c r="AN1391" s="25"/>
      <c r="AO1391" s="25"/>
      <c r="AP1391" s="26">
        <f ca="1">IF(AND(Email_TaskV2[[#This Row],[Status]]="ON PROGRESS"),TODAY()-Email_TaskV2[[#This Row],[Tanggal nodin RFS/RFI]],0)</f>
        <v>0</v>
      </c>
      <c r="AQ1391" s="26">
        <f ca="1">IF(AND(Email_TaskV2[[#This Row],[Status]]="ON PROGRESS",Email_TaskV2[[#This Row],[Type]]="RFI"),TODAY()-Email_TaskV2[[#This Row],[Tanggal nodin RFS/RFI]],0)</f>
        <v>0</v>
      </c>
      <c r="AR1391" s="26" t="str">
        <f ca="1">IF(Email_TaskV2[[#This Row],[Aging]]&gt;7,"Warning","")</f>
        <v/>
      </c>
      <c r="AS1391" s="158"/>
      <c r="AT1391" s="158"/>
      <c r="AU1391" s="158"/>
      <c r="AV1391" s="16" t="str">
        <f>IF(AND(Email_TaskV2[[#This Row],[Status]]="ON PROGRESS",Email_TaskV2[[#This Row],[Type]]="RFS"),"YES","")</f>
        <v/>
      </c>
      <c r="AW1391" s="16" t="str">
        <f>IF(AND(Email_TaskV2[[#This Row],[Status]]="ON PROGRESS",Email_TaskV2[[#This Row],[Type]]="RFI"),"YES","")</f>
        <v/>
      </c>
      <c r="AX1391" s="16">
        <f>IF(Email_TaskV2[[#This Row],[Nomor Nodin RFS/RFI]]="","",DAY(Email_TaskV2[[#This Row],[Tanggal nodin RFS/RFI]]))</f>
        <v>8</v>
      </c>
      <c r="AY1391" s="175" t="str">
        <f>IF(Email_TaskV2[[#This Row],[Nomor Nodin RFS/RFI]]="","",TEXT(Email_TaskV2[[#This Row],[Tanggal nodin RFS/RFI]],"mmm"))</f>
        <v>Nov</v>
      </c>
      <c r="AZ1391" s="175" t="str">
        <f>IF(Email_TaskV2[[#This Row],[Nodin BO]]="","No","Yes")</f>
        <v>Yes</v>
      </c>
      <c r="BA1391" s="36">
        <f>IF(Email_TaskV2[[#This Row],[Month]]="",13,MONTH(Email_TaskV2[[#This Row],[Tanggal nodin RFS/RFI]]))</f>
        <v>11</v>
      </c>
    </row>
    <row r="1392" spans="1:53" ht="15" hidden="1" customHeight="1" x14ac:dyDescent="0.3">
      <c r="A1392" s="17">
        <v>1391</v>
      </c>
      <c r="B1392" s="78" t="s">
        <v>5875</v>
      </c>
      <c r="C1392" s="86">
        <v>44873</v>
      </c>
      <c r="D1392" s="89" t="s">
        <v>5876</v>
      </c>
      <c r="E1392" s="174" t="s">
        <v>118</v>
      </c>
      <c r="F1392" s="164" t="s">
        <v>119</v>
      </c>
      <c r="G1392" s="78"/>
      <c r="H1392" s="85">
        <v>44893</v>
      </c>
      <c r="I1392" s="78"/>
      <c r="J1392" s="85"/>
      <c r="K1392" s="85"/>
      <c r="L1392" s="31"/>
      <c r="M1392" s="31"/>
      <c r="N1392" s="87" t="s">
        <v>93</v>
      </c>
      <c r="O1392" s="87" t="s">
        <v>94</v>
      </c>
      <c r="P1392" s="87" t="str">
        <f>VLOOKUP(Email_TaskV2[[#This Row],[PIC Dev]],[1]Organization!C:D,2,FALSE)</f>
        <v>Digital and VAS</v>
      </c>
      <c r="Q1392" s="89" t="s">
        <v>5877</v>
      </c>
      <c r="R1392" s="78"/>
      <c r="S1392" s="78" t="s">
        <v>61</v>
      </c>
      <c r="T1392" s="78" t="s">
        <v>5878</v>
      </c>
      <c r="U1392" s="78"/>
      <c r="V1392" s="78"/>
      <c r="W1392" s="78"/>
      <c r="X1392" s="78"/>
      <c r="Y1392" s="78"/>
      <c r="Z1392" s="31" t="s">
        <v>63</v>
      </c>
      <c r="AA1392" s="31" t="s">
        <v>64</v>
      </c>
      <c r="AB1392" s="31" t="s">
        <v>201</v>
      </c>
      <c r="AC1392" s="31" t="s">
        <v>98</v>
      </c>
      <c r="AD1392" s="23" t="s">
        <v>125</v>
      </c>
      <c r="AE1392" s="77"/>
      <c r="AF1392" s="77"/>
      <c r="AG1392" s="78"/>
      <c r="AH1392" s="78"/>
      <c r="AI1392" s="180" t="s">
        <v>75</v>
      </c>
      <c r="AJ1392" s="181" t="str">
        <f t="shared" si="168"/>
        <v/>
      </c>
      <c r="AK1392" s="25"/>
      <c r="AL1392" s="25"/>
      <c r="AM1392" s="25"/>
      <c r="AN1392" s="25"/>
      <c r="AO1392" s="25"/>
      <c r="AP1392" s="26">
        <f ca="1">IF(AND(Email_TaskV2[[#This Row],[Status]]="ON PROGRESS"),TODAY()-Email_TaskV2[[#This Row],[Tanggal nodin RFS/RFI]],0)</f>
        <v>0</v>
      </c>
      <c r="AQ1392" s="26">
        <f ca="1">IF(AND(Email_TaskV2[[#This Row],[Status]]="ON PROGRESS",Email_TaskV2[[#This Row],[Type]]="RFI"),TODAY()-Email_TaskV2[[#This Row],[Tanggal nodin RFS/RFI]],0)</f>
        <v>0</v>
      </c>
      <c r="AR1392" s="26" t="str">
        <f ca="1">IF(Email_TaskV2[[#This Row],[Aging]]&gt;7,"Warning","")</f>
        <v/>
      </c>
      <c r="AS1392" s="158"/>
      <c r="AT1392" s="158"/>
      <c r="AU1392" s="158"/>
      <c r="AV1392" s="16" t="str">
        <f>IF(AND(Email_TaskV2[[#This Row],[Status]]="ON PROGRESS",Email_TaskV2[[#This Row],[Type]]="RFS"),"YES","")</f>
        <v/>
      </c>
      <c r="AW1392" s="16" t="str">
        <f>IF(AND(Email_TaskV2[[#This Row],[Status]]="ON PROGRESS",Email_TaskV2[[#This Row],[Type]]="RFI"),"YES","")</f>
        <v/>
      </c>
      <c r="AX1392" s="16">
        <f>IF(Email_TaskV2[[#This Row],[Nomor Nodin RFS/RFI]]="","",DAY(Email_TaskV2[[#This Row],[Tanggal nodin RFS/RFI]]))</f>
        <v>8</v>
      </c>
      <c r="AY1392" s="175" t="str">
        <f>IF(Email_TaskV2[[#This Row],[Nomor Nodin RFS/RFI]]="","",TEXT(Email_TaskV2[[#This Row],[Tanggal nodin RFS/RFI]],"mmm"))</f>
        <v>Nov</v>
      </c>
      <c r="AZ1392" s="175" t="str">
        <f>IF(Email_TaskV2[[#This Row],[Nodin BO]]="","No","Yes")</f>
        <v>Yes</v>
      </c>
      <c r="BA1392" s="36">
        <f>IF(Email_TaskV2[[#This Row],[Month]]="",13,MONTH(Email_TaskV2[[#This Row],[Tanggal nodin RFS/RFI]]))</f>
        <v>11</v>
      </c>
    </row>
    <row r="1393" spans="1:53" ht="15" hidden="1" customHeight="1" x14ac:dyDescent="0.3">
      <c r="A1393" s="17">
        <v>1392</v>
      </c>
      <c r="B1393" s="78" t="s">
        <v>5879</v>
      </c>
      <c r="C1393" s="86">
        <v>44873</v>
      </c>
      <c r="D1393" s="89" t="s">
        <v>5880</v>
      </c>
      <c r="E1393" s="78" t="s">
        <v>55</v>
      </c>
      <c r="F1393" s="88" t="s">
        <v>112</v>
      </c>
      <c r="G1393" s="85">
        <v>44876</v>
      </c>
      <c r="H1393" s="85">
        <v>44880</v>
      </c>
      <c r="I1393" s="78" t="s">
        <v>5881</v>
      </c>
      <c r="J1393" s="85">
        <v>44880</v>
      </c>
      <c r="K1393" s="178" t="s">
        <v>5882</v>
      </c>
      <c r="L1393" s="31">
        <f t="shared" ref="L1393:L1398" si="169">H1393-C1393</f>
        <v>7</v>
      </c>
      <c r="M1393" s="31">
        <f t="shared" ref="M1393:M1398" si="170">J1393-G1393</f>
        <v>4</v>
      </c>
      <c r="N1393" s="87" t="s">
        <v>93</v>
      </c>
      <c r="O1393" s="87" t="s">
        <v>94</v>
      </c>
      <c r="P1393" s="87" t="str">
        <f>VLOOKUP(Email_TaskV2[[#This Row],[PIC Dev]],[1]Organization!C:D,2,FALSE)</f>
        <v>Digital and VAS</v>
      </c>
      <c r="Q1393" s="89" t="s">
        <v>5883</v>
      </c>
      <c r="R1393" s="78">
        <v>85</v>
      </c>
      <c r="S1393" s="78" t="s">
        <v>106</v>
      </c>
      <c r="T1393" s="78" t="s">
        <v>5884</v>
      </c>
      <c r="U1393" s="78"/>
      <c r="V1393" s="78"/>
      <c r="W1393" s="78"/>
      <c r="X1393" s="78"/>
      <c r="Y1393" s="78"/>
      <c r="Z1393" s="31" t="s">
        <v>63</v>
      </c>
      <c r="AA1393" s="31" t="s">
        <v>64</v>
      </c>
      <c r="AB1393" s="31" t="s">
        <v>201</v>
      </c>
      <c r="AC1393" s="31" t="s">
        <v>98</v>
      </c>
      <c r="AD1393" s="23" t="s">
        <v>186</v>
      </c>
      <c r="AE1393" s="77"/>
      <c r="AF1393" s="77"/>
      <c r="AG1393" s="78"/>
      <c r="AH1393" s="78"/>
      <c r="AI1393" s="78" t="s">
        <v>75</v>
      </c>
      <c r="AJ1393" s="25" t="str">
        <f t="shared" si="168"/>
        <v/>
      </c>
      <c r="AK1393" s="25"/>
      <c r="AL1393" s="25"/>
      <c r="AM1393" s="25"/>
      <c r="AN1393" s="25"/>
      <c r="AO1393" s="25"/>
      <c r="AP1393" s="26">
        <f ca="1">IF(AND(Email_TaskV2[[#This Row],[Status]]="ON PROGRESS"),TODAY()-Email_TaskV2[[#This Row],[Tanggal nodin RFS/RFI]],0)</f>
        <v>0</v>
      </c>
      <c r="AQ1393" s="26">
        <f ca="1">IF(AND(Email_TaskV2[[#This Row],[Status]]="ON PROGRESS",Email_TaskV2[[#This Row],[Type]]="RFI"),TODAY()-Email_TaskV2[[#This Row],[Tanggal nodin RFS/RFI]],0)</f>
        <v>0</v>
      </c>
      <c r="AR1393" s="26" t="str">
        <f ca="1">IF(Email_TaskV2[[#This Row],[Aging]]&gt;7,"Warning","")</f>
        <v/>
      </c>
      <c r="AS1393" s="158"/>
      <c r="AT1393" s="158"/>
      <c r="AU1393" s="158"/>
      <c r="AV1393" s="16" t="str">
        <f>IF(AND(Email_TaskV2[[#This Row],[Status]]="ON PROGRESS",Email_TaskV2[[#This Row],[Type]]="RFS"),"YES","")</f>
        <v/>
      </c>
      <c r="AW1393" s="184" t="str">
        <f>IF(AND(Email_TaskV2[[#This Row],[Status]]="ON PROGRESS",Email_TaskV2[[#This Row],[Type]]="RFI"),"YES","")</f>
        <v/>
      </c>
      <c r="AX1393" s="16">
        <f>IF(Email_TaskV2[[#This Row],[Nomor Nodin RFS/RFI]]="","",DAY(Email_TaskV2[[#This Row],[Tanggal nodin RFS/RFI]]))</f>
        <v>8</v>
      </c>
      <c r="AY1393" s="175" t="str">
        <f>IF(Email_TaskV2[[#This Row],[Nomor Nodin RFS/RFI]]="","",TEXT(Email_TaskV2[[#This Row],[Tanggal nodin RFS/RFI]],"mmm"))</f>
        <v>Nov</v>
      </c>
      <c r="AZ1393" s="175" t="str">
        <f>IF(Email_TaskV2[[#This Row],[Nodin BO]]="","No","Yes")</f>
        <v>Yes</v>
      </c>
      <c r="BA1393" s="36">
        <f>IF(Email_TaskV2[[#This Row],[Month]]="",13,MONTH(Email_TaskV2[[#This Row],[Tanggal nodin RFS/RFI]]))</f>
        <v>11</v>
      </c>
    </row>
    <row r="1394" spans="1:53" ht="15" hidden="1" customHeight="1" x14ac:dyDescent="0.3">
      <c r="A1394" s="17">
        <v>1393</v>
      </c>
      <c r="B1394" s="78" t="s">
        <v>5885</v>
      </c>
      <c r="C1394" s="86">
        <v>44873</v>
      </c>
      <c r="D1394" s="89" t="s">
        <v>5886</v>
      </c>
      <c r="E1394" s="78" t="s">
        <v>55</v>
      </c>
      <c r="F1394" s="88" t="s">
        <v>136</v>
      </c>
      <c r="G1394" s="85">
        <v>44876</v>
      </c>
      <c r="H1394" s="85">
        <v>44886</v>
      </c>
      <c r="I1394" s="78" t="s">
        <v>5887</v>
      </c>
      <c r="J1394" s="85">
        <v>44879</v>
      </c>
      <c r="K1394" s="178" t="s">
        <v>5888</v>
      </c>
      <c r="L1394" s="31">
        <f t="shared" si="169"/>
        <v>13</v>
      </c>
      <c r="M1394" s="31">
        <f t="shared" si="170"/>
        <v>3</v>
      </c>
      <c r="N1394" s="87" t="s">
        <v>93</v>
      </c>
      <c r="O1394" s="87" t="s">
        <v>94</v>
      </c>
      <c r="P1394" s="87" t="str">
        <f>VLOOKUP(Email_TaskV2[[#This Row],[PIC Dev]],[1]Organization!C:D,2,FALSE)</f>
        <v>Digital and VAS</v>
      </c>
      <c r="Q1394" s="87" t="s">
        <v>5889</v>
      </c>
      <c r="R1394" s="78">
        <v>75</v>
      </c>
      <c r="S1394" s="78" t="s">
        <v>106</v>
      </c>
      <c r="T1394" s="78" t="s">
        <v>5890</v>
      </c>
      <c r="U1394" s="78"/>
      <c r="V1394" s="78"/>
      <c r="W1394" s="78"/>
      <c r="X1394" s="78"/>
      <c r="Y1394" s="78"/>
      <c r="Z1394" s="31" t="s">
        <v>63</v>
      </c>
      <c r="AA1394" s="31" t="s">
        <v>64</v>
      </c>
      <c r="AB1394" s="31" t="s">
        <v>201</v>
      </c>
      <c r="AC1394" s="31" t="s">
        <v>98</v>
      </c>
      <c r="AD1394" s="23" t="s">
        <v>2792</v>
      </c>
      <c r="AE1394" s="77"/>
      <c r="AF1394" s="77"/>
      <c r="AG1394" s="78"/>
      <c r="AH1394" s="78"/>
      <c r="AI1394" s="78" t="s">
        <v>75</v>
      </c>
      <c r="AJ1394" s="25" t="str">
        <f t="shared" si="168"/>
        <v/>
      </c>
      <c r="AK1394" s="25"/>
      <c r="AL1394" s="25"/>
      <c r="AM1394" s="25"/>
      <c r="AN1394" s="25"/>
      <c r="AO1394" s="25"/>
      <c r="AP1394" s="26">
        <f ca="1">IF(AND(Email_TaskV2[[#This Row],[Status]]="ON PROGRESS"),TODAY()-Email_TaskV2[[#This Row],[Tanggal nodin RFS/RFI]],0)</f>
        <v>0</v>
      </c>
      <c r="AQ1394" s="26">
        <f ca="1">IF(AND(Email_TaskV2[[#This Row],[Status]]="ON PROGRESS",Email_TaskV2[[#This Row],[Type]]="RFI"),TODAY()-Email_TaskV2[[#This Row],[Tanggal nodin RFS/RFI]],0)</f>
        <v>0</v>
      </c>
      <c r="AR1394" s="26" t="str">
        <f ca="1">IF(Email_TaskV2[[#This Row],[Aging]]&gt;7,"Warning","")</f>
        <v/>
      </c>
      <c r="AS1394" s="158"/>
      <c r="AT1394" s="158"/>
      <c r="AU1394" s="158"/>
      <c r="AV1394" s="158" t="str">
        <f>IF(AND(Email_TaskV2[[#This Row],[Status]]="ON PROGRESS",Email_TaskV2[[#This Row],[Type]]="RFS"),"YES","")</f>
        <v/>
      </c>
      <c r="AW1394" s="184" t="str">
        <f>IF(AND(Email_TaskV2[[#This Row],[Status]]="ON PROGRESS",Email_TaskV2[[#This Row],[Type]]="RFI"),"YES","")</f>
        <v/>
      </c>
      <c r="AX1394" s="158">
        <f>IF(Email_TaskV2[[#This Row],[Nomor Nodin RFS/RFI]]="","",DAY(Email_TaskV2[[#This Row],[Tanggal nodin RFS/RFI]]))</f>
        <v>8</v>
      </c>
      <c r="AY1394" s="179" t="str">
        <f>IF(Email_TaskV2[[#This Row],[Nomor Nodin RFS/RFI]]="","",TEXT(Email_TaskV2[[#This Row],[Tanggal nodin RFS/RFI]],"mmm"))</f>
        <v>Nov</v>
      </c>
      <c r="AZ1394" s="179" t="str">
        <f>IF(Email_TaskV2[[#This Row],[Nodin BO]]="","No","Yes")</f>
        <v>Yes</v>
      </c>
      <c r="BA1394" s="176">
        <f>IF(Email_TaskV2[[#This Row],[Month]]="",13,MONTH(Email_TaskV2[[#This Row],[Tanggal nodin RFS/RFI]]))</f>
        <v>11</v>
      </c>
    </row>
    <row r="1395" spans="1:53" ht="15" hidden="1" customHeight="1" x14ac:dyDescent="0.3">
      <c r="A1395" s="17">
        <v>1394</v>
      </c>
      <c r="B1395" s="78" t="s">
        <v>5891</v>
      </c>
      <c r="C1395" s="86">
        <v>44873</v>
      </c>
      <c r="D1395" s="89" t="s">
        <v>5892</v>
      </c>
      <c r="E1395" s="78" t="s">
        <v>55</v>
      </c>
      <c r="F1395" s="88" t="s">
        <v>136</v>
      </c>
      <c r="G1395" s="85">
        <v>44879</v>
      </c>
      <c r="H1395" s="85">
        <v>44889</v>
      </c>
      <c r="I1395" s="78" t="s">
        <v>5893</v>
      </c>
      <c r="J1395" s="85">
        <v>44889</v>
      </c>
      <c r="K1395" s="178" t="s">
        <v>5894</v>
      </c>
      <c r="L1395" s="31">
        <f t="shared" si="169"/>
        <v>16</v>
      </c>
      <c r="M1395" s="31">
        <f t="shared" si="170"/>
        <v>10</v>
      </c>
      <c r="N1395" s="87" t="s">
        <v>93</v>
      </c>
      <c r="O1395" s="87" t="s">
        <v>94</v>
      </c>
      <c r="P1395" s="87" t="str">
        <f>VLOOKUP(Email_TaskV2[[#This Row],[PIC Dev]],[1]Organization!C:D,2,FALSE)</f>
        <v>Digital and VAS</v>
      </c>
      <c r="Q1395" s="89" t="s">
        <v>5895</v>
      </c>
      <c r="R1395" s="78">
        <v>45</v>
      </c>
      <c r="S1395" s="78" t="s">
        <v>61</v>
      </c>
      <c r="T1395" s="78" t="s">
        <v>5878</v>
      </c>
      <c r="U1395" s="78"/>
      <c r="V1395" s="78"/>
      <c r="W1395" s="78"/>
      <c r="X1395" s="78"/>
      <c r="Y1395" s="78"/>
      <c r="Z1395" s="31" t="s">
        <v>63</v>
      </c>
      <c r="AA1395" s="31" t="s">
        <v>64</v>
      </c>
      <c r="AB1395" s="31" t="s">
        <v>201</v>
      </c>
      <c r="AC1395" s="31" t="s">
        <v>98</v>
      </c>
      <c r="AD1395" s="23" t="s">
        <v>3897</v>
      </c>
      <c r="AE1395" s="77"/>
      <c r="AF1395" s="77"/>
      <c r="AG1395" s="78"/>
      <c r="AH1395" s="78"/>
      <c r="AI1395" s="78" t="s">
        <v>75</v>
      </c>
      <c r="AJ1395" s="25" t="str">
        <f t="shared" si="168"/>
        <v/>
      </c>
      <c r="AK1395" s="25"/>
      <c r="AL1395" s="25"/>
      <c r="AM1395" s="25"/>
      <c r="AN1395" s="25"/>
      <c r="AO1395" s="25"/>
      <c r="AP1395" s="26">
        <f ca="1">IF(AND(Email_TaskV2[[#This Row],[Status]]="ON PROGRESS"),TODAY()-Email_TaskV2[[#This Row],[Tanggal nodin RFS/RFI]],0)</f>
        <v>0</v>
      </c>
      <c r="AQ1395" s="26">
        <f ca="1">IF(AND(Email_TaskV2[[#This Row],[Status]]="ON PROGRESS",Email_TaskV2[[#This Row],[Type]]="RFI"),TODAY()-Email_TaskV2[[#This Row],[Tanggal nodin RFS/RFI]],0)</f>
        <v>0</v>
      </c>
      <c r="AR1395" s="26" t="str">
        <f ca="1">IF(Email_TaskV2[[#This Row],[Aging]]&gt;7,"Warning","")</f>
        <v/>
      </c>
      <c r="AS1395" s="158"/>
      <c r="AT1395" s="158"/>
      <c r="AU1395" s="158"/>
      <c r="AV1395" s="158" t="str">
        <f>IF(AND(Email_TaskV2[[#This Row],[Status]]="ON PROGRESS",Email_TaskV2[[#This Row],[Type]]="RFS"),"YES","")</f>
        <v/>
      </c>
      <c r="AW1395" s="16" t="str">
        <f>IF(AND(Email_TaskV2[[#This Row],[Status]]="ON PROGRESS",Email_TaskV2[[#This Row],[Type]]="RFI"),"YES","")</f>
        <v/>
      </c>
      <c r="AX1395" s="158">
        <f>IF(Email_TaskV2[[#This Row],[Nomor Nodin RFS/RFI]]="","",DAY(Email_TaskV2[[#This Row],[Tanggal nodin RFS/RFI]]))</f>
        <v>8</v>
      </c>
      <c r="AY1395" s="179" t="str">
        <f>IF(Email_TaskV2[[#This Row],[Nomor Nodin RFS/RFI]]="","",TEXT(Email_TaskV2[[#This Row],[Tanggal nodin RFS/RFI]],"mmm"))</f>
        <v>Nov</v>
      </c>
      <c r="AZ1395" s="179" t="str">
        <f>IF(Email_TaskV2[[#This Row],[Nodin BO]]="","No","Yes")</f>
        <v>Yes</v>
      </c>
      <c r="BA1395" s="176">
        <f>IF(Email_TaskV2[[#This Row],[Month]]="",13,MONTH(Email_TaskV2[[#This Row],[Tanggal nodin RFS/RFI]]))</f>
        <v>11</v>
      </c>
    </row>
    <row r="1396" spans="1:53" ht="15" hidden="1" customHeight="1" x14ac:dyDescent="0.3">
      <c r="A1396" s="17">
        <v>1395</v>
      </c>
      <c r="B1396" s="78" t="s">
        <v>5896</v>
      </c>
      <c r="C1396" s="86">
        <v>44873</v>
      </c>
      <c r="D1396" s="89" t="s">
        <v>5897</v>
      </c>
      <c r="E1396" s="78" t="s">
        <v>55</v>
      </c>
      <c r="F1396" s="78" t="s">
        <v>136</v>
      </c>
      <c r="G1396" s="85">
        <v>44873</v>
      </c>
      <c r="H1396" s="85">
        <v>44889</v>
      </c>
      <c r="I1396" s="78" t="s">
        <v>5898</v>
      </c>
      <c r="J1396" s="85">
        <v>44889</v>
      </c>
      <c r="K1396" s="178" t="s">
        <v>5899</v>
      </c>
      <c r="L1396" s="31">
        <f t="shared" si="169"/>
        <v>16</v>
      </c>
      <c r="M1396" s="31">
        <f t="shared" si="170"/>
        <v>16</v>
      </c>
      <c r="N1396" s="87" t="s">
        <v>93</v>
      </c>
      <c r="O1396" s="87" t="s">
        <v>94</v>
      </c>
      <c r="P1396" s="87" t="str">
        <f>VLOOKUP(Email_TaskV2[[#This Row],[PIC Dev]],[1]Organization!C:D,2,FALSE)</f>
        <v>Digital and VAS</v>
      </c>
      <c r="Q1396" s="89" t="s">
        <v>5900</v>
      </c>
      <c r="R1396" s="78">
        <v>70</v>
      </c>
      <c r="S1396" s="78" t="s">
        <v>61</v>
      </c>
      <c r="T1396" s="78" t="s">
        <v>5878</v>
      </c>
      <c r="U1396" s="78"/>
      <c r="V1396" s="78"/>
      <c r="W1396" s="78"/>
      <c r="X1396" s="78"/>
      <c r="Y1396" s="78"/>
      <c r="Z1396" s="31" t="s">
        <v>63</v>
      </c>
      <c r="AA1396" s="31" t="s">
        <v>64</v>
      </c>
      <c r="AB1396" s="31" t="s">
        <v>201</v>
      </c>
      <c r="AC1396" s="31" t="s">
        <v>98</v>
      </c>
      <c r="AD1396" s="23" t="s">
        <v>2421</v>
      </c>
      <c r="AE1396" s="77"/>
      <c r="AF1396" s="77"/>
      <c r="AG1396" s="78"/>
      <c r="AH1396" s="78"/>
      <c r="AI1396" s="78" t="s">
        <v>68</v>
      </c>
      <c r="AJ1396" s="25" t="str">
        <f t="shared" si="168"/>
        <v>(FUT Simulator)</v>
      </c>
      <c r="AK1396" s="25"/>
      <c r="AL1396" s="25"/>
      <c r="AM1396" s="25">
        <v>3</v>
      </c>
      <c r="AN1396" s="25"/>
      <c r="AO1396" s="25"/>
      <c r="AP1396" s="26">
        <f ca="1">IF(AND(Email_TaskV2[[#This Row],[Status]]="ON PROGRESS"),TODAY()-Email_TaskV2[[#This Row],[Tanggal nodin RFS/RFI]],0)</f>
        <v>0</v>
      </c>
      <c r="AQ1396" s="26">
        <f ca="1">IF(AND(Email_TaskV2[[#This Row],[Status]]="ON PROGRESS",Email_TaskV2[[#This Row],[Type]]="RFI"),TODAY()-Email_TaskV2[[#This Row],[Tanggal nodin RFS/RFI]],0)</f>
        <v>0</v>
      </c>
      <c r="AR1396" s="26" t="str">
        <f ca="1">IF(Email_TaskV2[[#This Row],[Aging]]&gt;7,"Warning","")</f>
        <v/>
      </c>
      <c r="AS1396" s="158"/>
      <c r="AT1396" s="158"/>
      <c r="AU1396" s="158"/>
      <c r="AV1396" s="158" t="str">
        <f>IF(AND(Email_TaskV2[[#This Row],[Status]]="ON PROGRESS",Email_TaskV2[[#This Row],[Type]]="RFS"),"YES","")</f>
        <v/>
      </c>
      <c r="AW1396" s="184" t="str">
        <f>IF(AND(Email_TaskV2[[#This Row],[Status]]="ON PROGRESS",Email_TaskV2[[#This Row],[Type]]="RFI"),"YES","")</f>
        <v/>
      </c>
      <c r="AX1396" s="158">
        <f>IF(Email_TaskV2[[#This Row],[Nomor Nodin RFS/RFI]]="","",DAY(Email_TaskV2[[#This Row],[Tanggal nodin RFS/RFI]]))</f>
        <v>8</v>
      </c>
      <c r="AY1396" s="179" t="str">
        <f>IF(Email_TaskV2[[#This Row],[Nomor Nodin RFS/RFI]]="","",TEXT(Email_TaskV2[[#This Row],[Tanggal nodin RFS/RFI]],"mmm"))</f>
        <v>Nov</v>
      </c>
      <c r="AZ1396" s="179" t="str">
        <f>IF(Email_TaskV2[[#This Row],[Nodin BO]]="","No","Yes")</f>
        <v>Yes</v>
      </c>
      <c r="BA1396" s="176">
        <f>IF(Email_TaskV2[[#This Row],[Month]]="",13,MONTH(Email_TaskV2[[#This Row],[Tanggal nodin RFS/RFI]]))</f>
        <v>11</v>
      </c>
    </row>
    <row r="1397" spans="1:53" ht="15" hidden="1" customHeight="1" x14ac:dyDescent="0.3">
      <c r="A1397" s="17">
        <v>1396</v>
      </c>
      <c r="B1397" s="78" t="s">
        <v>5901</v>
      </c>
      <c r="C1397" s="86">
        <v>44874</v>
      </c>
      <c r="D1397" s="89" t="s">
        <v>5902</v>
      </c>
      <c r="E1397" s="78" t="s">
        <v>55</v>
      </c>
      <c r="F1397" s="88" t="s">
        <v>112</v>
      </c>
      <c r="G1397" s="85">
        <v>44875</v>
      </c>
      <c r="H1397" s="85">
        <v>44880</v>
      </c>
      <c r="I1397" s="78" t="s">
        <v>5903</v>
      </c>
      <c r="J1397" s="85">
        <v>44880</v>
      </c>
      <c r="K1397" s="178" t="s">
        <v>5904</v>
      </c>
      <c r="L1397" s="31">
        <f t="shared" si="169"/>
        <v>6</v>
      </c>
      <c r="M1397" s="31">
        <f t="shared" si="170"/>
        <v>5</v>
      </c>
      <c r="N1397" s="87" t="s">
        <v>341</v>
      </c>
      <c r="O1397" s="87" t="s">
        <v>342</v>
      </c>
      <c r="P1397" s="87" t="str">
        <f>VLOOKUP(Email_TaskV2[[#This Row],[PIC Dev]],[1]Organization!C:D,2,FALSE)</f>
        <v>Digital and VAS</v>
      </c>
      <c r="Q1397" s="87"/>
      <c r="R1397" s="78">
        <v>30</v>
      </c>
      <c r="S1397" s="78" t="s">
        <v>61</v>
      </c>
      <c r="T1397" s="78" t="s">
        <v>5905</v>
      </c>
      <c r="U1397" s="78"/>
      <c r="V1397" s="78"/>
      <c r="W1397" s="78"/>
      <c r="X1397" s="78"/>
      <c r="Y1397" s="78"/>
      <c r="Z1397" s="31" t="s">
        <v>63</v>
      </c>
      <c r="AA1397" s="31" t="s">
        <v>64</v>
      </c>
      <c r="AB1397" s="31" t="s">
        <v>344</v>
      </c>
      <c r="AC1397" s="31" t="s">
        <v>98</v>
      </c>
      <c r="AD1397" s="23" t="s">
        <v>3897</v>
      </c>
      <c r="AE1397" s="77"/>
      <c r="AF1397" s="77"/>
      <c r="AG1397" s="78"/>
      <c r="AH1397" s="78"/>
      <c r="AI1397" s="78" t="s">
        <v>68</v>
      </c>
      <c r="AJ1397" s="25" t="str">
        <f t="shared" si="168"/>
        <v>(FUT Simulator)</v>
      </c>
      <c r="AK1397" s="25"/>
      <c r="AL1397" s="25"/>
      <c r="AM1397" s="25">
        <v>3</v>
      </c>
      <c r="AN1397" s="25"/>
      <c r="AO1397" s="25"/>
      <c r="AP1397" s="26">
        <f ca="1">IF(AND(Email_TaskV2[[#This Row],[Status]]="ON PROGRESS"),TODAY()-Email_TaskV2[[#This Row],[Tanggal nodin RFS/RFI]],0)</f>
        <v>0</v>
      </c>
      <c r="AQ1397" s="26">
        <f ca="1">IF(AND(Email_TaskV2[[#This Row],[Status]]="ON PROGRESS",Email_TaskV2[[#This Row],[Type]]="RFI"),TODAY()-Email_TaskV2[[#This Row],[Tanggal nodin RFS/RFI]],0)</f>
        <v>0</v>
      </c>
      <c r="AR1397" s="26" t="str">
        <f ca="1">IF(Email_TaskV2[[#This Row],[Aging]]&gt;7,"Warning","")</f>
        <v/>
      </c>
      <c r="AS1397" s="158"/>
      <c r="AT1397" s="158"/>
      <c r="AU1397" s="158"/>
      <c r="AV1397" s="158" t="str">
        <f>IF(AND(Email_TaskV2[[#This Row],[Status]]="ON PROGRESS",Email_TaskV2[[#This Row],[Type]]="RFS"),"YES","")</f>
        <v/>
      </c>
      <c r="AW1397" s="16" t="str">
        <f>IF(AND(Email_TaskV2[[#This Row],[Status]]="ON PROGRESS",Email_TaskV2[[#This Row],[Type]]="RFI"),"YES","")</f>
        <v/>
      </c>
      <c r="AX1397" s="158">
        <f>IF(Email_TaskV2[[#This Row],[Nomor Nodin RFS/RFI]]="","",DAY(Email_TaskV2[[#This Row],[Tanggal nodin RFS/RFI]]))</f>
        <v>9</v>
      </c>
      <c r="AY1397" s="179" t="str">
        <f>IF(Email_TaskV2[[#This Row],[Nomor Nodin RFS/RFI]]="","",TEXT(Email_TaskV2[[#This Row],[Tanggal nodin RFS/RFI]],"mmm"))</f>
        <v>Nov</v>
      </c>
      <c r="AZ1397" s="179" t="str">
        <f>IF(Email_TaskV2[[#This Row],[Nodin BO]]="","No","Yes")</f>
        <v>Yes</v>
      </c>
      <c r="BA1397" s="176">
        <f>IF(Email_TaskV2[[#This Row],[Month]]="",13,MONTH(Email_TaskV2[[#This Row],[Tanggal nodin RFS/RFI]]))</f>
        <v>11</v>
      </c>
    </row>
    <row r="1398" spans="1:53" ht="15" hidden="1" customHeight="1" x14ac:dyDescent="0.3">
      <c r="A1398" s="17">
        <v>1397</v>
      </c>
      <c r="B1398" s="78" t="s">
        <v>5906</v>
      </c>
      <c r="C1398" s="86">
        <v>44874</v>
      </c>
      <c r="D1398" s="89" t="s">
        <v>5907</v>
      </c>
      <c r="E1398" s="78" t="s">
        <v>55</v>
      </c>
      <c r="F1398" s="88" t="s">
        <v>136</v>
      </c>
      <c r="G1398" s="85">
        <v>44875</v>
      </c>
      <c r="H1398" s="85">
        <v>44880</v>
      </c>
      <c r="I1398" s="78" t="s">
        <v>5908</v>
      </c>
      <c r="J1398" s="85">
        <v>44880</v>
      </c>
      <c r="K1398" s="178" t="s">
        <v>5909</v>
      </c>
      <c r="L1398" s="78">
        <f t="shared" si="169"/>
        <v>6</v>
      </c>
      <c r="M1398" s="78">
        <f t="shared" si="170"/>
        <v>5</v>
      </c>
      <c r="N1398" s="87" t="s">
        <v>341</v>
      </c>
      <c r="O1398" s="87" t="s">
        <v>342</v>
      </c>
      <c r="P1398" s="87" t="str">
        <f>VLOOKUP(Email_TaskV2[[#This Row],[PIC Dev]],[1]Organization!C:D,2,FALSE)</f>
        <v>Digital and VAS</v>
      </c>
      <c r="Q1398" s="89" t="s">
        <v>5910</v>
      </c>
      <c r="R1398" s="78">
        <v>33</v>
      </c>
      <c r="S1398" s="78" t="s">
        <v>61</v>
      </c>
      <c r="T1398" s="78" t="s">
        <v>5905</v>
      </c>
      <c r="U1398" s="78"/>
      <c r="V1398" s="78"/>
      <c r="W1398" s="78"/>
      <c r="X1398" s="78"/>
      <c r="Y1398" s="78"/>
      <c r="Z1398" s="31" t="s">
        <v>63</v>
      </c>
      <c r="AA1398" s="31" t="s">
        <v>64</v>
      </c>
      <c r="AB1398" s="31" t="s">
        <v>344</v>
      </c>
      <c r="AC1398" s="31" t="s">
        <v>98</v>
      </c>
      <c r="AD1398" s="23" t="s">
        <v>160</v>
      </c>
      <c r="AE1398" s="77"/>
      <c r="AF1398" s="77"/>
      <c r="AG1398" s="78"/>
      <c r="AH1398" s="78"/>
      <c r="AI1398" s="78" t="s">
        <v>68</v>
      </c>
      <c r="AJ1398" s="25" t="str">
        <f t="shared" si="168"/>
        <v>(FUT Simulator)</v>
      </c>
      <c r="AK1398" s="25"/>
      <c r="AL1398" s="25"/>
      <c r="AM1398" s="25">
        <v>3</v>
      </c>
      <c r="AN1398" s="25"/>
      <c r="AO1398" s="25"/>
      <c r="AP1398" s="26">
        <f ca="1">IF(AND(Email_TaskV2[[#This Row],[Status]]="ON PROGRESS"),TODAY()-Email_TaskV2[[#This Row],[Tanggal nodin RFS/RFI]],0)</f>
        <v>0</v>
      </c>
      <c r="AQ1398" s="26">
        <f ca="1">IF(AND(Email_TaskV2[[#This Row],[Status]]="ON PROGRESS",Email_TaskV2[[#This Row],[Type]]="RFI"),TODAY()-Email_TaskV2[[#This Row],[Tanggal nodin RFS/RFI]],0)</f>
        <v>0</v>
      </c>
      <c r="AR1398" s="26" t="str">
        <f ca="1">IF(Email_TaskV2[[#This Row],[Aging]]&gt;7,"Warning","")</f>
        <v/>
      </c>
      <c r="AS1398" s="158"/>
      <c r="AT1398" s="158"/>
      <c r="AU1398" s="158"/>
      <c r="AV1398" s="158" t="str">
        <f>IF(AND(Email_TaskV2[[#This Row],[Status]]="ON PROGRESS",Email_TaskV2[[#This Row],[Type]]="RFS"),"YES","")</f>
        <v/>
      </c>
      <c r="AW1398" s="16" t="str">
        <f>IF(AND(Email_TaskV2[[#This Row],[Status]]="ON PROGRESS",Email_TaskV2[[#This Row],[Type]]="RFI"),"YES","")</f>
        <v/>
      </c>
      <c r="AX1398" s="158">
        <f>IF(Email_TaskV2[[#This Row],[Nomor Nodin RFS/RFI]]="","",DAY(Email_TaskV2[[#This Row],[Tanggal nodin RFS/RFI]]))</f>
        <v>9</v>
      </c>
      <c r="AY1398" s="179" t="str">
        <f>IF(Email_TaskV2[[#This Row],[Nomor Nodin RFS/RFI]]="","",TEXT(Email_TaskV2[[#This Row],[Tanggal nodin RFS/RFI]],"mmm"))</f>
        <v>Nov</v>
      </c>
      <c r="AZ1398" s="179" t="str">
        <f>IF(Email_TaskV2[[#This Row],[Nodin BO]]="","No","Yes")</f>
        <v>Yes</v>
      </c>
      <c r="BA1398" s="176">
        <f>IF(Email_TaskV2[[#This Row],[Month]]="",13,MONTH(Email_TaskV2[[#This Row],[Tanggal nodin RFS/RFI]]))</f>
        <v>11</v>
      </c>
    </row>
    <row r="1399" spans="1:53" ht="15" hidden="1" customHeight="1" x14ac:dyDescent="0.3">
      <c r="A1399" s="17">
        <v>1398</v>
      </c>
      <c r="B1399" s="78" t="s">
        <v>5911</v>
      </c>
      <c r="C1399" s="86">
        <v>44874</v>
      </c>
      <c r="D1399" s="89" t="s">
        <v>5912</v>
      </c>
      <c r="E1399" s="174" t="s">
        <v>118</v>
      </c>
      <c r="F1399" s="164" t="s">
        <v>119</v>
      </c>
      <c r="G1399" s="78"/>
      <c r="H1399" s="85">
        <v>44882</v>
      </c>
      <c r="I1399" s="78"/>
      <c r="J1399" s="85"/>
      <c r="K1399" s="85"/>
      <c r="L1399" s="33"/>
      <c r="M1399" s="34"/>
      <c r="N1399" s="87" t="s">
        <v>3765</v>
      </c>
      <c r="O1399" s="87" t="s">
        <v>3766</v>
      </c>
      <c r="P1399" s="87" t="str">
        <f>VLOOKUP(Email_TaskV2[[#This Row],[PIC Dev]],[1]Organization!C:D,2,FALSE)</f>
        <v>Postpaid, Roaming, and Interconnect</v>
      </c>
      <c r="Q1399" s="89" t="s">
        <v>5913</v>
      </c>
      <c r="R1399" s="78"/>
      <c r="S1399" s="78" t="s">
        <v>61</v>
      </c>
      <c r="T1399" s="78" t="s">
        <v>5347</v>
      </c>
      <c r="U1399" s="78"/>
      <c r="V1399" s="78"/>
      <c r="W1399" s="78"/>
      <c r="X1399" s="78"/>
      <c r="Y1399" s="78"/>
      <c r="Z1399" s="31" t="s">
        <v>63</v>
      </c>
      <c r="AA1399" s="31" t="s">
        <v>64</v>
      </c>
      <c r="AB1399" s="31" t="s">
        <v>65</v>
      </c>
      <c r="AC1399" s="31" t="s">
        <v>98</v>
      </c>
      <c r="AD1399" s="23" t="s">
        <v>99</v>
      </c>
      <c r="AE1399" s="77"/>
      <c r="AF1399" s="77"/>
      <c r="AG1399" s="78"/>
      <c r="AH1399" s="78"/>
      <c r="AI1399" s="180" t="s">
        <v>68</v>
      </c>
      <c r="AJ1399" s="181" t="str">
        <f t="shared" si="168"/>
        <v>(FUT Simulator)</v>
      </c>
      <c r="AK1399" s="25"/>
      <c r="AL1399" s="25"/>
      <c r="AM1399" s="25">
        <v>3</v>
      </c>
      <c r="AN1399" s="25"/>
      <c r="AO1399" s="25"/>
      <c r="AP1399" s="26">
        <f ca="1">IF(AND(Email_TaskV2[[#This Row],[Status]]="ON PROGRESS"),TODAY()-Email_TaskV2[[#This Row],[Tanggal nodin RFS/RFI]],0)</f>
        <v>0</v>
      </c>
      <c r="AQ1399" s="26">
        <f ca="1">IF(AND(Email_TaskV2[[#This Row],[Status]]="ON PROGRESS",Email_TaskV2[[#This Row],[Type]]="RFI"),TODAY()-Email_TaskV2[[#This Row],[Tanggal nodin RFS/RFI]],0)</f>
        <v>0</v>
      </c>
      <c r="AR1399" s="26" t="str">
        <f ca="1">IF(Email_TaskV2[[#This Row],[Aging]]&gt;7,"Warning","")</f>
        <v/>
      </c>
      <c r="AS1399" s="158"/>
      <c r="AT1399" s="158"/>
      <c r="AU1399" s="158"/>
      <c r="AV1399" s="158" t="str">
        <f>IF(AND(Email_TaskV2[[#This Row],[Status]]="ON PROGRESS",Email_TaskV2[[#This Row],[Type]]="RFS"),"YES","")</f>
        <v/>
      </c>
      <c r="AW1399" s="16" t="str">
        <f>IF(AND(Email_TaskV2[[#This Row],[Status]]="ON PROGRESS",Email_TaskV2[[#This Row],[Type]]="RFI"),"YES","")</f>
        <v/>
      </c>
      <c r="AX1399" s="158">
        <f>IF(Email_TaskV2[[#This Row],[Nomor Nodin RFS/RFI]]="","",DAY(Email_TaskV2[[#This Row],[Tanggal nodin RFS/RFI]]))</f>
        <v>9</v>
      </c>
      <c r="AY1399" s="179" t="str">
        <f>IF(Email_TaskV2[[#This Row],[Nomor Nodin RFS/RFI]]="","",TEXT(Email_TaskV2[[#This Row],[Tanggal nodin RFS/RFI]],"mmm"))</f>
        <v>Nov</v>
      </c>
      <c r="AZ1399" s="179" t="str">
        <f>IF(Email_TaskV2[[#This Row],[Nodin BO]]="","No","Yes")</f>
        <v>Yes</v>
      </c>
      <c r="BA1399" s="176">
        <f>IF(Email_TaskV2[[#This Row],[Month]]="",13,MONTH(Email_TaskV2[[#This Row],[Tanggal nodin RFS/RFI]]))</f>
        <v>11</v>
      </c>
    </row>
    <row r="1400" spans="1:53" ht="15" hidden="1" customHeight="1" x14ac:dyDescent="0.3">
      <c r="A1400" s="17">
        <v>1399</v>
      </c>
      <c r="B1400" s="78" t="s">
        <v>5914</v>
      </c>
      <c r="C1400" s="86">
        <v>44874</v>
      </c>
      <c r="D1400" s="89" t="s">
        <v>5915</v>
      </c>
      <c r="E1400" s="78" t="s">
        <v>55</v>
      </c>
      <c r="F1400" s="88" t="s">
        <v>112</v>
      </c>
      <c r="G1400" s="85">
        <v>44877</v>
      </c>
      <c r="H1400" s="85">
        <v>44886</v>
      </c>
      <c r="I1400" s="78" t="s">
        <v>5916</v>
      </c>
      <c r="J1400" s="85">
        <v>44887</v>
      </c>
      <c r="K1400" s="178" t="s">
        <v>5917</v>
      </c>
      <c r="L1400" s="78">
        <f>H1400-C1400</f>
        <v>12</v>
      </c>
      <c r="M1400" s="78">
        <f>J1400-G1400</f>
        <v>10</v>
      </c>
      <c r="N1400" s="87" t="s">
        <v>3765</v>
      </c>
      <c r="O1400" s="87" t="s">
        <v>3766</v>
      </c>
      <c r="P1400" s="87" t="str">
        <f>VLOOKUP(Email_TaskV2[[#This Row],[PIC Dev]],[1]Organization!C:D,2,FALSE)</f>
        <v>Postpaid, Roaming, and Interconnect</v>
      </c>
      <c r="Q1400" s="87"/>
      <c r="R1400" s="78">
        <v>11</v>
      </c>
      <c r="S1400" s="78" t="s">
        <v>106</v>
      </c>
      <c r="T1400" s="177" t="s">
        <v>5918</v>
      </c>
      <c r="U1400" s="177"/>
      <c r="V1400" s="177"/>
      <c r="W1400" s="177"/>
      <c r="X1400" s="177"/>
      <c r="Y1400" s="177"/>
      <c r="Z1400" s="31" t="s">
        <v>63</v>
      </c>
      <c r="AA1400" s="31" t="s">
        <v>64</v>
      </c>
      <c r="AB1400" s="31" t="s">
        <v>65</v>
      </c>
      <c r="AC1400" s="31" t="s">
        <v>98</v>
      </c>
      <c r="AD1400" s="23" t="s">
        <v>151</v>
      </c>
      <c r="AE1400" s="77"/>
      <c r="AF1400" s="77"/>
      <c r="AG1400" s="78"/>
      <c r="AH1400" s="78"/>
      <c r="AI1400" s="78" t="s">
        <v>68</v>
      </c>
      <c r="AJ1400" s="25" t="str">
        <f t="shared" si="168"/>
        <v>(Sigos Automation)</v>
      </c>
      <c r="AK1400" s="25">
        <v>1</v>
      </c>
      <c r="AL1400" s="25"/>
      <c r="AM1400" s="25"/>
      <c r="AN1400" s="25"/>
      <c r="AO1400" s="25"/>
      <c r="AP1400" s="26">
        <f ca="1">IF(AND(Email_TaskV2[[#This Row],[Status]]="ON PROGRESS"),TODAY()-Email_TaskV2[[#This Row],[Tanggal nodin RFS/RFI]],0)</f>
        <v>0</v>
      </c>
      <c r="AQ1400" s="26">
        <f ca="1">IF(AND(Email_TaskV2[[#This Row],[Status]]="ON PROGRESS",Email_TaskV2[[#This Row],[Type]]="RFI"),TODAY()-Email_TaskV2[[#This Row],[Tanggal nodin RFS/RFI]],0)</f>
        <v>0</v>
      </c>
      <c r="AR1400" s="26" t="str">
        <f ca="1">IF(Email_TaskV2[[#This Row],[Aging]]&gt;7,"Warning","")</f>
        <v/>
      </c>
      <c r="AS1400" s="158"/>
      <c r="AT1400" s="158"/>
      <c r="AU1400" s="158"/>
      <c r="AV1400" s="158" t="str">
        <f>IF(AND(Email_TaskV2[[#This Row],[Status]]="ON PROGRESS",Email_TaskV2[[#This Row],[Type]]="RFS"),"YES","")</f>
        <v/>
      </c>
      <c r="AW1400" s="184" t="str">
        <f>IF(AND(Email_TaskV2[[#This Row],[Status]]="ON PROGRESS",Email_TaskV2[[#This Row],[Type]]="RFI"),"YES","")</f>
        <v/>
      </c>
      <c r="AX1400" s="158">
        <f>IF(Email_TaskV2[[#This Row],[Nomor Nodin RFS/RFI]]="","",DAY(Email_TaskV2[[#This Row],[Tanggal nodin RFS/RFI]]))</f>
        <v>9</v>
      </c>
      <c r="AY1400" s="179" t="str">
        <f>IF(Email_TaskV2[[#This Row],[Nomor Nodin RFS/RFI]]="","",TEXT(Email_TaskV2[[#This Row],[Tanggal nodin RFS/RFI]],"mmm"))</f>
        <v>Nov</v>
      </c>
      <c r="AZ1400" s="179" t="str">
        <f>IF(Email_TaskV2[[#This Row],[Nodin BO]]="","No","Yes")</f>
        <v>Yes</v>
      </c>
      <c r="BA1400" s="176">
        <f>IF(Email_TaskV2[[#This Row],[Month]]="",13,MONTH(Email_TaskV2[[#This Row],[Tanggal nodin RFS/RFI]]))</f>
        <v>11</v>
      </c>
    </row>
    <row r="1401" spans="1:53" ht="15" hidden="1" customHeight="1" x14ac:dyDescent="0.3">
      <c r="A1401" s="17">
        <v>1400</v>
      </c>
      <c r="B1401" s="78" t="s">
        <v>5919</v>
      </c>
      <c r="C1401" s="86">
        <v>44874</v>
      </c>
      <c r="D1401" s="89" t="s">
        <v>5920</v>
      </c>
      <c r="E1401" s="78" t="s">
        <v>55</v>
      </c>
      <c r="F1401" s="88" t="s">
        <v>112</v>
      </c>
      <c r="G1401" s="85">
        <v>44876</v>
      </c>
      <c r="H1401" s="85">
        <v>44881</v>
      </c>
      <c r="I1401" s="78" t="s">
        <v>5921</v>
      </c>
      <c r="J1401" s="85">
        <v>44881</v>
      </c>
      <c r="K1401" s="178" t="s">
        <v>5922</v>
      </c>
      <c r="L1401" s="31">
        <f>H1401-C1401</f>
        <v>7</v>
      </c>
      <c r="M1401" s="31">
        <f>J1401-G1401</f>
        <v>5</v>
      </c>
      <c r="N1401" s="87" t="s">
        <v>353</v>
      </c>
      <c r="O1401" s="87" t="s">
        <v>354</v>
      </c>
      <c r="P1401" s="87" t="str">
        <f>VLOOKUP(Email_TaskV2[[#This Row],[PIC Dev]],[1]Organization!C:D,2,FALSE)</f>
        <v>BSM Prepaid</v>
      </c>
      <c r="Q1401" s="87"/>
      <c r="R1401" s="78">
        <v>31</v>
      </c>
      <c r="S1401" s="78" t="s">
        <v>106</v>
      </c>
      <c r="T1401" s="78" t="s">
        <v>5923</v>
      </c>
      <c r="U1401" s="78"/>
      <c r="V1401" s="78"/>
      <c r="W1401" s="78"/>
      <c r="X1401" s="78"/>
      <c r="Y1401" s="78"/>
      <c r="Z1401" s="31" t="s">
        <v>63</v>
      </c>
      <c r="AA1401" s="31" t="s">
        <v>64</v>
      </c>
      <c r="AB1401" s="31" t="s">
        <v>1054</v>
      </c>
      <c r="AC1401" s="31" t="s">
        <v>98</v>
      </c>
      <c r="AD1401" s="23" t="s">
        <v>2792</v>
      </c>
      <c r="AE1401" s="77"/>
      <c r="AF1401" s="77"/>
      <c r="AG1401" s="78"/>
      <c r="AH1401" s="78"/>
      <c r="AI1401" s="78" t="s">
        <v>75</v>
      </c>
      <c r="AJ1401" s="25" t="str">
        <f t="shared" si="168"/>
        <v/>
      </c>
      <c r="AK1401" s="25"/>
      <c r="AL1401" s="25"/>
      <c r="AM1401" s="25"/>
      <c r="AN1401" s="25"/>
      <c r="AO1401" s="25"/>
      <c r="AP1401" s="26">
        <f ca="1">IF(AND(Email_TaskV2[[#This Row],[Status]]="ON PROGRESS"),TODAY()-Email_TaskV2[[#This Row],[Tanggal nodin RFS/RFI]],0)</f>
        <v>0</v>
      </c>
      <c r="AQ1401" s="26">
        <f ca="1">IF(AND(Email_TaskV2[[#This Row],[Status]]="ON PROGRESS",Email_TaskV2[[#This Row],[Type]]="RFI"),TODAY()-Email_TaskV2[[#This Row],[Tanggal nodin RFS/RFI]],0)</f>
        <v>0</v>
      </c>
      <c r="AR1401" s="26" t="str">
        <f ca="1">IF(Email_TaskV2[[#This Row],[Aging]]&gt;7,"Warning","")</f>
        <v/>
      </c>
      <c r="AS1401" s="158"/>
      <c r="AT1401" s="158"/>
      <c r="AU1401" s="158"/>
      <c r="AV1401" s="158" t="str">
        <f>IF(AND(Email_TaskV2[[#This Row],[Status]]="ON PROGRESS",Email_TaskV2[[#This Row],[Type]]="RFS"),"YES","")</f>
        <v/>
      </c>
      <c r="AW1401" s="184" t="str">
        <f>IF(AND(Email_TaskV2[[#This Row],[Status]]="ON PROGRESS",Email_TaskV2[[#This Row],[Type]]="RFI"),"YES","")</f>
        <v/>
      </c>
      <c r="AX1401" s="158">
        <f>IF(Email_TaskV2[[#This Row],[Nomor Nodin RFS/RFI]]="","",DAY(Email_TaskV2[[#This Row],[Tanggal nodin RFS/RFI]]))</f>
        <v>9</v>
      </c>
      <c r="AY1401" s="179" t="str">
        <f>IF(Email_TaskV2[[#This Row],[Nomor Nodin RFS/RFI]]="","",TEXT(Email_TaskV2[[#This Row],[Tanggal nodin RFS/RFI]],"mmm"))</f>
        <v>Nov</v>
      </c>
      <c r="AZ1401" s="179" t="str">
        <f>IF(Email_TaskV2[[#This Row],[Nodin BO]]="","No","Yes")</f>
        <v>Yes</v>
      </c>
      <c r="BA1401" s="176">
        <f>IF(Email_TaskV2[[#This Row],[Month]]="",13,MONTH(Email_TaskV2[[#This Row],[Tanggal nodin RFS/RFI]]))</f>
        <v>11</v>
      </c>
    </row>
    <row r="1402" spans="1:53" ht="15" hidden="1" customHeight="1" x14ac:dyDescent="0.3">
      <c r="A1402" s="17">
        <v>1401</v>
      </c>
      <c r="B1402" s="78" t="s">
        <v>5924</v>
      </c>
      <c r="C1402" s="86">
        <v>44874</v>
      </c>
      <c r="D1402" s="89" t="s">
        <v>5925</v>
      </c>
      <c r="E1402" s="78" t="s">
        <v>55</v>
      </c>
      <c r="F1402" s="88" t="s">
        <v>136</v>
      </c>
      <c r="G1402" s="85">
        <v>44880</v>
      </c>
      <c r="H1402" s="85">
        <v>44902</v>
      </c>
      <c r="I1402" s="78" t="s">
        <v>5926</v>
      </c>
      <c r="J1402" s="85">
        <v>44902</v>
      </c>
      <c r="K1402" s="177" t="s">
        <v>5927</v>
      </c>
      <c r="L1402" s="31">
        <f>H1402-C1402</f>
        <v>28</v>
      </c>
      <c r="M1402" s="31">
        <f>J1402-G1402</f>
        <v>22</v>
      </c>
      <c r="N1402" s="87" t="s">
        <v>3765</v>
      </c>
      <c r="O1402" s="87" t="s">
        <v>3766</v>
      </c>
      <c r="P1402" s="87" t="str">
        <f>VLOOKUP(Email_TaskV2[[#This Row],[PIC Dev]],[1]Organization!C:D,2,FALSE)</f>
        <v>Postpaid, Roaming, and Interconnect</v>
      </c>
      <c r="Q1402" s="89" t="s">
        <v>5928</v>
      </c>
      <c r="R1402" s="78">
        <v>18</v>
      </c>
      <c r="S1402" s="78" t="s">
        <v>61</v>
      </c>
      <c r="T1402" s="78" t="s">
        <v>5929</v>
      </c>
      <c r="U1402" s="78"/>
      <c r="V1402" s="78"/>
      <c r="W1402" s="78"/>
      <c r="X1402" s="78"/>
      <c r="Y1402" s="78"/>
      <c r="Z1402" s="31" t="s">
        <v>63</v>
      </c>
      <c r="AA1402" s="31" t="s">
        <v>64</v>
      </c>
      <c r="AB1402" s="31" t="s">
        <v>65</v>
      </c>
      <c r="AC1402" s="31" t="s">
        <v>98</v>
      </c>
      <c r="AD1402" s="23" t="s">
        <v>125</v>
      </c>
      <c r="AE1402" s="77"/>
      <c r="AF1402" s="77"/>
      <c r="AG1402" s="78"/>
      <c r="AH1402" s="78"/>
      <c r="AI1402" s="182" t="s">
        <v>75</v>
      </c>
      <c r="AJ1402" s="183" t="str">
        <f t="shared" si="168"/>
        <v/>
      </c>
      <c r="AK1402" s="25"/>
      <c r="AL1402" s="25"/>
      <c r="AM1402" s="25"/>
      <c r="AN1402" s="25"/>
      <c r="AO1402" s="25"/>
      <c r="AP1402" s="26">
        <f ca="1">IF(AND(Email_TaskV2[[#This Row],[Status]]="ON PROGRESS"),TODAY()-Email_TaskV2[[#This Row],[Tanggal nodin RFS/RFI]],0)</f>
        <v>0</v>
      </c>
      <c r="AQ1402" s="26">
        <f ca="1">IF(AND(Email_TaskV2[[#This Row],[Status]]="ON PROGRESS",Email_TaskV2[[#This Row],[Type]]="RFI"),TODAY()-Email_TaskV2[[#This Row],[Tanggal nodin RFS/RFI]],0)</f>
        <v>0</v>
      </c>
      <c r="AR1402" s="26" t="str">
        <f ca="1">IF(Email_TaskV2[[#This Row],[Aging]]&gt;7,"Warning","")</f>
        <v/>
      </c>
      <c r="AS1402" s="158"/>
      <c r="AT1402" s="158"/>
      <c r="AU1402" s="158"/>
      <c r="AV1402" s="16" t="str">
        <f>IF(AND(Email_TaskV2[[#This Row],[Status]]="ON PROGRESS",Email_TaskV2[[#This Row],[Type]]="RFS"),"YES","")</f>
        <v/>
      </c>
      <c r="AW1402" s="184" t="str">
        <f>IF(AND(Email_TaskV2[[#This Row],[Status]]="ON PROGRESS",Email_TaskV2[[#This Row],[Type]]="RFI"),"YES","")</f>
        <v/>
      </c>
      <c r="AX1402" s="16">
        <f>IF(Email_TaskV2[[#This Row],[Nomor Nodin RFS/RFI]]="","",DAY(Email_TaskV2[[#This Row],[Tanggal nodin RFS/RFI]]))</f>
        <v>9</v>
      </c>
      <c r="AY1402" s="175" t="str">
        <f>IF(Email_TaskV2[[#This Row],[Nomor Nodin RFS/RFI]]="","",TEXT(Email_TaskV2[[#This Row],[Tanggal nodin RFS/RFI]],"mmm"))</f>
        <v>Nov</v>
      </c>
      <c r="AZ1402" s="175" t="str">
        <f>IF(Email_TaskV2[[#This Row],[Nodin BO]]="","No","Yes")</f>
        <v>Yes</v>
      </c>
      <c r="BA1402" s="36">
        <f>IF(Email_TaskV2[[#This Row],[Month]]="",13,MONTH(Email_TaskV2[[#This Row],[Tanggal nodin RFS/RFI]]))</f>
        <v>11</v>
      </c>
    </row>
    <row r="1403" spans="1:53" ht="15" hidden="1" customHeight="1" x14ac:dyDescent="0.3">
      <c r="A1403" s="17">
        <v>1402</v>
      </c>
      <c r="B1403" s="78" t="s">
        <v>5930</v>
      </c>
      <c r="C1403" s="86">
        <v>44875</v>
      </c>
      <c r="D1403" s="87" t="s">
        <v>5931</v>
      </c>
      <c r="E1403" s="174" t="s">
        <v>118</v>
      </c>
      <c r="F1403" s="164" t="s">
        <v>119</v>
      </c>
      <c r="G1403" s="78"/>
      <c r="H1403" s="85">
        <v>44893</v>
      </c>
      <c r="I1403" s="78"/>
      <c r="J1403" s="85"/>
      <c r="K1403" s="85"/>
      <c r="L1403" s="77"/>
      <c r="M1403" s="87"/>
      <c r="N1403" s="87" t="s">
        <v>171</v>
      </c>
      <c r="O1403" s="87" t="s">
        <v>172</v>
      </c>
      <c r="P1403" s="87" t="str">
        <f>VLOOKUP(Email_TaskV2[[#This Row],[PIC Dev]],[1]Organization!C:D,2,FALSE)</f>
        <v>Postpaid, Roaming, and Interconnect</v>
      </c>
      <c r="Q1403" s="89" t="s">
        <v>5932</v>
      </c>
      <c r="R1403" s="78"/>
      <c r="S1403" s="78" t="s">
        <v>61</v>
      </c>
      <c r="T1403" s="78" t="s">
        <v>5933</v>
      </c>
      <c r="U1403" s="78"/>
      <c r="V1403" s="78"/>
      <c r="W1403" s="78"/>
      <c r="X1403" s="78"/>
      <c r="Y1403" s="78"/>
      <c r="Z1403" s="31" t="s">
        <v>63</v>
      </c>
      <c r="AA1403" s="31" t="s">
        <v>64</v>
      </c>
      <c r="AB1403" s="31" t="s">
        <v>65</v>
      </c>
      <c r="AC1403" s="31" t="s">
        <v>124</v>
      </c>
      <c r="AD1403" s="23" t="s">
        <v>125</v>
      </c>
      <c r="AE1403" s="77"/>
      <c r="AF1403" s="77"/>
      <c r="AG1403" s="78"/>
      <c r="AH1403" s="78"/>
      <c r="AI1403" s="180" t="s">
        <v>68</v>
      </c>
      <c r="AJ1403" s="181" t="str">
        <f t="shared" si="168"/>
        <v>(FUT Simulator)</v>
      </c>
      <c r="AK1403" s="25"/>
      <c r="AL1403" s="25"/>
      <c r="AM1403" s="25">
        <v>3</v>
      </c>
      <c r="AN1403" s="25"/>
      <c r="AO1403" s="25"/>
      <c r="AP1403" s="26">
        <f ca="1">IF(AND(Email_TaskV2[[#This Row],[Status]]="ON PROGRESS"),TODAY()-Email_TaskV2[[#This Row],[Tanggal nodin RFS/RFI]],0)</f>
        <v>0</v>
      </c>
      <c r="AQ1403" s="26">
        <f ca="1">IF(AND(Email_TaskV2[[#This Row],[Status]]="ON PROGRESS",Email_TaskV2[[#This Row],[Type]]="RFI"),TODAY()-Email_TaskV2[[#This Row],[Tanggal nodin RFS/RFI]],0)</f>
        <v>0</v>
      </c>
      <c r="AR1403" s="26" t="str">
        <f ca="1">IF(Email_TaskV2[[#This Row],[Aging]]&gt;7,"Warning","")</f>
        <v/>
      </c>
      <c r="AS1403" s="158"/>
      <c r="AT1403" s="158"/>
      <c r="AU1403" s="158"/>
      <c r="AV1403" s="158" t="str">
        <f>IF(AND(Email_TaskV2[[#This Row],[Status]]="ON PROGRESS",Email_TaskV2[[#This Row],[Type]]="RFS"),"YES","")</f>
        <v/>
      </c>
      <c r="AW1403" s="184" t="str">
        <f>IF(AND(Email_TaskV2[[#This Row],[Status]]="ON PROGRESS",Email_TaskV2[[#This Row],[Type]]="RFI"),"YES","")</f>
        <v/>
      </c>
      <c r="AX1403" s="158">
        <f>IF(Email_TaskV2[[#This Row],[Nomor Nodin RFS/RFI]]="","",DAY(Email_TaskV2[[#This Row],[Tanggal nodin RFS/RFI]]))</f>
        <v>10</v>
      </c>
      <c r="AY1403" s="179" t="str">
        <f>IF(Email_TaskV2[[#This Row],[Nomor Nodin RFS/RFI]]="","",TEXT(Email_TaskV2[[#This Row],[Tanggal nodin RFS/RFI]],"mmm"))</f>
        <v>Nov</v>
      </c>
      <c r="AZ1403" s="179" t="str">
        <f>IF(Email_TaskV2[[#This Row],[Nodin BO]]="","No","Yes")</f>
        <v>Yes</v>
      </c>
      <c r="BA1403" s="176">
        <f>IF(Email_TaskV2[[#This Row],[Month]]="",13,MONTH(Email_TaskV2[[#This Row],[Tanggal nodin RFS/RFI]]))</f>
        <v>11</v>
      </c>
    </row>
    <row r="1404" spans="1:53" ht="15" hidden="1" customHeight="1" x14ac:dyDescent="0.3">
      <c r="A1404" s="17">
        <v>1403</v>
      </c>
      <c r="B1404" s="78" t="s">
        <v>5934</v>
      </c>
      <c r="C1404" s="86">
        <v>44875</v>
      </c>
      <c r="D1404" s="89" t="s">
        <v>5935</v>
      </c>
      <c r="E1404" s="78" t="s">
        <v>55</v>
      </c>
      <c r="F1404" s="78" t="s">
        <v>86</v>
      </c>
      <c r="G1404" s="85">
        <v>44875</v>
      </c>
      <c r="H1404" s="85">
        <v>44890</v>
      </c>
      <c r="I1404" s="78" t="s">
        <v>5936</v>
      </c>
      <c r="J1404" s="85">
        <v>44890</v>
      </c>
      <c r="K1404" s="178" t="s">
        <v>5937</v>
      </c>
      <c r="L1404" s="31">
        <f t="shared" ref="L1404:L1413" si="171">H1404-C1404</f>
        <v>15</v>
      </c>
      <c r="M1404" s="31">
        <f t="shared" ref="M1404:M1413" si="172">J1404-G1404</f>
        <v>15</v>
      </c>
      <c r="N1404" s="87" t="s">
        <v>341</v>
      </c>
      <c r="O1404" s="87" t="s">
        <v>342</v>
      </c>
      <c r="P1404" s="87" t="str">
        <f>VLOOKUP(Email_TaskV2[[#This Row],[PIC Dev]],[1]Organization!C:D,2,FALSE)</f>
        <v>Digital and VAS</v>
      </c>
      <c r="Q1404" s="87" t="s">
        <v>5938</v>
      </c>
      <c r="R1404" s="78">
        <v>80</v>
      </c>
      <c r="S1404" s="78" t="s">
        <v>61</v>
      </c>
      <c r="T1404" s="78" t="s">
        <v>5939</v>
      </c>
      <c r="U1404" s="78"/>
      <c r="V1404" s="78"/>
      <c r="W1404" s="78"/>
      <c r="X1404" s="78"/>
      <c r="Y1404" s="78"/>
      <c r="Z1404" s="31" t="s">
        <v>63</v>
      </c>
      <c r="AA1404" s="31" t="s">
        <v>64</v>
      </c>
      <c r="AB1404" s="31" t="s">
        <v>344</v>
      </c>
      <c r="AC1404" s="31" t="s">
        <v>98</v>
      </c>
      <c r="AD1404" s="23" t="s">
        <v>2421</v>
      </c>
      <c r="AE1404" s="77"/>
      <c r="AF1404" s="77"/>
      <c r="AG1404" s="78"/>
      <c r="AH1404" s="78"/>
      <c r="AI1404" s="78" t="s">
        <v>68</v>
      </c>
      <c r="AJ1404" s="25" t="str">
        <f t="shared" si="168"/>
        <v>(FUT Simulator)</v>
      </c>
      <c r="AK1404" s="25"/>
      <c r="AL1404" s="25"/>
      <c r="AM1404" s="25">
        <v>3</v>
      </c>
      <c r="AN1404" s="25"/>
      <c r="AO1404" s="25"/>
      <c r="AP1404" s="26">
        <f ca="1">IF(AND(Email_TaskV2[[#This Row],[Status]]="ON PROGRESS"),TODAY()-Email_TaskV2[[#This Row],[Tanggal nodin RFS/RFI]],0)</f>
        <v>0</v>
      </c>
      <c r="AQ1404" s="26">
        <f ca="1">IF(AND(Email_TaskV2[[#This Row],[Status]]="ON PROGRESS",Email_TaskV2[[#This Row],[Type]]="RFI"),TODAY()-Email_TaskV2[[#This Row],[Tanggal nodin RFS/RFI]],0)</f>
        <v>0</v>
      </c>
      <c r="AR1404" s="26" t="str">
        <f ca="1">IF(Email_TaskV2[[#This Row],[Aging]]&gt;7,"Warning","")</f>
        <v/>
      </c>
      <c r="AS1404" s="158"/>
      <c r="AT1404" s="158"/>
      <c r="AU1404" s="158"/>
      <c r="AV1404" s="158" t="str">
        <f>IF(AND(Email_TaskV2[[#This Row],[Status]]="ON PROGRESS",Email_TaskV2[[#This Row],[Type]]="RFS"),"YES","")</f>
        <v/>
      </c>
      <c r="AW1404" s="184" t="str">
        <f>IF(AND(Email_TaskV2[[#This Row],[Status]]="ON PROGRESS",Email_TaskV2[[#This Row],[Type]]="RFI"),"YES","")</f>
        <v/>
      </c>
      <c r="AX1404" s="158">
        <f>IF(Email_TaskV2[[#This Row],[Nomor Nodin RFS/RFI]]="","",DAY(Email_TaskV2[[#This Row],[Tanggal nodin RFS/RFI]]))</f>
        <v>10</v>
      </c>
      <c r="AY1404" s="179" t="str">
        <f>IF(Email_TaskV2[[#This Row],[Nomor Nodin RFS/RFI]]="","",TEXT(Email_TaskV2[[#This Row],[Tanggal nodin RFS/RFI]],"mmm"))</f>
        <v>Nov</v>
      </c>
      <c r="AZ1404" s="179" t="str">
        <f>IF(Email_TaskV2[[#This Row],[Nodin BO]]="","No","Yes")</f>
        <v>Yes</v>
      </c>
      <c r="BA1404" s="176">
        <f>IF(Email_TaskV2[[#This Row],[Month]]="",13,MONTH(Email_TaskV2[[#This Row],[Tanggal nodin RFS/RFI]]))</f>
        <v>11</v>
      </c>
    </row>
    <row r="1405" spans="1:53" ht="15" hidden="1" customHeight="1" x14ac:dyDescent="0.3">
      <c r="A1405" s="17">
        <v>1404</v>
      </c>
      <c r="B1405" s="78" t="s">
        <v>5940</v>
      </c>
      <c r="C1405" s="86">
        <v>44875</v>
      </c>
      <c r="D1405" s="89" t="s">
        <v>5941</v>
      </c>
      <c r="E1405" s="78" t="s">
        <v>55</v>
      </c>
      <c r="F1405" s="78" t="s">
        <v>86</v>
      </c>
      <c r="G1405" s="85">
        <v>44875</v>
      </c>
      <c r="H1405" s="85">
        <v>44882</v>
      </c>
      <c r="I1405" s="78" t="s">
        <v>5942</v>
      </c>
      <c r="J1405" s="42">
        <v>44882</v>
      </c>
      <c r="K1405" s="178" t="s">
        <v>5943</v>
      </c>
      <c r="L1405" s="31">
        <f t="shared" si="171"/>
        <v>7</v>
      </c>
      <c r="M1405" s="31">
        <f t="shared" si="172"/>
        <v>7</v>
      </c>
      <c r="N1405" s="87" t="s">
        <v>341</v>
      </c>
      <c r="O1405" s="87" t="s">
        <v>342</v>
      </c>
      <c r="P1405" s="87" t="str">
        <f>VLOOKUP(Email_TaskV2[[#This Row],[PIC Dev]],[1]Organization!C:D,2,FALSE)</f>
        <v>Digital and VAS</v>
      </c>
      <c r="Q1405" s="89" t="s">
        <v>5944</v>
      </c>
      <c r="R1405" s="78">
        <v>40</v>
      </c>
      <c r="S1405" s="78" t="s">
        <v>61</v>
      </c>
      <c r="T1405" s="78" t="s">
        <v>5939</v>
      </c>
      <c r="U1405" s="78"/>
      <c r="V1405" s="78"/>
      <c r="W1405" s="78"/>
      <c r="X1405" s="78"/>
      <c r="Y1405" s="78"/>
      <c r="Z1405" s="31" t="s">
        <v>63</v>
      </c>
      <c r="AA1405" s="31" t="s">
        <v>64</v>
      </c>
      <c r="AB1405" s="31" t="s">
        <v>344</v>
      </c>
      <c r="AC1405" s="31" t="s">
        <v>98</v>
      </c>
      <c r="AD1405" s="23" t="s">
        <v>160</v>
      </c>
      <c r="AE1405" s="77"/>
      <c r="AF1405" s="77"/>
      <c r="AG1405" s="78"/>
      <c r="AH1405" s="78"/>
      <c r="AI1405" s="78" t="s">
        <v>68</v>
      </c>
      <c r="AJ1405" s="25" t="str">
        <f t="shared" si="168"/>
        <v>(FUT Simulator)(Postman Simulator)</v>
      </c>
      <c r="AK1405" s="25"/>
      <c r="AL1405" s="25"/>
      <c r="AM1405" s="25">
        <v>3</v>
      </c>
      <c r="AN1405" s="25">
        <v>4</v>
      </c>
      <c r="AO1405" s="25"/>
      <c r="AP1405" s="26">
        <f ca="1">IF(AND(Email_TaskV2[[#This Row],[Status]]="ON PROGRESS"),TODAY()-Email_TaskV2[[#This Row],[Tanggal nodin RFS/RFI]],0)</f>
        <v>0</v>
      </c>
      <c r="AQ1405" s="26">
        <f ca="1">IF(AND(Email_TaskV2[[#This Row],[Status]]="ON PROGRESS",Email_TaskV2[[#This Row],[Type]]="RFI"),TODAY()-Email_TaskV2[[#This Row],[Tanggal nodin RFS/RFI]],0)</f>
        <v>0</v>
      </c>
      <c r="AR1405" s="26" t="str">
        <f ca="1">IF(Email_TaskV2[[#This Row],[Aging]]&gt;7,"Warning","")</f>
        <v/>
      </c>
      <c r="AS1405" s="158"/>
      <c r="AT1405" s="158"/>
      <c r="AU1405" s="158"/>
      <c r="AV1405" s="158" t="str">
        <f>IF(AND(Email_TaskV2[[#This Row],[Status]]="ON PROGRESS",Email_TaskV2[[#This Row],[Type]]="RFS"),"YES","")</f>
        <v/>
      </c>
      <c r="AW1405" s="184" t="str">
        <f>IF(AND(Email_TaskV2[[#This Row],[Status]]="ON PROGRESS",Email_TaskV2[[#This Row],[Type]]="RFI"),"YES","")</f>
        <v/>
      </c>
      <c r="AX1405" s="158">
        <f>IF(Email_TaskV2[[#This Row],[Nomor Nodin RFS/RFI]]="","",DAY(Email_TaskV2[[#This Row],[Tanggal nodin RFS/RFI]]))</f>
        <v>10</v>
      </c>
      <c r="AY1405" s="179" t="str">
        <f>IF(Email_TaskV2[[#This Row],[Nomor Nodin RFS/RFI]]="","",TEXT(Email_TaskV2[[#This Row],[Tanggal nodin RFS/RFI]],"mmm"))</f>
        <v>Nov</v>
      </c>
      <c r="AZ1405" s="179" t="str">
        <f>IF(Email_TaskV2[[#This Row],[Nodin BO]]="","No","Yes")</f>
        <v>Yes</v>
      </c>
      <c r="BA1405" s="176">
        <f>IF(Email_TaskV2[[#This Row],[Month]]="",13,MONTH(Email_TaskV2[[#This Row],[Tanggal nodin RFS/RFI]]))</f>
        <v>11</v>
      </c>
    </row>
    <row r="1406" spans="1:53" ht="15" hidden="1" customHeight="1" x14ac:dyDescent="0.3">
      <c r="A1406" s="17">
        <v>1405</v>
      </c>
      <c r="B1406" s="78" t="s">
        <v>5945</v>
      </c>
      <c r="C1406" s="86">
        <v>44875</v>
      </c>
      <c r="D1406" s="89" t="s">
        <v>5946</v>
      </c>
      <c r="E1406" s="78" t="s">
        <v>55</v>
      </c>
      <c r="F1406" s="78" t="s">
        <v>136</v>
      </c>
      <c r="G1406" s="85">
        <v>44875</v>
      </c>
      <c r="H1406" s="85">
        <v>44883</v>
      </c>
      <c r="I1406" s="78" t="s">
        <v>5947</v>
      </c>
      <c r="J1406" s="85">
        <v>44883</v>
      </c>
      <c r="K1406" s="178" t="s">
        <v>5948</v>
      </c>
      <c r="L1406" s="78">
        <f t="shared" si="171"/>
        <v>8</v>
      </c>
      <c r="M1406" s="78">
        <f t="shared" si="172"/>
        <v>8</v>
      </c>
      <c r="N1406" s="87" t="s">
        <v>341</v>
      </c>
      <c r="O1406" s="87" t="s">
        <v>342</v>
      </c>
      <c r="P1406" s="87" t="str">
        <f>VLOOKUP(Email_TaskV2[[#This Row],[PIC Dev]],[1]Organization!C:D,2,FALSE)</f>
        <v>Digital and VAS</v>
      </c>
      <c r="Q1406" s="89" t="s">
        <v>5949</v>
      </c>
      <c r="R1406" s="78">
        <v>25</v>
      </c>
      <c r="S1406" s="78" t="s">
        <v>61</v>
      </c>
      <c r="T1406" s="78" t="s">
        <v>5950</v>
      </c>
      <c r="U1406" s="78"/>
      <c r="V1406" s="78"/>
      <c r="W1406" s="78"/>
      <c r="X1406" s="78"/>
      <c r="Y1406" s="78"/>
      <c r="Z1406" s="31" t="s">
        <v>63</v>
      </c>
      <c r="AA1406" s="31" t="s">
        <v>64</v>
      </c>
      <c r="AB1406" s="31" t="s">
        <v>344</v>
      </c>
      <c r="AC1406" s="31" t="s">
        <v>98</v>
      </c>
      <c r="AD1406" s="23" t="s">
        <v>160</v>
      </c>
      <c r="AE1406" s="77"/>
      <c r="AF1406" s="77"/>
      <c r="AG1406" s="78"/>
      <c r="AH1406" s="78"/>
      <c r="AI1406" s="78" t="s">
        <v>68</v>
      </c>
      <c r="AJ1406" s="25" t="str">
        <f t="shared" si="168"/>
        <v>(FUT Simulator)</v>
      </c>
      <c r="AK1406" s="25"/>
      <c r="AL1406" s="25"/>
      <c r="AM1406" s="25">
        <v>3</v>
      </c>
      <c r="AN1406" s="25"/>
      <c r="AO1406" s="25"/>
      <c r="AP1406" s="26">
        <f ca="1">IF(AND(Email_TaskV2[[#This Row],[Status]]="ON PROGRESS"),TODAY()-Email_TaskV2[[#This Row],[Tanggal nodin RFS/RFI]],0)</f>
        <v>0</v>
      </c>
      <c r="AQ1406" s="26">
        <f ca="1">IF(AND(Email_TaskV2[[#This Row],[Status]]="ON PROGRESS",Email_TaskV2[[#This Row],[Type]]="RFI"),TODAY()-Email_TaskV2[[#This Row],[Tanggal nodin RFS/RFI]],0)</f>
        <v>0</v>
      </c>
      <c r="AR1406" s="26" t="str">
        <f ca="1">IF(Email_TaskV2[[#This Row],[Aging]]&gt;7,"Warning","")</f>
        <v/>
      </c>
      <c r="AS1406" s="158"/>
      <c r="AT1406" s="158"/>
      <c r="AU1406" s="158"/>
      <c r="AV1406" s="158" t="str">
        <f>IF(AND(Email_TaskV2[[#This Row],[Status]]="ON PROGRESS",Email_TaskV2[[#This Row],[Type]]="RFS"),"YES","")</f>
        <v/>
      </c>
      <c r="AW1406" s="184" t="str">
        <f>IF(AND(Email_TaskV2[[#This Row],[Status]]="ON PROGRESS",Email_TaskV2[[#This Row],[Type]]="RFI"),"YES","")</f>
        <v/>
      </c>
      <c r="AX1406" s="158">
        <f>IF(Email_TaskV2[[#This Row],[Nomor Nodin RFS/RFI]]="","",DAY(Email_TaskV2[[#This Row],[Tanggal nodin RFS/RFI]]))</f>
        <v>10</v>
      </c>
      <c r="AY1406" s="179" t="str">
        <f>IF(Email_TaskV2[[#This Row],[Nomor Nodin RFS/RFI]]="","",TEXT(Email_TaskV2[[#This Row],[Tanggal nodin RFS/RFI]],"mmm"))</f>
        <v>Nov</v>
      </c>
      <c r="AZ1406" s="179" t="str">
        <f>IF(Email_TaskV2[[#This Row],[Nodin BO]]="","No","Yes")</f>
        <v>Yes</v>
      </c>
      <c r="BA1406" s="176">
        <f>IF(Email_TaskV2[[#This Row],[Month]]="",13,MONTH(Email_TaskV2[[#This Row],[Tanggal nodin RFS/RFI]]))</f>
        <v>11</v>
      </c>
    </row>
    <row r="1407" spans="1:53" ht="15" hidden="1" customHeight="1" x14ac:dyDescent="0.3">
      <c r="A1407" s="17">
        <v>1406</v>
      </c>
      <c r="B1407" s="78" t="s">
        <v>5951</v>
      </c>
      <c r="C1407" s="86">
        <v>44875</v>
      </c>
      <c r="D1407" s="87" t="s">
        <v>5952</v>
      </c>
      <c r="E1407" s="78" t="s">
        <v>55</v>
      </c>
      <c r="F1407" s="88" t="s">
        <v>112</v>
      </c>
      <c r="G1407" s="85">
        <v>44879</v>
      </c>
      <c r="H1407" s="85">
        <v>44888</v>
      </c>
      <c r="I1407" s="78" t="s">
        <v>5953</v>
      </c>
      <c r="J1407" s="85">
        <v>44889</v>
      </c>
      <c r="K1407" s="178" t="s">
        <v>5954</v>
      </c>
      <c r="L1407" s="78">
        <f t="shared" si="171"/>
        <v>13</v>
      </c>
      <c r="M1407" s="78">
        <f t="shared" si="172"/>
        <v>10</v>
      </c>
      <c r="N1407" s="87" t="s">
        <v>164</v>
      </c>
      <c r="O1407" s="87" t="s">
        <v>165</v>
      </c>
      <c r="P1407" s="87" t="str">
        <f>VLOOKUP(Email_TaskV2[[#This Row],[PIC Dev]],[1]Organization!C:D,2,FALSE)</f>
        <v>Business Architecture</v>
      </c>
      <c r="Q1407" s="87"/>
      <c r="R1407" s="78">
        <v>39</v>
      </c>
      <c r="S1407" s="78" t="s">
        <v>106</v>
      </c>
      <c r="T1407" s="78" t="s">
        <v>5955</v>
      </c>
      <c r="U1407" s="78"/>
      <c r="V1407" s="78"/>
      <c r="W1407" s="78"/>
      <c r="X1407" s="78"/>
      <c r="Y1407" s="78"/>
      <c r="Z1407" s="31" t="s">
        <v>63</v>
      </c>
      <c r="AA1407" s="31" t="s">
        <v>64</v>
      </c>
      <c r="AB1407" s="31" t="s">
        <v>5956</v>
      </c>
      <c r="AC1407" s="31" t="s">
        <v>98</v>
      </c>
      <c r="AD1407" s="23" t="s">
        <v>211</v>
      </c>
      <c r="AE1407" s="77"/>
      <c r="AF1407" s="77"/>
      <c r="AG1407" s="78"/>
      <c r="AH1407" s="78"/>
      <c r="AI1407" s="78" t="s">
        <v>75</v>
      </c>
      <c r="AJ1407" s="25" t="str">
        <f t="shared" si="168"/>
        <v/>
      </c>
      <c r="AK1407" s="25"/>
      <c r="AL1407" s="25"/>
      <c r="AM1407" s="25"/>
      <c r="AN1407" s="25"/>
      <c r="AO1407" s="25"/>
      <c r="AP1407" s="26">
        <f ca="1">IF(AND(Email_TaskV2[[#This Row],[Status]]="ON PROGRESS"),TODAY()-Email_TaskV2[[#This Row],[Tanggal nodin RFS/RFI]],0)</f>
        <v>0</v>
      </c>
      <c r="AQ1407" s="26">
        <f ca="1">IF(AND(Email_TaskV2[[#This Row],[Status]]="ON PROGRESS",Email_TaskV2[[#This Row],[Type]]="RFI"),TODAY()-Email_TaskV2[[#This Row],[Tanggal nodin RFS/RFI]],0)</f>
        <v>0</v>
      </c>
      <c r="AR1407" s="26" t="str">
        <f ca="1">IF(Email_TaskV2[[#This Row],[Aging]]&gt;7,"Warning","")</f>
        <v/>
      </c>
      <c r="AS1407" s="158"/>
      <c r="AT1407" s="158"/>
      <c r="AU1407" s="158"/>
      <c r="AV1407" s="158" t="str">
        <f>IF(AND(Email_TaskV2[[#This Row],[Status]]="ON PROGRESS",Email_TaskV2[[#This Row],[Type]]="RFS"),"YES","")</f>
        <v/>
      </c>
      <c r="AW1407" s="184" t="str">
        <f>IF(AND(Email_TaskV2[[#This Row],[Status]]="ON PROGRESS",Email_TaskV2[[#This Row],[Type]]="RFI"),"YES","")</f>
        <v/>
      </c>
      <c r="AX1407" s="158">
        <f>IF(Email_TaskV2[[#This Row],[Nomor Nodin RFS/RFI]]="","",DAY(Email_TaskV2[[#This Row],[Tanggal nodin RFS/RFI]]))</f>
        <v>10</v>
      </c>
      <c r="AY1407" s="179" t="str">
        <f>IF(Email_TaskV2[[#This Row],[Nomor Nodin RFS/RFI]]="","",TEXT(Email_TaskV2[[#This Row],[Tanggal nodin RFS/RFI]],"mmm"))</f>
        <v>Nov</v>
      </c>
      <c r="AZ1407" s="179" t="str">
        <f>IF(Email_TaskV2[[#This Row],[Nodin BO]]="","No","Yes")</f>
        <v>Yes</v>
      </c>
      <c r="BA1407" s="176">
        <f>IF(Email_TaskV2[[#This Row],[Month]]="",13,MONTH(Email_TaskV2[[#This Row],[Tanggal nodin RFS/RFI]]))</f>
        <v>11</v>
      </c>
    </row>
    <row r="1408" spans="1:53" ht="15" hidden="1" customHeight="1" x14ac:dyDescent="0.3">
      <c r="A1408" s="17">
        <v>1407</v>
      </c>
      <c r="B1408" s="78" t="s">
        <v>5957</v>
      </c>
      <c r="C1408" s="86">
        <v>44875</v>
      </c>
      <c r="D1408" s="89" t="s">
        <v>5958</v>
      </c>
      <c r="E1408" s="78" t="s">
        <v>55</v>
      </c>
      <c r="F1408" s="78" t="s">
        <v>136</v>
      </c>
      <c r="G1408" s="85">
        <v>44876</v>
      </c>
      <c r="H1408" s="85">
        <v>44880</v>
      </c>
      <c r="I1408" s="78" t="s">
        <v>5959</v>
      </c>
      <c r="J1408" s="85">
        <v>44880</v>
      </c>
      <c r="K1408" s="178" t="s">
        <v>5960</v>
      </c>
      <c r="L1408" s="78">
        <f t="shared" si="171"/>
        <v>5</v>
      </c>
      <c r="M1408" s="78">
        <f t="shared" si="172"/>
        <v>4</v>
      </c>
      <c r="N1408" s="87" t="s">
        <v>130</v>
      </c>
      <c r="O1408" s="87" t="s">
        <v>131</v>
      </c>
      <c r="P1408" s="87" t="str">
        <f>VLOOKUP(Email_TaskV2[[#This Row],[PIC Dev]],[1]Organization!C:D,2,FALSE)</f>
        <v>BSM Prepaid</v>
      </c>
      <c r="Q1408" s="89" t="s">
        <v>5961</v>
      </c>
      <c r="R1408" s="78">
        <v>186</v>
      </c>
      <c r="S1408" s="78" t="s">
        <v>61</v>
      </c>
      <c r="T1408" s="78" t="s">
        <v>5962</v>
      </c>
      <c r="U1408" s="78"/>
      <c r="V1408" s="78"/>
      <c r="W1408" s="78"/>
      <c r="X1408" s="78"/>
      <c r="Y1408" s="78"/>
      <c r="Z1408" s="31" t="s">
        <v>63</v>
      </c>
      <c r="AA1408" s="31" t="s">
        <v>64</v>
      </c>
      <c r="AB1408" s="31" t="s">
        <v>65</v>
      </c>
      <c r="AC1408" s="31" t="s">
        <v>66</v>
      </c>
      <c r="AD1408" s="23" t="s">
        <v>139</v>
      </c>
      <c r="AE1408" s="77" t="s">
        <v>74</v>
      </c>
      <c r="AF1408" s="77" t="s">
        <v>89</v>
      </c>
      <c r="AG1408" s="78" t="s">
        <v>4221</v>
      </c>
      <c r="AH1408" s="78"/>
      <c r="AI1408" s="78" t="s">
        <v>68</v>
      </c>
      <c r="AJ1408" s="25" t="str">
        <f t="shared" si="168"/>
        <v>(FUT Simulator)</v>
      </c>
      <c r="AK1408" s="25"/>
      <c r="AL1408" s="25"/>
      <c r="AM1408" s="25">
        <v>3</v>
      </c>
      <c r="AN1408" s="25"/>
      <c r="AO1408" s="25"/>
      <c r="AP1408" s="26">
        <f ca="1">IF(AND(Email_TaskV2[[#This Row],[Status]]="ON PROGRESS"),TODAY()-Email_TaskV2[[#This Row],[Tanggal nodin RFS/RFI]],0)</f>
        <v>0</v>
      </c>
      <c r="AQ1408" s="26">
        <f ca="1">IF(AND(Email_TaskV2[[#This Row],[Status]]="ON PROGRESS",Email_TaskV2[[#This Row],[Type]]="RFI"),TODAY()-Email_TaskV2[[#This Row],[Tanggal nodin RFS/RFI]],0)</f>
        <v>0</v>
      </c>
      <c r="AR1408" s="26" t="str">
        <f ca="1">IF(Email_TaskV2[[#This Row],[Aging]]&gt;7,"Warning","")</f>
        <v/>
      </c>
      <c r="AS1408" s="158"/>
      <c r="AT1408" s="158"/>
      <c r="AU1408" s="158"/>
      <c r="AV1408" s="158" t="str">
        <f>IF(AND(Email_TaskV2[[#This Row],[Status]]="ON PROGRESS",Email_TaskV2[[#This Row],[Type]]="RFS"),"YES","")</f>
        <v/>
      </c>
      <c r="AW1408" s="16" t="str">
        <f>IF(AND(Email_TaskV2[[#This Row],[Status]]="ON PROGRESS",Email_TaskV2[[#This Row],[Type]]="RFI"),"YES","")</f>
        <v/>
      </c>
      <c r="AX1408" s="158">
        <f>IF(Email_TaskV2[[#This Row],[Nomor Nodin RFS/RFI]]="","",DAY(Email_TaskV2[[#This Row],[Tanggal nodin RFS/RFI]]))</f>
        <v>10</v>
      </c>
      <c r="AY1408" s="179" t="str">
        <f>IF(Email_TaskV2[[#This Row],[Nomor Nodin RFS/RFI]]="","",TEXT(Email_TaskV2[[#This Row],[Tanggal nodin RFS/RFI]],"mmm"))</f>
        <v>Nov</v>
      </c>
      <c r="AZ1408" s="179" t="str">
        <f>IF(Email_TaskV2[[#This Row],[Nodin BO]]="","No","Yes")</f>
        <v>Yes</v>
      </c>
      <c r="BA1408" s="176">
        <f>IF(Email_TaskV2[[#This Row],[Month]]="",13,MONTH(Email_TaskV2[[#This Row],[Tanggal nodin RFS/RFI]]))</f>
        <v>11</v>
      </c>
    </row>
    <row r="1409" spans="1:53" ht="15" hidden="1" customHeight="1" x14ac:dyDescent="0.3">
      <c r="A1409" s="17">
        <v>1408</v>
      </c>
      <c r="B1409" s="78" t="s">
        <v>5963</v>
      </c>
      <c r="C1409" s="86">
        <v>44876</v>
      </c>
      <c r="D1409" s="89" t="s">
        <v>5964</v>
      </c>
      <c r="E1409" s="78" t="s">
        <v>55</v>
      </c>
      <c r="F1409" s="78" t="s">
        <v>136</v>
      </c>
      <c r="G1409" s="85">
        <v>44876</v>
      </c>
      <c r="H1409" s="85">
        <v>44876</v>
      </c>
      <c r="I1409" s="78" t="s">
        <v>5965</v>
      </c>
      <c r="J1409" s="85">
        <v>44876</v>
      </c>
      <c r="K1409" s="178" t="s">
        <v>5966</v>
      </c>
      <c r="L1409" s="31">
        <f t="shared" si="171"/>
        <v>0</v>
      </c>
      <c r="M1409" s="31">
        <f t="shared" si="172"/>
        <v>0</v>
      </c>
      <c r="N1409" s="87" t="s">
        <v>58</v>
      </c>
      <c r="O1409" s="87" t="s">
        <v>59</v>
      </c>
      <c r="P1409" s="87" t="str">
        <f>VLOOKUP(Email_TaskV2[[#This Row],[PIC Dev]],[1]Organization!C:D,2,FALSE)</f>
        <v>BSM Prepaid</v>
      </c>
      <c r="Q1409" s="89" t="s">
        <v>5967</v>
      </c>
      <c r="R1409" s="78">
        <v>32</v>
      </c>
      <c r="S1409" s="78" t="s">
        <v>61</v>
      </c>
      <c r="T1409" s="78" t="s">
        <v>5968</v>
      </c>
      <c r="U1409" s="78" t="s">
        <v>5969</v>
      </c>
      <c r="V1409" s="85">
        <v>44873</v>
      </c>
      <c r="W1409" s="78" t="s">
        <v>5970</v>
      </c>
      <c r="X1409" s="78" t="s">
        <v>5971</v>
      </c>
      <c r="Y1409" s="78" t="s">
        <v>5972</v>
      </c>
      <c r="Z1409" s="31" t="s">
        <v>63</v>
      </c>
      <c r="AA1409" s="31" t="s">
        <v>64</v>
      </c>
      <c r="AB1409" s="31" t="s">
        <v>65</v>
      </c>
      <c r="AC1409" s="31" t="s">
        <v>98</v>
      </c>
      <c r="AD1409" s="23" t="s">
        <v>4310</v>
      </c>
      <c r="AE1409" s="77"/>
      <c r="AF1409" s="77"/>
      <c r="AG1409" s="78"/>
      <c r="AH1409" s="78"/>
      <c r="AI1409" s="78" t="s">
        <v>68</v>
      </c>
      <c r="AJ1409" s="25" t="str">
        <f t="shared" si="168"/>
        <v>(FUT Simulator)</v>
      </c>
      <c r="AK1409" s="25"/>
      <c r="AL1409" s="25"/>
      <c r="AM1409" s="25">
        <v>3</v>
      </c>
      <c r="AN1409" s="25"/>
      <c r="AO1409" s="25"/>
      <c r="AP1409" s="26">
        <f ca="1">IF(AND(Email_TaskV2[[#This Row],[Status]]="ON PROGRESS"),TODAY()-Email_TaskV2[[#This Row],[Tanggal nodin RFS/RFI]],0)</f>
        <v>0</v>
      </c>
      <c r="AQ1409" s="26">
        <f ca="1">IF(AND(Email_TaskV2[[#This Row],[Status]]="ON PROGRESS",Email_TaskV2[[#This Row],[Type]]="RFI"),TODAY()-Email_TaskV2[[#This Row],[Tanggal nodin RFS/RFI]],0)</f>
        <v>0</v>
      </c>
      <c r="AR1409" s="26" t="str">
        <f ca="1">IF(Email_TaskV2[[#This Row],[Aging]]&gt;7,"Warning","")</f>
        <v/>
      </c>
      <c r="AS1409" s="158"/>
      <c r="AT1409" s="158"/>
      <c r="AU1409" s="158"/>
      <c r="AV1409" s="16" t="str">
        <f>IF(AND(Email_TaskV2[[#This Row],[Status]]="ON PROGRESS",Email_TaskV2[[#This Row],[Type]]="RFS"),"YES","")</f>
        <v/>
      </c>
      <c r="AW1409" s="184" t="str">
        <f>IF(AND(Email_TaskV2[[#This Row],[Status]]="ON PROGRESS",Email_TaskV2[[#This Row],[Type]]="RFI"),"YES","")</f>
        <v/>
      </c>
      <c r="AX1409" s="16">
        <f>IF(Email_TaskV2[[#This Row],[Nomor Nodin RFS/RFI]]="","",DAY(Email_TaskV2[[#This Row],[Tanggal nodin RFS/RFI]]))</f>
        <v>11</v>
      </c>
      <c r="AY1409" s="175" t="str">
        <f>IF(Email_TaskV2[[#This Row],[Nomor Nodin RFS/RFI]]="","",TEXT(Email_TaskV2[[#This Row],[Tanggal nodin RFS/RFI]],"mmm"))</f>
        <v>Nov</v>
      </c>
      <c r="AZ1409" s="175" t="str">
        <f>IF(Email_TaskV2[[#This Row],[Nodin BO]]="","No","Yes")</f>
        <v>Yes</v>
      </c>
      <c r="BA1409" s="36">
        <f>IF(Email_TaskV2[[#This Row],[Month]]="",13,MONTH(Email_TaskV2[[#This Row],[Tanggal nodin RFS/RFI]]))</f>
        <v>11</v>
      </c>
    </row>
    <row r="1410" spans="1:53" ht="15" hidden="1" customHeight="1" x14ac:dyDescent="0.3">
      <c r="A1410" s="17">
        <v>1409</v>
      </c>
      <c r="B1410" s="31" t="s">
        <v>5973</v>
      </c>
      <c r="C1410" s="40">
        <v>44876</v>
      </c>
      <c r="D1410" s="74" t="s">
        <v>5974</v>
      </c>
      <c r="E1410" s="31" t="s">
        <v>55</v>
      </c>
      <c r="F1410" s="78" t="s">
        <v>136</v>
      </c>
      <c r="G1410" s="85">
        <v>44876</v>
      </c>
      <c r="H1410" s="42">
        <v>44886</v>
      </c>
      <c r="I1410" s="31" t="s">
        <v>5975</v>
      </c>
      <c r="J1410" s="42">
        <v>44883</v>
      </c>
      <c r="K1410" s="83" t="s">
        <v>5976</v>
      </c>
      <c r="L1410" s="31">
        <f t="shared" si="171"/>
        <v>10</v>
      </c>
      <c r="M1410" s="31">
        <f t="shared" si="172"/>
        <v>7</v>
      </c>
      <c r="N1410" s="87" t="s">
        <v>220</v>
      </c>
      <c r="O1410" s="87" t="s">
        <v>221</v>
      </c>
      <c r="P1410" s="34" t="str">
        <f>VLOOKUP(Email_TaskV2[[#This Row],[PIC Dev]],[1]Organization!C:D,2,FALSE)</f>
        <v>Digital and VAS</v>
      </c>
      <c r="Q1410" s="74" t="s">
        <v>5977</v>
      </c>
      <c r="R1410" s="31">
        <v>145</v>
      </c>
      <c r="S1410" s="31" t="s">
        <v>61</v>
      </c>
      <c r="T1410" s="31"/>
      <c r="U1410" s="31"/>
      <c r="V1410" s="31"/>
      <c r="W1410" s="31"/>
      <c r="X1410" s="31"/>
      <c r="Y1410" s="31"/>
      <c r="Z1410" s="31" t="s">
        <v>63</v>
      </c>
      <c r="AA1410" s="31" t="s">
        <v>64</v>
      </c>
      <c r="AB1410" s="31" t="s">
        <v>97</v>
      </c>
      <c r="AC1410" s="31" t="s">
        <v>98</v>
      </c>
      <c r="AD1410" s="23" t="s">
        <v>255</v>
      </c>
      <c r="AE1410" s="33"/>
      <c r="AF1410" s="33"/>
      <c r="AG1410" s="31"/>
      <c r="AH1410" s="31"/>
      <c r="AI1410" s="78" t="s">
        <v>75</v>
      </c>
      <c r="AJ1410" s="25" t="str">
        <f t="shared" si="168"/>
        <v/>
      </c>
      <c r="AK1410" s="25"/>
      <c r="AL1410" s="25"/>
      <c r="AM1410" s="25"/>
      <c r="AN1410" s="25"/>
      <c r="AO1410" s="25"/>
      <c r="AP1410" s="26">
        <f ca="1">IF(AND(Email_TaskV2[[#This Row],[Status]]="ON PROGRESS"),TODAY()-Email_TaskV2[[#This Row],[Tanggal nodin RFS/RFI]],0)</f>
        <v>0</v>
      </c>
      <c r="AQ1410" s="26">
        <f ca="1">IF(AND(Email_TaskV2[[#This Row],[Status]]="ON PROGRESS",Email_TaskV2[[#This Row],[Type]]="RFI"),TODAY()-Email_TaskV2[[#This Row],[Tanggal nodin RFS/RFI]],0)</f>
        <v>0</v>
      </c>
      <c r="AR1410" s="26" t="str">
        <f ca="1">IF(Email_TaskV2[[#This Row],[Aging]]&gt;7,"Warning","")</f>
        <v/>
      </c>
      <c r="AS1410" s="158"/>
      <c r="AT1410" s="158"/>
      <c r="AU1410" s="158"/>
      <c r="AV1410" s="16" t="str">
        <f>IF(AND(Email_TaskV2[[#This Row],[Status]]="ON PROGRESS",Email_TaskV2[[#This Row],[Type]]="RFS"),"YES","")</f>
        <v/>
      </c>
      <c r="AW1410" s="16" t="str">
        <f>IF(AND(Email_TaskV2[[#This Row],[Status]]="ON PROGRESS",Email_TaskV2[[#This Row],[Type]]="RFI"),"YES","")</f>
        <v/>
      </c>
      <c r="AX1410" s="16">
        <f>IF(Email_TaskV2[[#This Row],[Nomor Nodin RFS/RFI]]="","",DAY(Email_TaskV2[[#This Row],[Tanggal nodin RFS/RFI]]))</f>
        <v>11</v>
      </c>
      <c r="AY1410" s="175" t="str">
        <f>IF(Email_TaskV2[[#This Row],[Nomor Nodin RFS/RFI]]="","",TEXT(Email_TaskV2[[#This Row],[Tanggal nodin RFS/RFI]],"mmm"))</f>
        <v>Nov</v>
      </c>
      <c r="AZ1410" s="175" t="str">
        <f>IF(Email_TaskV2[[#This Row],[Nodin BO]]="","No","Yes")</f>
        <v>No</v>
      </c>
      <c r="BA1410" s="36">
        <f>IF(Email_TaskV2[[#This Row],[Month]]="",13,MONTH(Email_TaskV2[[#This Row],[Tanggal nodin RFS/RFI]]))</f>
        <v>11</v>
      </c>
    </row>
    <row r="1411" spans="1:53" ht="15" hidden="1" customHeight="1" x14ac:dyDescent="0.3">
      <c r="A1411" s="17">
        <v>1410</v>
      </c>
      <c r="B1411" s="78" t="s">
        <v>5978</v>
      </c>
      <c r="C1411" s="86">
        <v>44876</v>
      </c>
      <c r="D1411" s="89" t="s">
        <v>5979</v>
      </c>
      <c r="E1411" s="78" t="s">
        <v>55</v>
      </c>
      <c r="F1411" s="88" t="s">
        <v>86</v>
      </c>
      <c r="G1411" s="85">
        <v>44876</v>
      </c>
      <c r="H1411" s="42">
        <v>44886</v>
      </c>
      <c r="I1411" s="78" t="s">
        <v>5980</v>
      </c>
      <c r="J1411" s="42">
        <v>44883</v>
      </c>
      <c r="K1411" s="177" t="s">
        <v>5981</v>
      </c>
      <c r="L1411" s="31">
        <f t="shared" si="171"/>
        <v>10</v>
      </c>
      <c r="M1411" s="31">
        <f t="shared" si="172"/>
        <v>7</v>
      </c>
      <c r="N1411" s="87" t="s">
        <v>220</v>
      </c>
      <c r="O1411" s="87" t="s">
        <v>221</v>
      </c>
      <c r="P1411" s="87" t="str">
        <f>VLOOKUP(Email_TaskV2[[#This Row],[PIC Dev]],[1]Organization!C:D,2,FALSE)</f>
        <v>Digital and VAS</v>
      </c>
      <c r="Q1411" s="89" t="s">
        <v>5977</v>
      </c>
      <c r="R1411" s="31">
        <v>145</v>
      </c>
      <c r="S1411" s="78" t="s">
        <v>61</v>
      </c>
      <c r="T1411" s="78"/>
      <c r="U1411" s="78"/>
      <c r="V1411" s="78"/>
      <c r="W1411" s="78"/>
      <c r="X1411" s="78"/>
      <c r="Y1411" s="78"/>
      <c r="Z1411" s="31" t="s">
        <v>63</v>
      </c>
      <c r="AA1411" s="31" t="s">
        <v>64</v>
      </c>
      <c r="AB1411" s="31" t="s">
        <v>97</v>
      </c>
      <c r="AC1411" s="31" t="s">
        <v>98</v>
      </c>
      <c r="AD1411" s="23" t="s">
        <v>3897</v>
      </c>
      <c r="AE1411" s="77"/>
      <c r="AF1411" s="77"/>
      <c r="AG1411" s="78"/>
      <c r="AH1411" s="78"/>
      <c r="AI1411" s="78" t="s">
        <v>75</v>
      </c>
      <c r="AJ1411" s="25" t="str">
        <f t="shared" si="168"/>
        <v/>
      </c>
      <c r="AK1411" s="25"/>
      <c r="AL1411" s="25"/>
      <c r="AM1411" s="25"/>
      <c r="AN1411" s="25"/>
      <c r="AO1411" s="25"/>
      <c r="AP1411" s="26">
        <f ca="1">IF(AND(Email_TaskV2[[#This Row],[Status]]="ON PROGRESS"),TODAY()-Email_TaskV2[[#This Row],[Tanggal nodin RFS/RFI]],0)</f>
        <v>0</v>
      </c>
      <c r="AQ1411" s="26">
        <f ca="1">IF(AND(Email_TaskV2[[#This Row],[Status]]="ON PROGRESS",Email_TaskV2[[#This Row],[Type]]="RFI"),TODAY()-Email_TaskV2[[#This Row],[Tanggal nodin RFS/RFI]],0)</f>
        <v>0</v>
      </c>
      <c r="AR1411" s="26" t="str">
        <f ca="1">IF(Email_TaskV2[[#This Row],[Aging]]&gt;7,"Warning","")</f>
        <v/>
      </c>
      <c r="AS1411" s="158"/>
      <c r="AT1411" s="158"/>
      <c r="AU1411" s="158"/>
      <c r="AV1411" s="16" t="str">
        <f>IF(AND(Email_TaskV2[[#This Row],[Status]]="ON PROGRESS",Email_TaskV2[[#This Row],[Type]]="RFS"),"YES","")</f>
        <v/>
      </c>
      <c r="AW1411" s="16" t="str">
        <f>IF(AND(Email_TaskV2[[#This Row],[Status]]="ON PROGRESS",Email_TaskV2[[#This Row],[Type]]="RFI"),"YES","")</f>
        <v/>
      </c>
      <c r="AX1411" s="16">
        <f>IF(Email_TaskV2[[#This Row],[Nomor Nodin RFS/RFI]]="","",DAY(Email_TaskV2[[#This Row],[Tanggal nodin RFS/RFI]]))</f>
        <v>11</v>
      </c>
      <c r="AY1411" s="175" t="str">
        <f>IF(Email_TaskV2[[#This Row],[Nomor Nodin RFS/RFI]]="","",TEXT(Email_TaskV2[[#This Row],[Tanggal nodin RFS/RFI]],"mmm"))</f>
        <v>Nov</v>
      </c>
      <c r="AZ1411" s="175" t="str">
        <f>IF(Email_TaskV2[[#This Row],[Nodin BO]]="","No","Yes")</f>
        <v>No</v>
      </c>
      <c r="BA1411" s="36">
        <f>IF(Email_TaskV2[[#This Row],[Month]]="",13,MONTH(Email_TaskV2[[#This Row],[Tanggal nodin RFS/RFI]]))</f>
        <v>11</v>
      </c>
    </row>
    <row r="1412" spans="1:53" ht="15" hidden="1" customHeight="1" x14ac:dyDescent="0.3">
      <c r="A1412" s="17">
        <v>1411</v>
      </c>
      <c r="B1412" s="78" t="s">
        <v>5982</v>
      </c>
      <c r="C1412" s="86">
        <v>44876</v>
      </c>
      <c r="D1412" s="87" t="s">
        <v>5983</v>
      </c>
      <c r="E1412" s="78" t="s">
        <v>55</v>
      </c>
      <c r="F1412" s="88" t="s">
        <v>86</v>
      </c>
      <c r="G1412" s="85">
        <v>44881</v>
      </c>
      <c r="H1412" s="85">
        <v>44883</v>
      </c>
      <c r="I1412" s="78" t="s">
        <v>5984</v>
      </c>
      <c r="J1412" s="85">
        <v>44886</v>
      </c>
      <c r="K1412" s="177" t="s">
        <v>5985</v>
      </c>
      <c r="L1412" s="31">
        <f t="shared" si="171"/>
        <v>7</v>
      </c>
      <c r="M1412" s="31">
        <f t="shared" si="172"/>
        <v>5</v>
      </c>
      <c r="N1412" s="87" t="s">
        <v>120</v>
      </c>
      <c r="O1412" s="87" t="s">
        <v>121</v>
      </c>
      <c r="P1412" s="87" t="str">
        <f>VLOOKUP(Email_TaskV2[[#This Row],[PIC Dev]],[1]Organization!C:D,2,FALSE)</f>
        <v>Business Architecture</v>
      </c>
      <c r="Q1412" s="89" t="s">
        <v>5986</v>
      </c>
      <c r="R1412" s="78">
        <v>14</v>
      </c>
      <c r="S1412" s="78" t="s">
        <v>61</v>
      </c>
      <c r="T1412" s="78" t="s">
        <v>5987</v>
      </c>
      <c r="U1412" s="78" t="s">
        <v>5988</v>
      </c>
      <c r="V1412" s="85">
        <v>44873</v>
      </c>
      <c r="W1412" s="78" t="s">
        <v>123</v>
      </c>
      <c r="X1412" s="78" t="s">
        <v>5989</v>
      </c>
      <c r="Y1412" s="78" t="s">
        <v>5990</v>
      </c>
      <c r="Z1412" s="31" t="s">
        <v>63</v>
      </c>
      <c r="AA1412" s="31" t="s">
        <v>64</v>
      </c>
      <c r="AB1412" s="31" t="s">
        <v>123</v>
      </c>
      <c r="AC1412" s="31" t="s">
        <v>98</v>
      </c>
      <c r="AD1412" s="23" t="s">
        <v>4310</v>
      </c>
      <c r="AE1412" s="77"/>
      <c r="AF1412" s="77"/>
      <c r="AG1412" s="78"/>
      <c r="AH1412" s="78"/>
      <c r="AI1412" s="78" t="s">
        <v>75</v>
      </c>
      <c r="AJ1412" s="25" t="str">
        <f t="shared" si="168"/>
        <v/>
      </c>
      <c r="AK1412" s="25"/>
      <c r="AL1412" s="25"/>
      <c r="AM1412" s="25"/>
      <c r="AN1412" s="25"/>
      <c r="AO1412" s="25"/>
      <c r="AP1412" s="26">
        <f ca="1">IF(AND(Email_TaskV2[[#This Row],[Status]]="ON PROGRESS"),TODAY()-Email_TaskV2[[#This Row],[Tanggal nodin RFS/RFI]],0)</f>
        <v>0</v>
      </c>
      <c r="AQ1412" s="26">
        <f ca="1">IF(AND(Email_TaskV2[[#This Row],[Status]]="ON PROGRESS",Email_TaskV2[[#This Row],[Type]]="RFI"),TODAY()-Email_TaskV2[[#This Row],[Tanggal nodin RFS/RFI]],0)</f>
        <v>0</v>
      </c>
      <c r="AR1412" s="26" t="str">
        <f ca="1">IF(Email_TaskV2[[#This Row],[Aging]]&gt;7,"Warning","")</f>
        <v/>
      </c>
      <c r="AS1412" s="158"/>
      <c r="AT1412" s="158"/>
      <c r="AU1412" s="158"/>
      <c r="AV1412" s="16" t="str">
        <f>IF(AND(Email_TaskV2[[#This Row],[Status]]="ON PROGRESS",Email_TaskV2[[#This Row],[Type]]="RFS"),"YES","")</f>
        <v/>
      </c>
      <c r="AW1412" s="16" t="str">
        <f>IF(AND(Email_TaskV2[[#This Row],[Status]]="ON PROGRESS",Email_TaskV2[[#This Row],[Type]]="RFI"),"YES","")</f>
        <v/>
      </c>
      <c r="AX1412" s="16">
        <f>IF(Email_TaskV2[[#This Row],[Nomor Nodin RFS/RFI]]="","",DAY(Email_TaskV2[[#This Row],[Tanggal nodin RFS/RFI]]))</f>
        <v>11</v>
      </c>
      <c r="AY1412" s="175" t="str">
        <f>IF(Email_TaskV2[[#This Row],[Nomor Nodin RFS/RFI]]="","",TEXT(Email_TaskV2[[#This Row],[Tanggal nodin RFS/RFI]],"mmm"))</f>
        <v>Nov</v>
      </c>
      <c r="AZ1412" s="175" t="str">
        <f>IF(Email_TaskV2[[#This Row],[Nodin BO]]="","No","Yes")</f>
        <v>Yes</v>
      </c>
      <c r="BA1412" s="36">
        <f>IF(Email_TaskV2[[#This Row],[Month]]="",13,MONTH(Email_TaskV2[[#This Row],[Tanggal nodin RFS/RFI]]))</f>
        <v>11</v>
      </c>
    </row>
    <row r="1413" spans="1:53" ht="15" hidden="1" customHeight="1" x14ac:dyDescent="0.3">
      <c r="A1413" s="17">
        <v>1412</v>
      </c>
      <c r="B1413" s="78" t="s">
        <v>5991</v>
      </c>
      <c r="C1413" s="86">
        <v>44876</v>
      </c>
      <c r="D1413" s="89" t="s">
        <v>5278</v>
      </c>
      <c r="E1413" s="78" t="s">
        <v>55</v>
      </c>
      <c r="F1413" s="88" t="s">
        <v>86</v>
      </c>
      <c r="G1413" s="85">
        <v>44876</v>
      </c>
      <c r="H1413" s="85">
        <v>44902</v>
      </c>
      <c r="I1413" s="78" t="s">
        <v>5992</v>
      </c>
      <c r="J1413" s="85">
        <v>44902</v>
      </c>
      <c r="K1413" s="177" t="s">
        <v>5993</v>
      </c>
      <c r="L1413" s="31">
        <f t="shared" si="171"/>
        <v>26</v>
      </c>
      <c r="M1413" s="31">
        <f t="shared" si="172"/>
        <v>26</v>
      </c>
      <c r="N1413" s="87" t="s">
        <v>220</v>
      </c>
      <c r="O1413" s="87" t="s">
        <v>221</v>
      </c>
      <c r="P1413" s="87" t="str">
        <f>VLOOKUP(Email_TaskV2[[#This Row],[PIC Dev]],[1]Organization!C:D,2,FALSE)</f>
        <v>Digital and VAS</v>
      </c>
      <c r="Q1413" s="87" t="s">
        <v>5994</v>
      </c>
      <c r="R1413" s="78">
        <v>30</v>
      </c>
      <c r="S1413" s="78" t="s">
        <v>61</v>
      </c>
      <c r="T1413" s="78" t="s">
        <v>5281</v>
      </c>
      <c r="U1413" s="177" t="s">
        <v>5995</v>
      </c>
      <c r="V1413" s="85">
        <v>44817</v>
      </c>
      <c r="W1413" s="78" t="s">
        <v>5996</v>
      </c>
      <c r="X1413" s="78" t="s">
        <v>5997</v>
      </c>
      <c r="Y1413" s="78" t="s">
        <v>5998</v>
      </c>
      <c r="Z1413" s="31" t="s">
        <v>63</v>
      </c>
      <c r="AA1413" s="31" t="s">
        <v>64</v>
      </c>
      <c r="AB1413" s="31" t="s">
        <v>97</v>
      </c>
      <c r="AC1413" s="31" t="s">
        <v>98</v>
      </c>
      <c r="AD1413" s="23" t="s">
        <v>774</v>
      </c>
      <c r="AE1413" s="77"/>
      <c r="AF1413" s="77"/>
      <c r="AG1413" s="78"/>
      <c r="AH1413" s="78"/>
      <c r="AI1413" s="182" t="s">
        <v>75</v>
      </c>
      <c r="AJ1413" s="183" t="str">
        <f t="shared" si="168"/>
        <v/>
      </c>
      <c r="AK1413" s="25"/>
      <c r="AL1413" s="25"/>
      <c r="AM1413" s="25"/>
      <c r="AN1413" s="25"/>
      <c r="AO1413" s="25"/>
      <c r="AP1413" s="26">
        <f ca="1">IF(AND(Email_TaskV2[[#This Row],[Status]]="ON PROGRESS"),TODAY()-Email_TaskV2[[#This Row],[Tanggal nodin RFS/RFI]],0)</f>
        <v>0</v>
      </c>
      <c r="AQ1413" s="26">
        <f ca="1">IF(AND(Email_TaskV2[[#This Row],[Status]]="ON PROGRESS",Email_TaskV2[[#This Row],[Type]]="RFI"),TODAY()-Email_TaskV2[[#This Row],[Tanggal nodin RFS/RFI]],0)</f>
        <v>0</v>
      </c>
      <c r="AR1413" s="26" t="str">
        <f ca="1">IF(Email_TaskV2[[#This Row],[Aging]]&gt;7,"Warning","")</f>
        <v/>
      </c>
      <c r="AS1413" s="158"/>
      <c r="AT1413" s="158"/>
      <c r="AU1413" s="158"/>
      <c r="AV1413" s="16" t="str">
        <f>IF(AND(Email_TaskV2[[#This Row],[Status]]="ON PROGRESS",Email_TaskV2[[#This Row],[Type]]="RFS"),"YES","")</f>
        <v/>
      </c>
      <c r="AW1413" s="16" t="str">
        <f>IF(AND(Email_TaskV2[[#This Row],[Status]]="ON PROGRESS",Email_TaskV2[[#This Row],[Type]]="RFI"),"YES","")</f>
        <v/>
      </c>
      <c r="AX1413" s="16">
        <f>IF(Email_TaskV2[[#This Row],[Nomor Nodin RFS/RFI]]="","",DAY(Email_TaskV2[[#This Row],[Tanggal nodin RFS/RFI]]))</f>
        <v>11</v>
      </c>
      <c r="AY1413" s="175" t="str">
        <f>IF(Email_TaskV2[[#This Row],[Nomor Nodin RFS/RFI]]="","",TEXT(Email_TaskV2[[#This Row],[Tanggal nodin RFS/RFI]],"mmm"))</f>
        <v>Nov</v>
      </c>
      <c r="AZ1413" s="175" t="str">
        <f>IF(Email_TaskV2[[#This Row],[Nodin BO]]="","No","Yes")</f>
        <v>Yes</v>
      </c>
      <c r="BA1413" s="36">
        <f>IF(Email_TaskV2[[#This Row],[Month]]="",13,MONTH(Email_TaskV2[[#This Row],[Tanggal nodin RFS/RFI]]))</f>
        <v>11</v>
      </c>
    </row>
    <row r="1414" spans="1:53" ht="15" hidden="1" customHeight="1" x14ac:dyDescent="0.3">
      <c r="A1414" s="17">
        <v>1413</v>
      </c>
      <c r="B1414" s="78" t="s">
        <v>5999</v>
      </c>
      <c r="C1414" s="86">
        <v>44876</v>
      </c>
      <c r="D1414" s="89" t="s">
        <v>6000</v>
      </c>
      <c r="E1414" s="78" t="s">
        <v>55</v>
      </c>
      <c r="F1414" s="88" t="s">
        <v>136</v>
      </c>
      <c r="G1414" s="85">
        <v>44880</v>
      </c>
      <c r="H1414" s="85">
        <v>44882</v>
      </c>
      <c r="I1414" s="78" t="s">
        <v>6001</v>
      </c>
      <c r="J1414" s="85">
        <v>44882</v>
      </c>
      <c r="K1414" s="177" t="s">
        <v>6002</v>
      </c>
      <c r="L1414" s="31">
        <f>H1414-C1414</f>
        <v>6</v>
      </c>
      <c r="M1414" s="31">
        <f>J1414-G1414</f>
        <v>2</v>
      </c>
      <c r="N1414" s="87" t="s">
        <v>93</v>
      </c>
      <c r="O1414" s="87" t="s">
        <v>94</v>
      </c>
      <c r="P1414" s="87" t="str">
        <f>VLOOKUP(Email_TaskV2[[#This Row],[PIC Dev]],[1]Organization!C:D,2,FALSE)</f>
        <v>Digital and VAS</v>
      </c>
      <c r="Q1414" s="89" t="s">
        <v>6003</v>
      </c>
      <c r="R1414" s="78">
        <v>44</v>
      </c>
      <c r="S1414" s="78" t="s">
        <v>61</v>
      </c>
      <c r="T1414" s="78" t="s">
        <v>5490</v>
      </c>
      <c r="U1414" s="177" t="s">
        <v>6004</v>
      </c>
      <c r="V1414" s="85">
        <v>44757</v>
      </c>
      <c r="W1414" s="78" t="s">
        <v>4158</v>
      </c>
      <c r="X1414" s="78" t="s">
        <v>6005</v>
      </c>
      <c r="Y1414" s="78" t="s">
        <v>6006</v>
      </c>
      <c r="Z1414" s="31" t="s">
        <v>63</v>
      </c>
      <c r="AA1414" s="31" t="s">
        <v>64</v>
      </c>
      <c r="AB1414" s="31" t="s">
        <v>201</v>
      </c>
      <c r="AC1414" s="31" t="s">
        <v>98</v>
      </c>
      <c r="AD1414" s="23" t="s">
        <v>125</v>
      </c>
      <c r="AE1414" s="77" t="s">
        <v>99</v>
      </c>
      <c r="AF1414" s="77"/>
      <c r="AG1414" s="78"/>
      <c r="AH1414" s="78"/>
      <c r="AI1414" s="78" t="s">
        <v>75</v>
      </c>
      <c r="AJ1414" s="25" t="str">
        <f t="shared" si="168"/>
        <v/>
      </c>
      <c r="AK1414" s="25"/>
      <c r="AL1414" s="25"/>
      <c r="AM1414" s="25"/>
      <c r="AN1414" s="25"/>
      <c r="AO1414" s="25"/>
      <c r="AP1414" s="26">
        <f ca="1">IF(AND(Email_TaskV2[[#This Row],[Status]]="ON PROGRESS"),TODAY()-Email_TaskV2[[#This Row],[Tanggal nodin RFS/RFI]],0)</f>
        <v>0</v>
      </c>
      <c r="AQ1414" s="26">
        <f ca="1">IF(AND(Email_TaskV2[[#This Row],[Status]]="ON PROGRESS",Email_TaskV2[[#This Row],[Type]]="RFI"),TODAY()-Email_TaskV2[[#This Row],[Tanggal nodin RFS/RFI]],0)</f>
        <v>0</v>
      </c>
      <c r="AR1414" s="26" t="str">
        <f ca="1">IF(Email_TaskV2[[#This Row],[Aging]]&gt;7,"Warning","")</f>
        <v/>
      </c>
      <c r="AS1414" s="158"/>
      <c r="AT1414" s="158"/>
      <c r="AU1414" s="158"/>
      <c r="AV1414" s="16" t="str">
        <f>IF(AND(Email_TaskV2[[#This Row],[Status]]="ON PROGRESS",Email_TaskV2[[#This Row],[Type]]="RFS"),"YES","")</f>
        <v/>
      </c>
      <c r="AW1414" s="16" t="str">
        <f>IF(AND(Email_TaskV2[[#This Row],[Status]]="ON PROGRESS",Email_TaskV2[[#This Row],[Type]]="RFI"),"YES","")</f>
        <v/>
      </c>
      <c r="AX1414" s="16">
        <f>IF(Email_TaskV2[[#This Row],[Nomor Nodin RFS/RFI]]="","",DAY(Email_TaskV2[[#This Row],[Tanggal nodin RFS/RFI]]))</f>
        <v>11</v>
      </c>
      <c r="AY1414" s="175" t="str">
        <f>IF(Email_TaskV2[[#This Row],[Nomor Nodin RFS/RFI]]="","",TEXT(Email_TaskV2[[#This Row],[Tanggal nodin RFS/RFI]],"mmm"))</f>
        <v>Nov</v>
      </c>
      <c r="AZ1414" s="175" t="str">
        <f>IF(Email_TaskV2[[#This Row],[Nodin BO]]="","No","Yes")</f>
        <v>Yes</v>
      </c>
      <c r="BA1414" s="36">
        <f>IF(Email_TaskV2[[#This Row],[Month]]="",13,MONTH(Email_TaskV2[[#This Row],[Tanggal nodin RFS/RFI]]))</f>
        <v>11</v>
      </c>
    </row>
    <row r="1415" spans="1:53" ht="15" hidden="1" customHeight="1" x14ac:dyDescent="0.3">
      <c r="A1415" s="17">
        <v>1414</v>
      </c>
      <c r="B1415" s="78" t="s">
        <v>6007</v>
      </c>
      <c r="C1415" s="86">
        <v>44876</v>
      </c>
      <c r="D1415" s="89" t="s">
        <v>6008</v>
      </c>
      <c r="E1415" s="174" t="s">
        <v>118</v>
      </c>
      <c r="F1415" s="164" t="s">
        <v>119</v>
      </c>
      <c r="G1415" s="78"/>
      <c r="H1415" s="85">
        <v>44894</v>
      </c>
      <c r="I1415" s="78"/>
      <c r="J1415" s="78"/>
      <c r="K1415" s="78"/>
      <c r="L1415" s="77"/>
      <c r="M1415" s="87"/>
      <c r="N1415" s="87" t="s">
        <v>93</v>
      </c>
      <c r="O1415" s="87" t="s">
        <v>94</v>
      </c>
      <c r="P1415" s="87" t="str">
        <f>VLOOKUP(Email_TaskV2[[#This Row],[PIC Dev]],[1]Organization!C:D,2,FALSE)</f>
        <v>Digital and VAS</v>
      </c>
      <c r="Q1415" s="89" t="s">
        <v>6009</v>
      </c>
      <c r="R1415" s="78"/>
      <c r="S1415" s="78" t="s">
        <v>61</v>
      </c>
      <c r="T1415" s="78" t="s">
        <v>5368</v>
      </c>
      <c r="U1415" s="177" t="s">
        <v>6010</v>
      </c>
      <c r="V1415" s="85">
        <v>44833</v>
      </c>
      <c r="W1415" s="78" t="s">
        <v>4158</v>
      </c>
      <c r="X1415" s="78" t="s">
        <v>6005</v>
      </c>
      <c r="Y1415" s="78" t="s">
        <v>6006</v>
      </c>
      <c r="Z1415" s="31" t="s">
        <v>63</v>
      </c>
      <c r="AA1415" s="31" t="s">
        <v>64</v>
      </c>
      <c r="AB1415" s="31" t="s">
        <v>201</v>
      </c>
      <c r="AC1415" s="31" t="s">
        <v>98</v>
      </c>
      <c r="AD1415" s="23" t="s">
        <v>2421</v>
      </c>
      <c r="AE1415" s="77"/>
      <c r="AF1415" s="77"/>
      <c r="AG1415" s="78"/>
      <c r="AH1415" s="78"/>
      <c r="AI1415" s="182" t="s">
        <v>75</v>
      </c>
      <c r="AJ1415" s="183" t="str">
        <f t="shared" si="168"/>
        <v/>
      </c>
      <c r="AK1415" s="25"/>
      <c r="AL1415" s="25"/>
      <c r="AM1415" s="25"/>
      <c r="AN1415" s="25"/>
      <c r="AO1415" s="25"/>
      <c r="AP1415" s="26">
        <f ca="1">IF(AND(Email_TaskV2[[#This Row],[Status]]="ON PROGRESS"),TODAY()-Email_TaskV2[[#This Row],[Tanggal nodin RFS/RFI]],0)</f>
        <v>0</v>
      </c>
      <c r="AQ1415" s="26">
        <f ca="1">IF(AND(Email_TaskV2[[#This Row],[Status]]="ON PROGRESS",Email_TaskV2[[#This Row],[Type]]="RFI"),TODAY()-Email_TaskV2[[#This Row],[Tanggal nodin RFS/RFI]],0)</f>
        <v>0</v>
      </c>
      <c r="AR1415" s="26" t="str">
        <f ca="1">IF(Email_TaskV2[[#This Row],[Aging]]&gt;7,"Warning","")</f>
        <v/>
      </c>
      <c r="AS1415" s="158"/>
      <c r="AT1415" s="158"/>
      <c r="AU1415" s="158"/>
      <c r="AV1415" s="16" t="str">
        <f>IF(AND(Email_TaskV2[[#This Row],[Status]]="ON PROGRESS",Email_TaskV2[[#This Row],[Type]]="RFS"),"YES","")</f>
        <v/>
      </c>
      <c r="AW1415" s="16" t="str">
        <f>IF(AND(Email_TaskV2[[#This Row],[Status]]="ON PROGRESS",Email_TaskV2[[#This Row],[Type]]="RFI"),"YES","")</f>
        <v/>
      </c>
      <c r="AX1415" s="16">
        <f>IF(Email_TaskV2[[#This Row],[Nomor Nodin RFS/RFI]]="","",DAY(Email_TaskV2[[#This Row],[Tanggal nodin RFS/RFI]]))</f>
        <v>11</v>
      </c>
      <c r="AY1415" s="175" t="str">
        <f>IF(Email_TaskV2[[#This Row],[Nomor Nodin RFS/RFI]]="","",TEXT(Email_TaskV2[[#This Row],[Tanggal nodin RFS/RFI]],"mmm"))</f>
        <v>Nov</v>
      </c>
      <c r="AZ1415" s="175" t="str">
        <f>IF(Email_TaskV2[[#This Row],[Nodin BO]]="","No","Yes")</f>
        <v>Yes</v>
      </c>
      <c r="BA1415" s="36">
        <f>IF(Email_TaskV2[[#This Row],[Month]]="",13,MONTH(Email_TaskV2[[#This Row],[Tanggal nodin RFS/RFI]]))</f>
        <v>11</v>
      </c>
    </row>
    <row r="1416" spans="1:53" ht="15" hidden="1" customHeight="1" x14ac:dyDescent="0.3">
      <c r="A1416" s="17">
        <v>1415</v>
      </c>
      <c r="B1416" s="78" t="s">
        <v>6011</v>
      </c>
      <c r="C1416" s="86">
        <v>44879</v>
      </c>
      <c r="D1416" s="89" t="s">
        <v>6012</v>
      </c>
      <c r="E1416" s="78" t="s">
        <v>55</v>
      </c>
      <c r="F1416" s="88" t="s">
        <v>112</v>
      </c>
      <c r="G1416" s="85">
        <v>44881</v>
      </c>
      <c r="H1416" s="85">
        <v>44882</v>
      </c>
      <c r="I1416" s="78" t="s">
        <v>6013</v>
      </c>
      <c r="J1416" s="85">
        <v>44882</v>
      </c>
      <c r="K1416" s="177" t="s">
        <v>6014</v>
      </c>
      <c r="L1416" s="31">
        <f>H1416-C1416</f>
        <v>3</v>
      </c>
      <c r="M1416" s="31">
        <f>J1416-G1416</f>
        <v>1</v>
      </c>
      <c r="N1416" s="87" t="s">
        <v>353</v>
      </c>
      <c r="O1416" s="87" t="s">
        <v>354</v>
      </c>
      <c r="P1416" s="87" t="str">
        <f>VLOOKUP(Email_TaskV2[[#This Row],[PIC Dev]],[1]Organization!C:D,2,FALSE)</f>
        <v>BSM Prepaid</v>
      </c>
      <c r="Q1416" s="87"/>
      <c r="R1416" s="78">
        <v>550</v>
      </c>
      <c r="S1416" s="78" t="s">
        <v>106</v>
      </c>
      <c r="T1416" s="78" t="s">
        <v>6015</v>
      </c>
      <c r="U1416" s="177" t="s">
        <v>6016</v>
      </c>
      <c r="V1416" s="85">
        <v>44873</v>
      </c>
      <c r="W1416" s="78" t="s">
        <v>5970</v>
      </c>
      <c r="X1416" s="78" t="s">
        <v>6017</v>
      </c>
      <c r="Y1416" s="78" t="s">
        <v>5972</v>
      </c>
      <c r="Z1416" s="31" t="s">
        <v>63</v>
      </c>
      <c r="AA1416" s="31" t="s">
        <v>64</v>
      </c>
      <c r="AB1416" s="31" t="s">
        <v>1054</v>
      </c>
      <c r="AC1416" s="31" t="s">
        <v>98</v>
      </c>
      <c r="AD1416" s="23" t="s">
        <v>186</v>
      </c>
      <c r="AE1416" s="77"/>
      <c r="AF1416" s="77"/>
      <c r="AG1416" s="78"/>
      <c r="AH1416" s="78"/>
      <c r="AI1416" s="78" t="s">
        <v>75</v>
      </c>
      <c r="AJ1416" s="25" t="str">
        <f t="shared" si="168"/>
        <v/>
      </c>
      <c r="AK1416" s="25"/>
      <c r="AL1416" s="25"/>
      <c r="AM1416" s="25"/>
      <c r="AN1416" s="25"/>
      <c r="AO1416" s="25"/>
      <c r="AP1416" s="26">
        <f ca="1">IF(AND(Email_TaskV2[[#This Row],[Status]]="ON PROGRESS"),TODAY()-Email_TaskV2[[#This Row],[Tanggal nodin RFS/RFI]],0)</f>
        <v>0</v>
      </c>
      <c r="AQ1416" s="26">
        <f ca="1">IF(AND(Email_TaskV2[[#This Row],[Status]]="ON PROGRESS",Email_TaskV2[[#This Row],[Type]]="RFI"),TODAY()-Email_TaskV2[[#This Row],[Tanggal nodin RFS/RFI]],0)</f>
        <v>0</v>
      </c>
      <c r="AR1416" s="26" t="str">
        <f ca="1">IF(Email_TaskV2[[#This Row],[Aging]]&gt;7,"Warning","")</f>
        <v/>
      </c>
      <c r="AS1416" s="158"/>
      <c r="AT1416" s="158"/>
      <c r="AU1416" s="158"/>
      <c r="AV1416" s="16" t="str">
        <f>IF(AND(Email_TaskV2[[#This Row],[Status]]="ON PROGRESS",Email_TaskV2[[#This Row],[Type]]="RFS"),"YES","")</f>
        <v/>
      </c>
      <c r="AW1416" s="16" t="str">
        <f>IF(AND(Email_TaskV2[[#This Row],[Status]]="ON PROGRESS",Email_TaskV2[[#This Row],[Type]]="RFI"),"YES","")</f>
        <v/>
      </c>
      <c r="AX1416" s="16">
        <f>IF(Email_TaskV2[[#This Row],[Nomor Nodin RFS/RFI]]="","",DAY(Email_TaskV2[[#This Row],[Tanggal nodin RFS/RFI]]))</f>
        <v>14</v>
      </c>
      <c r="AY1416" s="175" t="str">
        <f>IF(Email_TaskV2[[#This Row],[Nomor Nodin RFS/RFI]]="","",TEXT(Email_TaskV2[[#This Row],[Tanggal nodin RFS/RFI]],"mmm"))</f>
        <v>Nov</v>
      </c>
      <c r="AZ1416" s="175" t="str">
        <f>IF(Email_TaskV2[[#This Row],[Nodin BO]]="","No","Yes")</f>
        <v>Yes</v>
      </c>
      <c r="BA1416" s="36">
        <f>IF(Email_TaskV2[[#This Row],[Month]]="",13,MONTH(Email_TaskV2[[#This Row],[Tanggal nodin RFS/RFI]]))</f>
        <v>11</v>
      </c>
    </row>
    <row r="1417" spans="1:53" ht="15" hidden="1" customHeight="1" x14ac:dyDescent="0.3">
      <c r="A1417" s="17">
        <v>1416</v>
      </c>
      <c r="B1417" s="31" t="s">
        <v>6018</v>
      </c>
      <c r="C1417" s="40">
        <v>44879</v>
      </c>
      <c r="D1417" s="74" t="s">
        <v>6019</v>
      </c>
      <c r="E1417" s="31" t="s">
        <v>55</v>
      </c>
      <c r="F1417" s="88" t="s">
        <v>136</v>
      </c>
      <c r="G1417" s="85">
        <v>44881</v>
      </c>
      <c r="H1417" s="42">
        <v>44904</v>
      </c>
      <c r="I1417" s="31" t="s">
        <v>6020</v>
      </c>
      <c r="J1417" s="42">
        <v>44904</v>
      </c>
      <c r="K1417" s="177" t="s">
        <v>6021</v>
      </c>
      <c r="L1417" s="31">
        <f>H1417-C1417</f>
        <v>25</v>
      </c>
      <c r="M1417" s="31">
        <f>J1417-G1417</f>
        <v>23</v>
      </c>
      <c r="N1417" s="34" t="s">
        <v>58</v>
      </c>
      <c r="O1417" s="34" t="s">
        <v>59</v>
      </c>
      <c r="P1417" s="34" t="str">
        <f>VLOOKUP(Email_TaskV2[[#This Row],[PIC Dev]],[1]Organization!C:D,2,FALSE)</f>
        <v>BSM Prepaid</v>
      </c>
      <c r="Q1417" s="74" t="s">
        <v>6022</v>
      </c>
      <c r="R1417" s="31">
        <v>369</v>
      </c>
      <c r="S1417" s="31" t="s">
        <v>61</v>
      </c>
      <c r="T1417" s="31" t="s">
        <v>5290</v>
      </c>
      <c r="U1417" s="78" t="s">
        <v>6023</v>
      </c>
      <c r="V1417" s="85">
        <v>44837</v>
      </c>
      <c r="W1417" s="78" t="s">
        <v>5970</v>
      </c>
      <c r="X1417" s="78" t="s">
        <v>6024</v>
      </c>
      <c r="Y1417" s="78" t="s">
        <v>5972</v>
      </c>
      <c r="Z1417" s="31" t="s">
        <v>63</v>
      </c>
      <c r="AA1417" s="31" t="s">
        <v>64</v>
      </c>
      <c r="AB1417" s="31" t="s">
        <v>65</v>
      </c>
      <c r="AC1417" s="31" t="s">
        <v>66</v>
      </c>
      <c r="AD1417" s="23" t="s">
        <v>4310</v>
      </c>
      <c r="AE1417" s="33" t="s">
        <v>4221</v>
      </c>
      <c r="AF1417" s="33" t="s">
        <v>74</v>
      </c>
      <c r="AG1417" s="31" t="s">
        <v>89</v>
      </c>
      <c r="AH1417" s="31"/>
      <c r="AI1417" s="185" t="s">
        <v>68</v>
      </c>
      <c r="AJ1417" s="183" t="str">
        <f t="shared" si="168"/>
        <v>(FUT Simulator)(Postman Simulator)</v>
      </c>
      <c r="AK1417" s="25"/>
      <c r="AL1417" s="25"/>
      <c r="AM1417" s="25">
        <v>3</v>
      </c>
      <c r="AN1417" s="25">
        <v>4</v>
      </c>
      <c r="AO1417" s="25"/>
      <c r="AP1417" s="26">
        <f ca="1">IF(AND(Email_TaskV2[[#This Row],[Status]]="ON PROGRESS"),TODAY()-Email_TaskV2[[#This Row],[Tanggal nodin RFS/RFI]],0)</f>
        <v>0</v>
      </c>
      <c r="AQ1417" s="26">
        <f ca="1">IF(AND(Email_TaskV2[[#This Row],[Status]]="ON PROGRESS",Email_TaskV2[[#This Row],[Type]]="RFI"),TODAY()-Email_TaskV2[[#This Row],[Tanggal nodin RFS/RFI]],0)</f>
        <v>0</v>
      </c>
      <c r="AR1417" s="26" t="str">
        <f ca="1">IF(Email_TaskV2[[#This Row],[Aging]]&gt;7,"Warning","")</f>
        <v/>
      </c>
      <c r="AS1417" s="158"/>
      <c r="AT1417" s="158"/>
      <c r="AU1417" s="158"/>
      <c r="AV1417" s="16" t="str">
        <f>IF(AND(Email_TaskV2[[#This Row],[Status]]="ON PROGRESS",Email_TaskV2[[#This Row],[Type]]="RFS"),"YES","")</f>
        <v/>
      </c>
      <c r="AW1417" s="184" t="str">
        <f>IF(AND(Email_TaskV2[[#This Row],[Status]]="ON PROGRESS",Email_TaskV2[[#This Row],[Type]]="RFI"),"YES","")</f>
        <v/>
      </c>
      <c r="AX1417" s="16">
        <f>IF(Email_TaskV2[[#This Row],[Nomor Nodin RFS/RFI]]="","",DAY(Email_TaskV2[[#This Row],[Tanggal nodin RFS/RFI]]))</f>
        <v>14</v>
      </c>
      <c r="AY1417" s="175" t="str">
        <f>IF(Email_TaskV2[[#This Row],[Nomor Nodin RFS/RFI]]="","",TEXT(Email_TaskV2[[#This Row],[Tanggal nodin RFS/RFI]],"mmm"))</f>
        <v>Nov</v>
      </c>
      <c r="AZ1417" s="175" t="str">
        <f>IF(Email_TaskV2[[#This Row],[Nodin BO]]="","No","Yes")</f>
        <v>Yes</v>
      </c>
      <c r="BA1417" s="36">
        <f>IF(Email_TaskV2[[#This Row],[Month]]="",13,MONTH(Email_TaskV2[[#This Row],[Tanggal nodin RFS/RFI]]))</f>
        <v>11</v>
      </c>
    </row>
    <row r="1418" spans="1:53" ht="15" hidden="1" customHeight="1" x14ac:dyDescent="0.3">
      <c r="A1418" s="17">
        <v>1417</v>
      </c>
      <c r="B1418" s="78" t="s">
        <v>6025</v>
      </c>
      <c r="C1418" s="86">
        <v>44879</v>
      </c>
      <c r="D1418" s="89" t="s">
        <v>6026</v>
      </c>
      <c r="E1418" s="78" t="s">
        <v>55</v>
      </c>
      <c r="F1418" s="88" t="s">
        <v>136</v>
      </c>
      <c r="G1418" s="85">
        <v>44881</v>
      </c>
      <c r="H1418" s="85">
        <v>44882</v>
      </c>
      <c r="I1418" s="78" t="s">
        <v>6027</v>
      </c>
      <c r="J1418" s="85">
        <v>44882</v>
      </c>
      <c r="K1418" s="186" t="s">
        <v>6028</v>
      </c>
      <c r="L1418" s="31">
        <f>H1418-C1418</f>
        <v>3</v>
      </c>
      <c r="M1418" s="31">
        <f>J1418-G1418</f>
        <v>1</v>
      </c>
      <c r="N1418" s="34" t="s">
        <v>58</v>
      </c>
      <c r="O1418" s="34" t="s">
        <v>59</v>
      </c>
      <c r="P1418" s="87" t="str">
        <f>VLOOKUP(Email_TaskV2[[#This Row],[PIC Dev]],[1]Organization!C:D,2,FALSE)</f>
        <v>BSM Prepaid</v>
      </c>
      <c r="Q1418" s="89" t="s">
        <v>6029</v>
      </c>
      <c r="R1418" s="78">
        <v>23</v>
      </c>
      <c r="S1418" s="78" t="s">
        <v>61</v>
      </c>
      <c r="T1418" s="78" t="s">
        <v>5968</v>
      </c>
      <c r="U1418" s="187" t="s">
        <v>5969</v>
      </c>
      <c r="V1418" s="85">
        <v>44873</v>
      </c>
      <c r="W1418" s="78" t="s">
        <v>5970</v>
      </c>
      <c r="X1418" s="187" t="s">
        <v>6017</v>
      </c>
      <c r="Y1418" s="78" t="s">
        <v>5972</v>
      </c>
      <c r="Z1418" s="31" t="s">
        <v>63</v>
      </c>
      <c r="AA1418" s="31" t="s">
        <v>64</v>
      </c>
      <c r="AB1418" s="31" t="s">
        <v>65</v>
      </c>
      <c r="AC1418" s="31" t="s">
        <v>66</v>
      </c>
      <c r="AD1418" s="23" t="s">
        <v>139</v>
      </c>
      <c r="AE1418" s="77"/>
      <c r="AF1418" s="77"/>
      <c r="AG1418" s="78"/>
      <c r="AH1418" s="78"/>
      <c r="AI1418" s="78" t="s">
        <v>68</v>
      </c>
      <c r="AJ1418" s="25" t="str">
        <f t="shared" si="168"/>
        <v>(FUT Simulator)</v>
      </c>
      <c r="AK1418" s="25"/>
      <c r="AL1418" s="25"/>
      <c r="AM1418" s="25">
        <v>3</v>
      </c>
      <c r="AN1418" s="25"/>
      <c r="AO1418" s="25"/>
      <c r="AP1418" s="26">
        <f ca="1">IF(AND(Email_TaskV2[[#This Row],[Status]]="ON PROGRESS"),TODAY()-Email_TaskV2[[#This Row],[Tanggal nodin RFS/RFI]],0)</f>
        <v>0</v>
      </c>
      <c r="AQ1418" s="26">
        <f ca="1">IF(AND(Email_TaskV2[[#This Row],[Status]]="ON PROGRESS",Email_TaskV2[[#This Row],[Type]]="RFI"),TODAY()-Email_TaskV2[[#This Row],[Tanggal nodin RFS/RFI]],0)</f>
        <v>0</v>
      </c>
      <c r="AR1418" s="26" t="str">
        <f ca="1">IF(Email_TaskV2[[#This Row],[Aging]]&gt;7,"Warning","")</f>
        <v/>
      </c>
      <c r="AS1418" s="158"/>
      <c r="AT1418" s="158"/>
      <c r="AU1418" s="158"/>
      <c r="AV1418" s="16" t="str">
        <f>IF(AND(Email_TaskV2[[#This Row],[Status]]="ON PROGRESS",Email_TaskV2[[#This Row],[Type]]="RFS"),"YES","")</f>
        <v/>
      </c>
      <c r="AW1418" s="184" t="str">
        <f>IF(AND(Email_TaskV2[[#This Row],[Status]]="ON PROGRESS",Email_TaskV2[[#This Row],[Type]]="RFI"),"YES","")</f>
        <v/>
      </c>
      <c r="AX1418" s="16">
        <f>IF(Email_TaskV2[[#This Row],[Nomor Nodin RFS/RFI]]="","",DAY(Email_TaskV2[[#This Row],[Tanggal nodin RFS/RFI]]))</f>
        <v>14</v>
      </c>
      <c r="AY1418" s="175" t="str">
        <f>IF(Email_TaskV2[[#This Row],[Nomor Nodin RFS/RFI]]="","",TEXT(Email_TaskV2[[#This Row],[Tanggal nodin RFS/RFI]],"mmm"))</f>
        <v>Nov</v>
      </c>
      <c r="AZ1418" s="175" t="str">
        <f>IF(Email_TaskV2[[#This Row],[Nodin BO]]="","No","Yes")</f>
        <v>Yes</v>
      </c>
      <c r="BA1418" s="36">
        <f>IF(Email_TaskV2[[#This Row],[Month]]="",13,MONTH(Email_TaskV2[[#This Row],[Tanggal nodin RFS/RFI]]))</f>
        <v>11</v>
      </c>
    </row>
    <row r="1419" spans="1:53" ht="15" hidden="1" customHeight="1" x14ac:dyDescent="0.3">
      <c r="A1419" s="17">
        <v>1418</v>
      </c>
      <c r="B1419" s="78" t="s">
        <v>6030</v>
      </c>
      <c r="C1419" s="86">
        <v>44879</v>
      </c>
      <c r="D1419" s="89" t="s">
        <v>6031</v>
      </c>
      <c r="E1419" s="78" t="s">
        <v>55</v>
      </c>
      <c r="F1419" s="88" t="s">
        <v>136</v>
      </c>
      <c r="G1419" s="85">
        <v>44882</v>
      </c>
      <c r="H1419" s="85">
        <v>44902</v>
      </c>
      <c r="I1419" s="78" t="s">
        <v>6032</v>
      </c>
      <c r="J1419" s="85">
        <v>44902</v>
      </c>
      <c r="K1419" s="177" t="s">
        <v>6033</v>
      </c>
      <c r="L1419" s="31">
        <f>H1419-C1419</f>
        <v>23</v>
      </c>
      <c r="M1419" s="31">
        <f>J1419-G1419</f>
        <v>20</v>
      </c>
      <c r="N1419" s="34" t="s">
        <v>58</v>
      </c>
      <c r="O1419" s="34" t="s">
        <v>59</v>
      </c>
      <c r="P1419" s="87" t="str">
        <f>VLOOKUP(Email_TaskV2[[#This Row],[PIC Dev]],[1]Organization!C:D,2,FALSE)</f>
        <v>BSM Prepaid</v>
      </c>
      <c r="Q1419" s="87" t="s">
        <v>6034</v>
      </c>
      <c r="R1419" s="78">
        <v>33</v>
      </c>
      <c r="S1419" s="78" t="s">
        <v>61</v>
      </c>
      <c r="T1419" s="78" t="s">
        <v>5968</v>
      </c>
      <c r="U1419" s="187" t="s">
        <v>5969</v>
      </c>
      <c r="V1419" s="85">
        <v>44873</v>
      </c>
      <c r="W1419" s="78" t="s">
        <v>5970</v>
      </c>
      <c r="X1419" s="187" t="s">
        <v>6017</v>
      </c>
      <c r="Y1419" s="78" t="s">
        <v>5972</v>
      </c>
      <c r="Z1419" s="31" t="s">
        <v>63</v>
      </c>
      <c r="AA1419" s="31" t="s">
        <v>64</v>
      </c>
      <c r="AB1419" s="31" t="s">
        <v>65</v>
      </c>
      <c r="AC1419" s="31" t="s">
        <v>66</v>
      </c>
      <c r="AD1419" s="23" t="s">
        <v>4310</v>
      </c>
      <c r="AE1419" s="77"/>
      <c r="AF1419" s="77"/>
      <c r="AG1419" s="78"/>
      <c r="AH1419" s="78"/>
      <c r="AI1419" s="182" t="s">
        <v>68</v>
      </c>
      <c r="AJ1419" s="183" t="str">
        <f t="shared" si="168"/>
        <v>(FUT Simulator)</v>
      </c>
      <c r="AK1419" s="25"/>
      <c r="AL1419" s="25"/>
      <c r="AM1419" s="25">
        <v>3</v>
      </c>
      <c r="AN1419" s="25"/>
      <c r="AO1419" s="25"/>
      <c r="AP1419" s="26">
        <f ca="1">IF(AND(Email_TaskV2[[#This Row],[Status]]="ON PROGRESS"),TODAY()-Email_TaskV2[[#This Row],[Tanggal nodin RFS/RFI]],0)</f>
        <v>0</v>
      </c>
      <c r="AQ1419" s="26">
        <f ca="1">IF(AND(Email_TaskV2[[#This Row],[Status]]="ON PROGRESS",Email_TaskV2[[#This Row],[Type]]="RFI"),TODAY()-Email_TaskV2[[#This Row],[Tanggal nodin RFS/RFI]],0)</f>
        <v>0</v>
      </c>
      <c r="AR1419" s="26" t="str">
        <f ca="1">IF(Email_TaskV2[[#This Row],[Aging]]&gt;7,"Warning","")</f>
        <v/>
      </c>
      <c r="AS1419" s="158"/>
      <c r="AT1419" s="158"/>
      <c r="AU1419" s="158"/>
      <c r="AV1419" s="158" t="str">
        <f>IF(AND(Email_TaskV2[[#This Row],[Status]]="ON PROGRESS",Email_TaskV2[[#This Row],[Type]]="RFS"),"YES","")</f>
        <v/>
      </c>
      <c r="AW1419" s="184" t="str">
        <f>IF(AND(Email_TaskV2[[#This Row],[Status]]="ON PROGRESS",Email_TaskV2[[#This Row],[Type]]="RFI"),"YES","")</f>
        <v/>
      </c>
      <c r="AX1419" s="158">
        <f>IF(Email_TaskV2[[#This Row],[Nomor Nodin RFS/RFI]]="","",DAY(Email_TaskV2[[#This Row],[Tanggal nodin RFS/RFI]]))</f>
        <v>14</v>
      </c>
      <c r="AY1419" s="179" t="str">
        <f>IF(Email_TaskV2[[#This Row],[Nomor Nodin RFS/RFI]]="","",TEXT(Email_TaskV2[[#This Row],[Tanggal nodin RFS/RFI]],"mmm"))</f>
        <v>Nov</v>
      </c>
      <c r="AZ1419" s="179" t="str">
        <f>IF(Email_TaskV2[[#This Row],[Nodin BO]]="","No","Yes")</f>
        <v>Yes</v>
      </c>
      <c r="BA1419" s="176">
        <f>IF(Email_TaskV2[[#This Row],[Month]]="",13,MONTH(Email_TaskV2[[#This Row],[Tanggal nodin RFS/RFI]]))</f>
        <v>11</v>
      </c>
    </row>
    <row r="1420" spans="1:53" ht="15" hidden="1" customHeight="1" x14ac:dyDescent="0.3">
      <c r="A1420" s="17">
        <v>1419</v>
      </c>
      <c r="B1420" s="78" t="s">
        <v>6035</v>
      </c>
      <c r="C1420" s="86">
        <v>44879</v>
      </c>
      <c r="D1420" s="87" t="s">
        <v>6036</v>
      </c>
      <c r="E1420" s="78" t="s">
        <v>55</v>
      </c>
      <c r="F1420" s="88" t="s">
        <v>112</v>
      </c>
      <c r="G1420" s="85">
        <v>44880</v>
      </c>
      <c r="H1420" s="85">
        <v>44881</v>
      </c>
      <c r="I1420" s="78" t="s">
        <v>6037</v>
      </c>
      <c r="J1420" s="85">
        <v>44888</v>
      </c>
      <c r="K1420" s="177" t="s">
        <v>6038</v>
      </c>
      <c r="L1420" s="31">
        <f t="shared" ref="L1420:L1426" si="173">H1420-C1420</f>
        <v>2</v>
      </c>
      <c r="M1420" s="31">
        <f t="shared" ref="M1420:M1426" si="174">J1420-G1420</f>
        <v>8</v>
      </c>
      <c r="N1420" s="87" t="s">
        <v>3068</v>
      </c>
      <c r="O1420" s="87" t="s">
        <v>3069</v>
      </c>
      <c r="P1420" s="87" t="str">
        <f>VLOOKUP(Email_TaskV2[[#This Row],[PIC Dev]],[1]Organization!C:D,2,FALSE)</f>
        <v>BSM Prepaid</v>
      </c>
      <c r="Q1420" s="87"/>
      <c r="R1420" s="78">
        <v>156</v>
      </c>
      <c r="S1420" s="78" t="s">
        <v>106</v>
      </c>
      <c r="T1420" s="78" t="s">
        <v>6039</v>
      </c>
      <c r="U1420" s="78" t="s">
        <v>6040</v>
      </c>
      <c r="V1420" s="85">
        <v>44879</v>
      </c>
      <c r="W1420" s="78" t="s">
        <v>588</v>
      </c>
      <c r="X1420" s="78" t="s">
        <v>6017</v>
      </c>
      <c r="Y1420" s="78" t="s">
        <v>5972</v>
      </c>
      <c r="Z1420" s="31" t="s">
        <v>63</v>
      </c>
      <c r="AA1420" s="31" t="s">
        <v>64</v>
      </c>
      <c r="AB1420" s="31" t="s">
        <v>588</v>
      </c>
      <c r="AC1420" s="31" t="s">
        <v>98</v>
      </c>
      <c r="AD1420" s="23" t="s">
        <v>151</v>
      </c>
      <c r="AE1420" s="77"/>
      <c r="AF1420" s="77"/>
      <c r="AG1420" s="78"/>
      <c r="AH1420" s="78"/>
      <c r="AI1420" s="78" t="s">
        <v>68</v>
      </c>
      <c r="AJ1420" s="25" t="str">
        <f t="shared" si="168"/>
        <v>(Sigos Automation)</v>
      </c>
      <c r="AK1420" s="25">
        <v>1</v>
      </c>
      <c r="AL1420" s="25"/>
      <c r="AM1420" s="25"/>
      <c r="AN1420" s="25"/>
      <c r="AO1420" s="25"/>
      <c r="AP1420" s="26">
        <f ca="1">IF(AND(Email_TaskV2[[#This Row],[Status]]="ON PROGRESS"),TODAY()-Email_TaskV2[[#This Row],[Tanggal nodin RFS/RFI]],0)</f>
        <v>0</v>
      </c>
      <c r="AQ1420" s="26">
        <f ca="1">IF(AND(Email_TaskV2[[#This Row],[Status]]="ON PROGRESS",Email_TaskV2[[#This Row],[Type]]="RFI"),TODAY()-Email_TaskV2[[#This Row],[Tanggal nodin RFS/RFI]],0)</f>
        <v>0</v>
      </c>
      <c r="AR1420" s="26" t="str">
        <f ca="1">IF(Email_TaskV2[[#This Row],[Aging]]&gt;7,"Warning","")</f>
        <v/>
      </c>
      <c r="AS1420" s="158"/>
      <c r="AT1420" s="158"/>
      <c r="AU1420" s="158"/>
      <c r="AV1420" s="158" t="str">
        <f>IF(AND(Email_TaskV2[[#This Row],[Status]]="ON PROGRESS",Email_TaskV2[[#This Row],[Type]]="RFS"),"YES","")</f>
        <v/>
      </c>
      <c r="AW1420" s="184" t="str">
        <f>IF(AND(Email_TaskV2[[#This Row],[Status]]="ON PROGRESS",Email_TaskV2[[#This Row],[Type]]="RFI"),"YES","")</f>
        <v/>
      </c>
      <c r="AX1420" s="158">
        <f>IF(Email_TaskV2[[#This Row],[Nomor Nodin RFS/RFI]]="","",DAY(Email_TaskV2[[#This Row],[Tanggal nodin RFS/RFI]]))</f>
        <v>14</v>
      </c>
      <c r="AY1420" s="179" t="str">
        <f>IF(Email_TaskV2[[#This Row],[Nomor Nodin RFS/RFI]]="","",TEXT(Email_TaskV2[[#This Row],[Tanggal nodin RFS/RFI]],"mmm"))</f>
        <v>Nov</v>
      </c>
      <c r="AZ1420" s="179" t="str">
        <f>IF(Email_TaskV2[[#This Row],[Nodin BO]]="","No","Yes")</f>
        <v>Yes</v>
      </c>
      <c r="BA1420" s="176">
        <f>IF(Email_TaskV2[[#This Row],[Month]]="",13,MONTH(Email_TaskV2[[#This Row],[Tanggal nodin RFS/RFI]]))</f>
        <v>11</v>
      </c>
    </row>
    <row r="1421" spans="1:53" ht="15" hidden="1" customHeight="1" x14ac:dyDescent="0.3">
      <c r="A1421" s="17">
        <v>1420</v>
      </c>
      <c r="B1421" s="78" t="s">
        <v>6041</v>
      </c>
      <c r="C1421" s="86">
        <v>44879</v>
      </c>
      <c r="D1421" s="87" t="s">
        <v>6042</v>
      </c>
      <c r="E1421" s="78" t="s">
        <v>55</v>
      </c>
      <c r="F1421" s="88" t="s">
        <v>112</v>
      </c>
      <c r="G1421" s="85">
        <v>44880</v>
      </c>
      <c r="H1421" s="85">
        <v>44881</v>
      </c>
      <c r="I1421" s="78" t="s">
        <v>6043</v>
      </c>
      <c r="J1421" s="42">
        <v>44882</v>
      </c>
      <c r="K1421" s="177" t="s">
        <v>6044</v>
      </c>
      <c r="L1421" s="31">
        <f t="shared" si="173"/>
        <v>2</v>
      </c>
      <c r="M1421" s="31">
        <f t="shared" si="174"/>
        <v>2</v>
      </c>
      <c r="N1421" s="87" t="s">
        <v>171</v>
      </c>
      <c r="O1421" s="87" t="s">
        <v>172</v>
      </c>
      <c r="P1421" s="87" t="str">
        <f>VLOOKUP(Email_TaskV2[[#This Row],[PIC Dev]],[1]Organization!C:D,2,FALSE)</f>
        <v>Postpaid, Roaming, and Interconnect</v>
      </c>
      <c r="Q1421" s="87"/>
      <c r="R1421" s="78">
        <v>70</v>
      </c>
      <c r="S1421" s="78" t="s">
        <v>106</v>
      </c>
      <c r="T1421" s="78" t="s">
        <v>6039</v>
      </c>
      <c r="U1421" s="78" t="s">
        <v>6040</v>
      </c>
      <c r="V1421" s="85">
        <v>44879</v>
      </c>
      <c r="W1421" s="78" t="s">
        <v>5970</v>
      </c>
      <c r="X1421" s="78" t="s">
        <v>6017</v>
      </c>
      <c r="Y1421" s="78" t="s">
        <v>5972</v>
      </c>
      <c r="Z1421" s="31" t="s">
        <v>63</v>
      </c>
      <c r="AA1421" s="31" t="s">
        <v>64</v>
      </c>
      <c r="AB1421" s="31" t="s">
        <v>65</v>
      </c>
      <c r="AC1421" s="31" t="s">
        <v>124</v>
      </c>
      <c r="AD1421" s="23" t="s">
        <v>816</v>
      </c>
      <c r="AE1421" s="77"/>
      <c r="AF1421" s="77"/>
      <c r="AG1421" s="78"/>
      <c r="AH1421" s="78"/>
      <c r="AI1421" s="78" t="s">
        <v>75</v>
      </c>
      <c r="AJ1421" s="25" t="str">
        <f t="shared" si="168"/>
        <v/>
      </c>
      <c r="AK1421" s="25"/>
      <c r="AL1421" s="25"/>
      <c r="AM1421" s="25"/>
      <c r="AN1421" s="25"/>
      <c r="AO1421" s="25"/>
      <c r="AP1421" s="26">
        <f ca="1">IF(AND(Email_TaskV2[[#This Row],[Status]]="ON PROGRESS"),TODAY()-Email_TaskV2[[#This Row],[Tanggal nodin RFS/RFI]],0)</f>
        <v>0</v>
      </c>
      <c r="AQ1421" s="26">
        <f ca="1">IF(AND(Email_TaskV2[[#This Row],[Status]]="ON PROGRESS",Email_TaskV2[[#This Row],[Type]]="RFI"),TODAY()-Email_TaskV2[[#This Row],[Tanggal nodin RFS/RFI]],0)</f>
        <v>0</v>
      </c>
      <c r="AR1421" s="26" t="str">
        <f ca="1">IF(Email_TaskV2[[#This Row],[Aging]]&gt;7,"Warning","")</f>
        <v/>
      </c>
      <c r="AS1421" s="158"/>
      <c r="AT1421" s="158"/>
      <c r="AU1421" s="158"/>
      <c r="AV1421" s="158" t="str">
        <f>IF(AND(Email_TaskV2[[#This Row],[Status]]="ON PROGRESS",Email_TaskV2[[#This Row],[Type]]="RFS"),"YES","")</f>
        <v/>
      </c>
      <c r="AW1421" s="184" t="str">
        <f>IF(AND(Email_TaskV2[[#This Row],[Status]]="ON PROGRESS",Email_TaskV2[[#This Row],[Type]]="RFI"),"YES","")</f>
        <v/>
      </c>
      <c r="AX1421" s="158">
        <f>IF(Email_TaskV2[[#This Row],[Nomor Nodin RFS/RFI]]="","",DAY(Email_TaskV2[[#This Row],[Tanggal nodin RFS/RFI]]))</f>
        <v>14</v>
      </c>
      <c r="AY1421" s="179" t="str">
        <f>IF(Email_TaskV2[[#This Row],[Nomor Nodin RFS/RFI]]="","",TEXT(Email_TaskV2[[#This Row],[Tanggal nodin RFS/RFI]],"mmm"))</f>
        <v>Nov</v>
      </c>
      <c r="AZ1421" s="179" t="str">
        <f>IF(Email_TaskV2[[#This Row],[Nodin BO]]="","No","Yes")</f>
        <v>Yes</v>
      </c>
      <c r="BA1421" s="176">
        <f>IF(Email_TaskV2[[#This Row],[Month]]="",13,MONTH(Email_TaskV2[[#This Row],[Tanggal nodin RFS/RFI]]))</f>
        <v>11</v>
      </c>
    </row>
    <row r="1422" spans="1:53" ht="15" hidden="1" customHeight="1" x14ac:dyDescent="0.3">
      <c r="A1422" s="17">
        <v>1421</v>
      </c>
      <c r="B1422" s="31" t="s">
        <v>6045</v>
      </c>
      <c r="C1422" s="40">
        <v>44879</v>
      </c>
      <c r="D1422" s="74" t="s">
        <v>6046</v>
      </c>
      <c r="E1422" s="31" t="s">
        <v>55</v>
      </c>
      <c r="F1422" s="88" t="s">
        <v>136</v>
      </c>
      <c r="G1422" s="85">
        <v>44879</v>
      </c>
      <c r="H1422" s="42">
        <v>44882</v>
      </c>
      <c r="I1422" s="31" t="s">
        <v>6047</v>
      </c>
      <c r="J1422" s="42">
        <v>44882</v>
      </c>
      <c r="K1422" s="177" t="s">
        <v>6048</v>
      </c>
      <c r="L1422" s="31">
        <f t="shared" si="173"/>
        <v>3</v>
      </c>
      <c r="M1422" s="31">
        <f t="shared" si="174"/>
        <v>3</v>
      </c>
      <c r="N1422" s="34" t="s">
        <v>341</v>
      </c>
      <c r="O1422" s="34" t="s">
        <v>342</v>
      </c>
      <c r="P1422" s="34" t="str">
        <f>VLOOKUP(Email_TaskV2[[#This Row],[PIC Dev]],[1]Organization!C:D,2,FALSE)</f>
        <v>Digital and VAS</v>
      </c>
      <c r="Q1422" s="74" t="s">
        <v>6049</v>
      </c>
      <c r="R1422" s="31">
        <v>81</v>
      </c>
      <c r="S1422" s="31" t="s">
        <v>61</v>
      </c>
      <c r="T1422" s="31" t="s">
        <v>6050</v>
      </c>
      <c r="U1422" s="78" t="s">
        <v>6051</v>
      </c>
      <c r="V1422" s="85">
        <v>44875</v>
      </c>
      <c r="W1422" s="78" t="s">
        <v>344</v>
      </c>
      <c r="X1422" s="78" t="s">
        <v>6052</v>
      </c>
      <c r="Y1422" s="78" t="s">
        <v>6053</v>
      </c>
      <c r="Z1422" s="31" t="s">
        <v>63</v>
      </c>
      <c r="AA1422" s="31" t="s">
        <v>64</v>
      </c>
      <c r="AB1422" s="31" t="s">
        <v>344</v>
      </c>
      <c r="AC1422" s="31" t="s">
        <v>98</v>
      </c>
      <c r="AD1422" s="23" t="s">
        <v>3897</v>
      </c>
      <c r="AE1422" s="33" t="s">
        <v>255</v>
      </c>
      <c r="AF1422" s="33"/>
      <c r="AG1422" s="31"/>
      <c r="AH1422" s="31"/>
      <c r="AI1422" s="78" t="s">
        <v>75</v>
      </c>
      <c r="AJ1422" s="25" t="str">
        <f t="shared" si="168"/>
        <v/>
      </c>
      <c r="AK1422" s="25"/>
      <c r="AL1422" s="25"/>
      <c r="AM1422" s="25"/>
      <c r="AN1422" s="25"/>
      <c r="AO1422" s="25"/>
      <c r="AP1422" s="26">
        <f ca="1">IF(AND(Email_TaskV2[[#This Row],[Status]]="ON PROGRESS"),TODAY()-Email_TaskV2[[#This Row],[Tanggal nodin RFS/RFI]],0)</f>
        <v>0</v>
      </c>
      <c r="AQ1422" s="26">
        <f ca="1">IF(AND(Email_TaskV2[[#This Row],[Status]]="ON PROGRESS",Email_TaskV2[[#This Row],[Type]]="RFI"),TODAY()-Email_TaskV2[[#This Row],[Tanggal nodin RFS/RFI]],0)</f>
        <v>0</v>
      </c>
      <c r="AR1422" s="26" t="str">
        <f ca="1">IF(Email_TaskV2[[#This Row],[Aging]]&gt;7,"Warning","")</f>
        <v/>
      </c>
      <c r="AS1422" s="158"/>
      <c r="AT1422" s="158"/>
      <c r="AU1422" s="158"/>
      <c r="AV1422" s="158" t="str">
        <f>IF(AND(Email_TaskV2[[#This Row],[Status]]="ON PROGRESS",Email_TaskV2[[#This Row],[Type]]="RFS"),"YES","")</f>
        <v/>
      </c>
      <c r="AW1422" s="184" t="str">
        <f>IF(AND(Email_TaskV2[[#This Row],[Status]]="ON PROGRESS",Email_TaskV2[[#This Row],[Type]]="RFI"),"YES","")</f>
        <v/>
      </c>
      <c r="AX1422" s="158">
        <f>IF(Email_TaskV2[[#This Row],[Nomor Nodin RFS/RFI]]="","",DAY(Email_TaskV2[[#This Row],[Tanggal nodin RFS/RFI]]))</f>
        <v>14</v>
      </c>
      <c r="AY1422" s="179" t="str">
        <f>IF(Email_TaskV2[[#This Row],[Nomor Nodin RFS/RFI]]="","",TEXT(Email_TaskV2[[#This Row],[Tanggal nodin RFS/RFI]],"mmm"))</f>
        <v>Nov</v>
      </c>
      <c r="AZ1422" s="179" t="str">
        <f>IF(Email_TaskV2[[#This Row],[Nodin BO]]="","No","Yes")</f>
        <v>Yes</v>
      </c>
      <c r="BA1422" s="176">
        <f>IF(Email_TaskV2[[#This Row],[Month]]="",13,MONTH(Email_TaskV2[[#This Row],[Tanggal nodin RFS/RFI]]))</f>
        <v>11</v>
      </c>
    </row>
    <row r="1423" spans="1:53" ht="15" hidden="1" customHeight="1" x14ac:dyDescent="0.3">
      <c r="A1423" s="17">
        <v>1422</v>
      </c>
      <c r="B1423" s="78" t="s">
        <v>6054</v>
      </c>
      <c r="C1423" s="86">
        <v>44879</v>
      </c>
      <c r="D1423" s="89" t="s">
        <v>6055</v>
      </c>
      <c r="E1423" s="78" t="s">
        <v>55</v>
      </c>
      <c r="F1423" s="78" t="s">
        <v>112</v>
      </c>
      <c r="G1423" s="85">
        <v>44879</v>
      </c>
      <c r="H1423" s="85">
        <v>44881</v>
      </c>
      <c r="I1423" s="78" t="s">
        <v>6056</v>
      </c>
      <c r="J1423" s="85">
        <v>44881</v>
      </c>
      <c r="K1423" s="186" t="s">
        <v>6057</v>
      </c>
      <c r="L1423" s="31">
        <f t="shared" si="173"/>
        <v>2</v>
      </c>
      <c r="M1423" s="31">
        <f t="shared" si="174"/>
        <v>2</v>
      </c>
      <c r="N1423" s="34" t="s">
        <v>341</v>
      </c>
      <c r="O1423" s="34" t="s">
        <v>342</v>
      </c>
      <c r="P1423" s="87" t="str">
        <f>VLOOKUP(Email_TaskV2[[#This Row],[PIC Dev]],[1]Organization!C:D,2,FALSE)</f>
        <v>Digital and VAS</v>
      </c>
      <c r="Q1423" s="87"/>
      <c r="R1423" s="78">
        <v>55</v>
      </c>
      <c r="S1423" s="78" t="s">
        <v>61</v>
      </c>
      <c r="T1423" s="31" t="s">
        <v>6050</v>
      </c>
      <c r="U1423" s="78" t="s">
        <v>6051</v>
      </c>
      <c r="V1423" s="85">
        <v>44875</v>
      </c>
      <c r="W1423" s="78" t="s">
        <v>344</v>
      </c>
      <c r="X1423" s="78" t="s">
        <v>6052</v>
      </c>
      <c r="Y1423" s="78" t="s">
        <v>6053</v>
      </c>
      <c r="Z1423" s="31" t="s">
        <v>63</v>
      </c>
      <c r="AA1423" s="31" t="s">
        <v>64</v>
      </c>
      <c r="AB1423" s="31" t="s">
        <v>344</v>
      </c>
      <c r="AC1423" s="31" t="s">
        <v>98</v>
      </c>
      <c r="AD1423" s="23" t="s">
        <v>160</v>
      </c>
      <c r="AE1423" s="77" t="s">
        <v>2421</v>
      </c>
      <c r="AF1423" s="77"/>
      <c r="AG1423" s="78"/>
      <c r="AH1423" s="78"/>
      <c r="AI1423" s="78" t="s">
        <v>68</v>
      </c>
      <c r="AJ1423" s="25" t="str">
        <f t="shared" si="168"/>
        <v>(FUT Simulator)(Postman Simulator)</v>
      </c>
      <c r="AK1423" s="25"/>
      <c r="AL1423" s="25"/>
      <c r="AM1423" s="25">
        <v>3</v>
      </c>
      <c r="AN1423" s="25">
        <v>4</v>
      </c>
      <c r="AO1423" s="25"/>
      <c r="AP1423" s="26">
        <f ca="1">IF(AND(Email_TaskV2[[#This Row],[Status]]="ON PROGRESS"),TODAY()-Email_TaskV2[[#This Row],[Tanggal nodin RFS/RFI]],0)</f>
        <v>0</v>
      </c>
      <c r="AQ1423" s="26">
        <f ca="1">IF(AND(Email_TaskV2[[#This Row],[Status]]="ON PROGRESS",Email_TaskV2[[#This Row],[Type]]="RFI"),TODAY()-Email_TaskV2[[#This Row],[Tanggal nodin RFS/RFI]],0)</f>
        <v>0</v>
      </c>
      <c r="AR1423" s="26" t="str">
        <f ca="1">IF(Email_TaskV2[[#This Row],[Aging]]&gt;7,"Warning","")</f>
        <v/>
      </c>
      <c r="AS1423" s="158"/>
      <c r="AT1423" s="158"/>
      <c r="AU1423" s="158"/>
      <c r="AV1423" s="158" t="str">
        <f>IF(AND(Email_TaskV2[[#This Row],[Status]]="ON PROGRESS",Email_TaskV2[[#This Row],[Type]]="RFS"),"YES","")</f>
        <v/>
      </c>
      <c r="AW1423" s="184" t="str">
        <f>IF(AND(Email_TaskV2[[#This Row],[Status]]="ON PROGRESS",Email_TaskV2[[#This Row],[Type]]="RFI"),"YES","")</f>
        <v/>
      </c>
      <c r="AX1423" s="158">
        <f>IF(Email_TaskV2[[#This Row],[Nomor Nodin RFS/RFI]]="","",DAY(Email_TaskV2[[#This Row],[Tanggal nodin RFS/RFI]]))</f>
        <v>14</v>
      </c>
      <c r="AY1423" s="179" t="str">
        <f>IF(Email_TaskV2[[#This Row],[Nomor Nodin RFS/RFI]]="","",TEXT(Email_TaskV2[[#This Row],[Tanggal nodin RFS/RFI]],"mmm"))</f>
        <v>Nov</v>
      </c>
      <c r="AZ1423" s="179" t="str">
        <f>IF(Email_TaskV2[[#This Row],[Nodin BO]]="","No","Yes")</f>
        <v>Yes</v>
      </c>
      <c r="BA1423" s="176">
        <f>IF(Email_TaskV2[[#This Row],[Month]]="",13,MONTH(Email_TaskV2[[#This Row],[Tanggal nodin RFS/RFI]]))</f>
        <v>11</v>
      </c>
    </row>
    <row r="1424" spans="1:53" ht="15" hidden="1" customHeight="1" x14ac:dyDescent="0.3">
      <c r="A1424" s="17">
        <v>1423</v>
      </c>
      <c r="B1424" s="31" t="s">
        <v>6058</v>
      </c>
      <c r="C1424" s="40">
        <v>44879</v>
      </c>
      <c r="D1424" s="74" t="s">
        <v>6059</v>
      </c>
      <c r="E1424" s="31" t="s">
        <v>55</v>
      </c>
      <c r="F1424" s="88" t="s">
        <v>136</v>
      </c>
      <c r="G1424" s="42">
        <v>44886</v>
      </c>
      <c r="H1424" s="85">
        <v>44895</v>
      </c>
      <c r="I1424" s="31" t="s">
        <v>6060</v>
      </c>
      <c r="J1424" s="85">
        <v>44895</v>
      </c>
      <c r="K1424" s="78" t="s">
        <v>6061</v>
      </c>
      <c r="L1424" s="31">
        <f t="shared" si="173"/>
        <v>16</v>
      </c>
      <c r="M1424" s="31">
        <f t="shared" si="174"/>
        <v>9</v>
      </c>
      <c r="N1424" s="87" t="s">
        <v>93</v>
      </c>
      <c r="O1424" s="87" t="s">
        <v>94</v>
      </c>
      <c r="P1424" s="34" t="str">
        <f>VLOOKUP(Email_TaskV2[[#This Row],[PIC Dev]],[1]Organization!C:D,2,FALSE)</f>
        <v>Digital and VAS</v>
      </c>
      <c r="Q1424" s="74" t="s">
        <v>6062</v>
      </c>
      <c r="R1424" s="31">
        <v>72</v>
      </c>
      <c r="S1424" s="31" t="s">
        <v>61</v>
      </c>
      <c r="T1424" s="31" t="s">
        <v>6063</v>
      </c>
      <c r="U1424" s="78" t="s">
        <v>6064</v>
      </c>
      <c r="V1424" s="85">
        <v>44874</v>
      </c>
      <c r="W1424" s="78" t="s">
        <v>4158</v>
      </c>
      <c r="X1424" s="78" t="s">
        <v>6065</v>
      </c>
      <c r="Y1424" s="78" t="s">
        <v>6006</v>
      </c>
      <c r="Z1424" s="31" t="s">
        <v>63</v>
      </c>
      <c r="AA1424" s="31" t="s">
        <v>64</v>
      </c>
      <c r="AB1424" s="31" t="s">
        <v>201</v>
      </c>
      <c r="AC1424" s="31" t="s">
        <v>98</v>
      </c>
      <c r="AD1424" s="188" t="s">
        <v>99</v>
      </c>
      <c r="AE1424" s="189" t="s">
        <v>125</v>
      </c>
      <c r="AF1424" s="33"/>
      <c r="AG1424" s="31"/>
      <c r="AH1424" s="31"/>
      <c r="AI1424" s="182" t="s">
        <v>75</v>
      </c>
      <c r="AJ1424" s="183" t="str">
        <f t="shared" si="168"/>
        <v/>
      </c>
      <c r="AK1424" s="25"/>
      <c r="AL1424" s="25"/>
      <c r="AM1424" s="25"/>
      <c r="AN1424" s="25"/>
      <c r="AO1424" s="25"/>
      <c r="AP1424" s="26">
        <f ca="1">IF(AND(Email_TaskV2[[#This Row],[Status]]="ON PROGRESS"),TODAY()-Email_TaskV2[[#This Row],[Tanggal nodin RFS/RFI]],0)</f>
        <v>0</v>
      </c>
      <c r="AQ1424" s="26">
        <f ca="1">IF(AND(Email_TaskV2[[#This Row],[Status]]="ON PROGRESS",Email_TaskV2[[#This Row],[Type]]="RFI"),TODAY()-Email_TaskV2[[#This Row],[Tanggal nodin RFS/RFI]],0)</f>
        <v>0</v>
      </c>
      <c r="AR1424" s="26" t="str">
        <f ca="1">IF(Email_TaskV2[[#This Row],[Aging]]&gt;7,"Warning","")</f>
        <v/>
      </c>
      <c r="AS1424" s="158"/>
      <c r="AT1424" s="158"/>
      <c r="AU1424" s="158"/>
      <c r="AV1424" s="158" t="str">
        <f>IF(AND(Email_TaskV2[[#This Row],[Status]]="ON PROGRESS",Email_TaskV2[[#This Row],[Type]]="RFS"),"YES","")</f>
        <v/>
      </c>
      <c r="AW1424" s="16" t="str">
        <f>IF(AND(Email_TaskV2[[#This Row],[Status]]="ON PROGRESS",Email_TaskV2[[#This Row],[Type]]="RFI"),"YES","")</f>
        <v/>
      </c>
      <c r="AX1424" s="158">
        <f>IF(Email_TaskV2[[#This Row],[Nomor Nodin RFS/RFI]]="","",DAY(Email_TaskV2[[#This Row],[Tanggal nodin RFS/RFI]]))</f>
        <v>14</v>
      </c>
      <c r="AY1424" s="179" t="str">
        <f>IF(Email_TaskV2[[#This Row],[Nomor Nodin RFS/RFI]]="","",TEXT(Email_TaskV2[[#This Row],[Tanggal nodin RFS/RFI]],"mmm"))</f>
        <v>Nov</v>
      </c>
      <c r="AZ1424" s="179" t="str">
        <f>IF(Email_TaskV2[[#This Row],[Nodin BO]]="","No","Yes")</f>
        <v>Yes</v>
      </c>
      <c r="BA1424" s="176">
        <f>IF(Email_TaskV2[[#This Row],[Month]]="",13,MONTH(Email_TaskV2[[#This Row],[Tanggal nodin RFS/RFI]]))</f>
        <v>11</v>
      </c>
    </row>
    <row r="1425" spans="1:53" ht="15" hidden="1" customHeight="1" x14ac:dyDescent="0.3">
      <c r="A1425" s="17">
        <v>1424</v>
      </c>
      <c r="B1425" s="78" t="s">
        <v>6066</v>
      </c>
      <c r="C1425" s="86">
        <v>44879</v>
      </c>
      <c r="D1425" s="89" t="s">
        <v>6067</v>
      </c>
      <c r="E1425" s="78" t="s">
        <v>55</v>
      </c>
      <c r="F1425" s="88" t="s">
        <v>136</v>
      </c>
      <c r="G1425" s="85">
        <v>44883</v>
      </c>
      <c r="H1425" s="85">
        <v>44895</v>
      </c>
      <c r="I1425" s="78" t="s">
        <v>6068</v>
      </c>
      <c r="J1425" s="85">
        <v>44893</v>
      </c>
      <c r="K1425" s="186" t="s">
        <v>6069</v>
      </c>
      <c r="L1425" s="31">
        <f t="shared" si="173"/>
        <v>16</v>
      </c>
      <c r="M1425" s="31">
        <f t="shared" si="174"/>
        <v>10</v>
      </c>
      <c r="N1425" s="87" t="s">
        <v>93</v>
      </c>
      <c r="O1425" s="87" t="s">
        <v>94</v>
      </c>
      <c r="P1425" s="87" t="str">
        <f>VLOOKUP(Email_TaskV2[[#This Row],[PIC Dev]],[1]Organization!C:D,2,FALSE)</f>
        <v>Digital and VAS</v>
      </c>
      <c r="Q1425" s="89" t="s">
        <v>6070</v>
      </c>
      <c r="R1425" s="78">
        <v>93</v>
      </c>
      <c r="S1425" s="78" t="s">
        <v>61</v>
      </c>
      <c r="T1425" s="78" t="s">
        <v>6071</v>
      </c>
      <c r="U1425" s="187" t="s">
        <v>6072</v>
      </c>
      <c r="V1425" s="190">
        <v>44876</v>
      </c>
      <c r="W1425" s="78" t="s">
        <v>4158</v>
      </c>
      <c r="X1425" s="187" t="s">
        <v>6072</v>
      </c>
      <c r="Y1425" s="78" t="s">
        <v>6006</v>
      </c>
      <c r="Z1425" s="31" t="s">
        <v>63</v>
      </c>
      <c r="AA1425" s="31" t="s">
        <v>64</v>
      </c>
      <c r="AB1425" s="31" t="s">
        <v>201</v>
      </c>
      <c r="AC1425" s="31" t="s">
        <v>98</v>
      </c>
      <c r="AD1425" s="188" t="s">
        <v>99</v>
      </c>
      <c r="AE1425" s="189" t="s">
        <v>125</v>
      </c>
      <c r="AF1425" s="77"/>
      <c r="AG1425" s="78"/>
      <c r="AH1425" s="78"/>
      <c r="AI1425" s="78" t="s">
        <v>75</v>
      </c>
      <c r="AJ1425" s="25" t="str">
        <f t="shared" si="168"/>
        <v/>
      </c>
      <c r="AK1425" s="25"/>
      <c r="AL1425" s="25"/>
      <c r="AM1425" s="25"/>
      <c r="AN1425" s="25"/>
      <c r="AO1425" s="25"/>
      <c r="AP1425" s="26">
        <f ca="1">IF(AND(Email_TaskV2[[#This Row],[Status]]="ON PROGRESS"),TODAY()-Email_TaskV2[[#This Row],[Tanggal nodin RFS/RFI]],0)</f>
        <v>0</v>
      </c>
      <c r="AQ1425" s="26">
        <f ca="1">IF(AND(Email_TaskV2[[#This Row],[Status]]="ON PROGRESS",Email_TaskV2[[#This Row],[Type]]="RFI"),TODAY()-Email_TaskV2[[#This Row],[Tanggal nodin RFS/RFI]],0)</f>
        <v>0</v>
      </c>
      <c r="AR1425" s="26" t="str">
        <f ca="1">IF(Email_TaskV2[[#This Row],[Aging]]&gt;7,"Warning","")</f>
        <v/>
      </c>
      <c r="AS1425" s="158"/>
      <c r="AT1425" s="158"/>
      <c r="AU1425" s="158"/>
      <c r="AV1425" s="158" t="str">
        <f>IF(AND(Email_TaskV2[[#This Row],[Status]]="ON PROGRESS",Email_TaskV2[[#This Row],[Type]]="RFS"),"YES","")</f>
        <v/>
      </c>
      <c r="AW1425" s="16" t="str">
        <f>IF(AND(Email_TaskV2[[#This Row],[Status]]="ON PROGRESS",Email_TaskV2[[#This Row],[Type]]="RFI"),"YES","")</f>
        <v/>
      </c>
      <c r="AX1425" s="158">
        <f>IF(Email_TaskV2[[#This Row],[Nomor Nodin RFS/RFI]]="","",DAY(Email_TaskV2[[#This Row],[Tanggal nodin RFS/RFI]]))</f>
        <v>14</v>
      </c>
      <c r="AY1425" s="179" t="str">
        <f>IF(Email_TaskV2[[#This Row],[Nomor Nodin RFS/RFI]]="","",TEXT(Email_TaskV2[[#This Row],[Tanggal nodin RFS/RFI]],"mmm"))</f>
        <v>Nov</v>
      </c>
      <c r="AZ1425" s="179" t="str">
        <f>IF(Email_TaskV2[[#This Row],[Nodin BO]]="","No","Yes")</f>
        <v>Yes</v>
      </c>
      <c r="BA1425" s="176">
        <f>IF(Email_TaskV2[[#This Row],[Month]]="",13,MONTH(Email_TaskV2[[#This Row],[Tanggal nodin RFS/RFI]]))</f>
        <v>11</v>
      </c>
    </row>
    <row r="1426" spans="1:53" ht="15" hidden="1" customHeight="1" x14ac:dyDescent="0.3">
      <c r="A1426" s="17">
        <v>1425</v>
      </c>
      <c r="B1426" s="78" t="s">
        <v>6073</v>
      </c>
      <c r="C1426" s="86">
        <v>44880</v>
      </c>
      <c r="D1426" s="89" t="s">
        <v>6074</v>
      </c>
      <c r="E1426" s="78" t="s">
        <v>55</v>
      </c>
      <c r="F1426" s="88" t="s">
        <v>136</v>
      </c>
      <c r="G1426" s="85">
        <v>44880</v>
      </c>
      <c r="H1426" s="85">
        <v>44895</v>
      </c>
      <c r="I1426" s="78" t="s">
        <v>6075</v>
      </c>
      <c r="J1426" s="85">
        <v>44895</v>
      </c>
      <c r="K1426" s="177" t="s">
        <v>6076</v>
      </c>
      <c r="L1426" s="31">
        <f t="shared" si="173"/>
        <v>15</v>
      </c>
      <c r="M1426" s="31">
        <f t="shared" si="174"/>
        <v>15</v>
      </c>
      <c r="N1426" s="87" t="s">
        <v>220</v>
      </c>
      <c r="O1426" s="87" t="s">
        <v>221</v>
      </c>
      <c r="P1426" s="87" t="str">
        <f>VLOOKUP(Email_TaskV2[[#This Row],[PIC Dev]],[1]Organization!C:D,2,FALSE)</f>
        <v>Digital and VAS</v>
      </c>
      <c r="Q1426" s="89" t="s">
        <v>6077</v>
      </c>
      <c r="R1426" s="78">
        <v>192</v>
      </c>
      <c r="S1426" s="78" t="s">
        <v>61</v>
      </c>
      <c r="T1426" s="78"/>
      <c r="U1426" s="78"/>
      <c r="V1426" s="78"/>
      <c r="W1426" s="78"/>
      <c r="X1426" s="78"/>
      <c r="Y1426" s="78"/>
      <c r="Z1426" s="78" t="s">
        <v>63</v>
      </c>
      <c r="AA1426" s="78" t="s">
        <v>423</v>
      </c>
      <c r="AB1426" s="78" t="s">
        <v>97</v>
      </c>
      <c r="AC1426" s="78" t="s">
        <v>98</v>
      </c>
      <c r="AD1426" s="23" t="s">
        <v>160</v>
      </c>
      <c r="AE1426" s="77"/>
      <c r="AF1426" s="77"/>
      <c r="AG1426" s="78"/>
      <c r="AH1426" s="78"/>
      <c r="AI1426" s="182" t="s">
        <v>75</v>
      </c>
      <c r="AJ1426" s="183" t="str">
        <f t="shared" si="168"/>
        <v/>
      </c>
      <c r="AK1426" s="25"/>
      <c r="AL1426" s="25"/>
      <c r="AM1426" s="25"/>
      <c r="AN1426" s="25"/>
      <c r="AO1426" s="25"/>
      <c r="AP1426" s="26">
        <f ca="1">IF(AND(Email_TaskV2[[#This Row],[Status]]="ON PROGRESS"),TODAY()-Email_TaskV2[[#This Row],[Tanggal nodin RFS/RFI]],0)</f>
        <v>0</v>
      </c>
      <c r="AQ1426" s="26">
        <f ca="1">IF(AND(Email_TaskV2[[#This Row],[Status]]="ON PROGRESS",Email_TaskV2[[#This Row],[Type]]="RFI"),TODAY()-Email_TaskV2[[#This Row],[Tanggal nodin RFS/RFI]],0)</f>
        <v>0</v>
      </c>
      <c r="AR1426" s="26" t="str">
        <f ca="1">IF(Email_TaskV2[[#This Row],[Aging]]&gt;7,"Warning","")</f>
        <v/>
      </c>
      <c r="AS1426" s="158"/>
      <c r="AT1426" s="158"/>
      <c r="AU1426" s="158"/>
      <c r="AV1426" s="158" t="str">
        <f>IF(AND(Email_TaskV2[[#This Row],[Status]]="ON PROGRESS",Email_TaskV2[[#This Row],[Type]]="RFS"),"YES","")</f>
        <v/>
      </c>
      <c r="AW1426" s="184" t="str">
        <f>IF(AND(Email_TaskV2[[#This Row],[Status]]="ON PROGRESS",Email_TaskV2[[#This Row],[Type]]="RFI"),"YES","")</f>
        <v/>
      </c>
      <c r="AX1426" s="158">
        <f>IF(Email_TaskV2[[#This Row],[Nomor Nodin RFS/RFI]]="","",DAY(Email_TaskV2[[#This Row],[Tanggal nodin RFS/RFI]]))</f>
        <v>15</v>
      </c>
      <c r="AY1426" s="179" t="str">
        <f>IF(Email_TaskV2[[#This Row],[Nomor Nodin RFS/RFI]]="","",TEXT(Email_TaskV2[[#This Row],[Tanggal nodin RFS/RFI]],"mmm"))</f>
        <v>Nov</v>
      </c>
      <c r="AZ1426" s="179" t="str">
        <f>IF(Email_TaskV2[[#This Row],[Nodin BO]]="","No","Yes")</f>
        <v>No</v>
      </c>
      <c r="BA1426" s="176">
        <f>IF(Email_TaskV2[[#This Row],[Month]]="",13,MONTH(Email_TaskV2[[#This Row],[Tanggal nodin RFS/RFI]]))</f>
        <v>11</v>
      </c>
    </row>
    <row r="1427" spans="1:53" ht="15" hidden="1" customHeight="1" x14ac:dyDescent="0.3">
      <c r="A1427" s="17">
        <v>1426</v>
      </c>
      <c r="B1427" s="31" t="s">
        <v>6078</v>
      </c>
      <c r="C1427" s="40">
        <v>44880</v>
      </c>
      <c r="D1427" s="74" t="s">
        <v>6079</v>
      </c>
      <c r="E1427" s="174" t="s">
        <v>118</v>
      </c>
      <c r="F1427" s="174" t="s">
        <v>119</v>
      </c>
      <c r="G1427" s="31"/>
      <c r="H1427" s="42">
        <v>44893</v>
      </c>
      <c r="I1427" s="31"/>
      <c r="J1427" s="31"/>
      <c r="K1427" s="78"/>
      <c r="L1427" s="33"/>
      <c r="M1427" s="34"/>
      <c r="N1427" s="87" t="s">
        <v>93</v>
      </c>
      <c r="O1427" s="87" t="s">
        <v>94</v>
      </c>
      <c r="P1427" s="34" t="str">
        <f>VLOOKUP(Email_TaskV2[[#This Row],[PIC Dev]],[1]Organization!C:D,2,FALSE)</f>
        <v>Digital and VAS</v>
      </c>
      <c r="Q1427" s="74" t="s">
        <v>6080</v>
      </c>
      <c r="R1427" s="31"/>
      <c r="S1427" s="31" t="s">
        <v>61</v>
      </c>
      <c r="T1427" s="31" t="s">
        <v>6081</v>
      </c>
      <c r="U1427" s="177" t="s">
        <v>6082</v>
      </c>
      <c r="V1427" s="85">
        <v>44872</v>
      </c>
      <c r="W1427" s="78" t="s">
        <v>4158</v>
      </c>
      <c r="X1427" s="78" t="s">
        <v>6083</v>
      </c>
      <c r="Y1427" s="78" t="s">
        <v>6084</v>
      </c>
      <c r="Z1427" s="31" t="s">
        <v>63</v>
      </c>
      <c r="AA1427" s="31" t="s">
        <v>64</v>
      </c>
      <c r="AB1427" s="31" t="s">
        <v>201</v>
      </c>
      <c r="AC1427" s="31" t="s">
        <v>98</v>
      </c>
      <c r="AD1427" s="23" t="s">
        <v>99</v>
      </c>
      <c r="AE1427" s="77" t="s">
        <v>125</v>
      </c>
      <c r="AF1427" s="33"/>
      <c r="AG1427" s="31"/>
      <c r="AH1427" s="31"/>
      <c r="AI1427" s="180" t="s">
        <v>75</v>
      </c>
      <c r="AJ1427" s="181" t="str">
        <f t="shared" si="168"/>
        <v/>
      </c>
      <c r="AK1427" s="25"/>
      <c r="AL1427" s="25"/>
      <c r="AM1427" s="25"/>
      <c r="AN1427" s="25"/>
      <c r="AO1427" s="25"/>
      <c r="AP1427" s="26">
        <f ca="1">IF(AND(Email_TaskV2[[#This Row],[Status]]="ON PROGRESS"),TODAY()-Email_TaskV2[[#This Row],[Tanggal nodin RFS/RFI]],0)</f>
        <v>0</v>
      </c>
      <c r="AQ1427" s="26">
        <f ca="1">IF(AND(Email_TaskV2[[#This Row],[Status]]="ON PROGRESS",Email_TaskV2[[#This Row],[Type]]="RFI"),TODAY()-Email_TaskV2[[#This Row],[Tanggal nodin RFS/RFI]],0)</f>
        <v>0</v>
      </c>
      <c r="AR1427" s="26" t="str">
        <f ca="1">IF(Email_TaskV2[[#This Row],[Aging]]&gt;7,"Warning","")</f>
        <v/>
      </c>
      <c r="AS1427" s="184"/>
      <c r="AT1427" s="184"/>
      <c r="AU1427" s="184"/>
      <c r="AV1427" s="158" t="str">
        <f>IF(AND(Email_TaskV2[[#This Row],[Status]]="ON PROGRESS",Email_TaskV2[[#This Row],[Type]]="RFS"),"YES","")</f>
        <v/>
      </c>
      <c r="AW1427" s="184" t="str">
        <f>IF(AND(Email_TaskV2[[#This Row],[Status]]="ON PROGRESS",Email_TaskV2[[#This Row],[Type]]="RFI"),"YES","")</f>
        <v/>
      </c>
      <c r="AX1427" s="158">
        <f>IF(Email_TaskV2[[#This Row],[Nomor Nodin RFS/RFI]]="","",DAY(Email_TaskV2[[#This Row],[Tanggal nodin RFS/RFI]]))</f>
        <v>15</v>
      </c>
      <c r="AY1427" s="179" t="str">
        <f>IF(Email_TaskV2[[#This Row],[Nomor Nodin RFS/RFI]]="","",TEXT(Email_TaskV2[[#This Row],[Tanggal nodin RFS/RFI]],"mmm"))</f>
        <v>Nov</v>
      </c>
      <c r="AZ1427" s="179" t="str">
        <f>IF(Email_TaskV2[[#This Row],[Nodin BO]]="","No","Yes")</f>
        <v>Yes</v>
      </c>
      <c r="BA1427" s="176">
        <f>IF(Email_TaskV2[[#This Row],[Month]]="",13,MONTH(Email_TaskV2[[#This Row],[Tanggal nodin RFS/RFI]]))</f>
        <v>11</v>
      </c>
    </row>
    <row r="1428" spans="1:53" ht="15" hidden="1" customHeight="1" x14ac:dyDescent="0.3">
      <c r="A1428" s="17">
        <v>1427</v>
      </c>
      <c r="B1428" s="31" t="s">
        <v>6085</v>
      </c>
      <c r="C1428" s="40">
        <v>44880</v>
      </c>
      <c r="D1428" s="74" t="s">
        <v>6086</v>
      </c>
      <c r="E1428" s="31" t="s">
        <v>55</v>
      </c>
      <c r="F1428" s="88" t="s">
        <v>136</v>
      </c>
      <c r="G1428" s="42">
        <v>44881</v>
      </c>
      <c r="H1428" s="42">
        <v>44871</v>
      </c>
      <c r="I1428" s="31" t="s">
        <v>6087</v>
      </c>
      <c r="J1428" s="42">
        <v>44871</v>
      </c>
      <c r="K1428" s="186" t="s">
        <v>6088</v>
      </c>
      <c r="L1428" s="31">
        <f>H1428-C1428</f>
        <v>-9</v>
      </c>
      <c r="M1428" s="31">
        <f>J1428-G1428</f>
        <v>-10</v>
      </c>
      <c r="N1428" s="87" t="s">
        <v>93</v>
      </c>
      <c r="O1428" s="87" t="s">
        <v>94</v>
      </c>
      <c r="P1428" s="34" t="str">
        <f>VLOOKUP(Email_TaskV2[[#This Row],[PIC Dev]],[1]Organization!C:D,2,FALSE)</f>
        <v>Digital and VAS</v>
      </c>
      <c r="Q1428" s="34" t="s">
        <v>6034</v>
      </c>
      <c r="R1428" s="31">
        <v>120</v>
      </c>
      <c r="S1428" s="31" t="s">
        <v>61</v>
      </c>
      <c r="T1428" s="31" t="s">
        <v>5219</v>
      </c>
      <c r="U1428" s="186" t="s">
        <v>6089</v>
      </c>
      <c r="V1428" s="190">
        <v>44835</v>
      </c>
      <c r="W1428" s="187" t="s">
        <v>4158</v>
      </c>
      <c r="X1428" s="187" t="s">
        <v>6083</v>
      </c>
      <c r="Y1428" s="78" t="s">
        <v>6084</v>
      </c>
      <c r="Z1428" s="31" t="s">
        <v>63</v>
      </c>
      <c r="AA1428" s="31" t="s">
        <v>64</v>
      </c>
      <c r="AB1428" s="31" t="s">
        <v>201</v>
      </c>
      <c r="AC1428" s="31" t="s">
        <v>98</v>
      </c>
      <c r="AD1428" s="23" t="s">
        <v>4310</v>
      </c>
      <c r="AE1428" s="33" t="s">
        <v>126</v>
      </c>
      <c r="AF1428" s="33"/>
      <c r="AG1428" s="31"/>
      <c r="AH1428" s="31"/>
      <c r="AI1428" s="182" t="s">
        <v>68</v>
      </c>
      <c r="AJ1428" s="183" t="str">
        <f t="shared" si="168"/>
        <v>(FUT Simulator)</v>
      </c>
      <c r="AK1428" s="25"/>
      <c r="AL1428" s="25"/>
      <c r="AM1428" s="25">
        <v>3</v>
      </c>
      <c r="AN1428" s="25"/>
      <c r="AO1428" s="25"/>
      <c r="AP1428" s="26">
        <f ca="1">IF(AND(Email_TaskV2[[#This Row],[Status]]="ON PROGRESS"),TODAY()-Email_TaskV2[[#This Row],[Tanggal nodin RFS/RFI]],0)</f>
        <v>0</v>
      </c>
      <c r="AQ1428" s="26">
        <f ca="1">IF(AND(Email_TaskV2[[#This Row],[Status]]="ON PROGRESS",Email_TaskV2[[#This Row],[Type]]="RFI"),TODAY()-Email_TaskV2[[#This Row],[Tanggal nodin RFS/RFI]],0)</f>
        <v>0</v>
      </c>
      <c r="AR1428" s="26" t="str">
        <f ca="1">IF(Email_TaskV2[[#This Row],[Aging]]&gt;7,"Warning","")</f>
        <v/>
      </c>
      <c r="AS1428" s="184"/>
      <c r="AT1428" s="184"/>
      <c r="AU1428" s="184"/>
      <c r="AV1428" s="158" t="str">
        <f>IF(AND(Email_TaskV2[[#This Row],[Status]]="ON PROGRESS",Email_TaskV2[[#This Row],[Type]]="RFS"),"YES","")</f>
        <v/>
      </c>
      <c r="AW1428" s="184" t="str">
        <f>IF(AND(Email_TaskV2[[#This Row],[Status]]="ON PROGRESS",Email_TaskV2[[#This Row],[Type]]="RFI"),"YES","")</f>
        <v/>
      </c>
      <c r="AX1428" s="158">
        <f>IF(Email_TaskV2[[#This Row],[Nomor Nodin RFS/RFI]]="","",DAY(Email_TaskV2[[#This Row],[Tanggal nodin RFS/RFI]]))</f>
        <v>15</v>
      </c>
      <c r="AY1428" s="179" t="str">
        <f>IF(Email_TaskV2[[#This Row],[Nomor Nodin RFS/RFI]]="","",TEXT(Email_TaskV2[[#This Row],[Tanggal nodin RFS/RFI]],"mmm"))</f>
        <v>Nov</v>
      </c>
      <c r="AZ1428" s="179" t="str">
        <f>IF(Email_TaskV2[[#This Row],[Nodin BO]]="","No","Yes")</f>
        <v>Yes</v>
      </c>
      <c r="BA1428" s="176">
        <f>IF(Email_TaskV2[[#This Row],[Month]]="",13,MONTH(Email_TaskV2[[#This Row],[Tanggal nodin RFS/RFI]]))</f>
        <v>11</v>
      </c>
    </row>
    <row r="1429" spans="1:53" ht="15" hidden="1" customHeight="1" x14ac:dyDescent="0.3">
      <c r="A1429" s="17">
        <v>1428</v>
      </c>
      <c r="B1429" s="78" t="s">
        <v>6090</v>
      </c>
      <c r="C1429" s="86">
        <v>44880</v>
      </c>
      <c r="D1429" s="89" t="s">
        <v>6091</v>
      </c>
      <c r="E1429" s="174" t="s">
        <v>118</v>
      </c>
      <c r="F1429" s="174" t="s">
        <v>163</v>
      </c>
      <c r="G1429" s="78"/>
      <c r="H1429" s="85">
        <v>44896</v>
      </c>
      <c r="I1429" s="78"/>
      <c r="J1429" s="78"/>
      <c r="K1429" s="187"/>
      <c r="L1429" s="77"/>
      <c r="M1429" s="87"/>
      <c r="N1429" s="87" t="s">
        <v>93</v>
      </c>
      <c r="O1429" s="87" t="s">
        <v>94</v>
      </c>
      <c r="P1429" s="87" t="str">
        <f>VLOOKUP(Email_TaskV2[[#This Row],[PIC Dev]],[1]Organization!C:D,2,FALSE)</f>
        <v>Digital and VAS</v>
      </c>
      <c r="Q1429" s="87" t="s">
        <v>6092</v>
      </c>
      <c r="R1429" s="78"/>
      <c r="S1429" s="78" t="s">
        <v>61</v>
      </c>
      <c r="T1429" s="31" t="s">
        <v>5575</v>
      </c>
      <c r="U1429" s="186" t="s">
        <v>6093</v>
      </c>
      <c r="V1429" s="190">
        <v>44848</v>
      </c>
      <c r="W1429" s="187" t="s">
        <v>4158</v>
      </c>
      <c r="X1429" s="187" t="s">
        <v>6065</v>
      </c>
      <c r="Y1429" s="187" t="s">
        <v>6006</v>
      </c>
      <c r="Z1429" s="78" t="s">
        <v>63</v>
      </c>
      <c r="AA1429" s="78" t="s">
        <v>64</v>
      </c>
      <c r="AB1429" s="78" t="s">
        <v>201</v>
      </c>
      <c r="AC1429" s="78" t="s">
        <v>98</v>
      </c>
      <c r="AD1429" s="23" t="s">
        <v>3897</v>
      </c>
      <c r="AE1429" s="77"/>
      <c r="AF1429" s="77"/>
      <c r="AG1429" s="78"/>
      <c r="AH1429" s="78"/>
      <c r="AI1429" s="182" t="s">
        <v>75</v>
      </c>
      <c r="AJ1429" s="183" t="str">
        <f t="shared" si="168"/>
        <v/>
      </c>
      <c r="AK1429" s="25"/>
      <c r="AL1429" s="25"/>
      <c r="AM1429" s="25"/>
      <c r="AN1429" s="25"/>
      <c r="AO1429" s="25"/>
      <c r="AP1429" s="26">
        <f ca="1">IF(AND(Email_TaskV2[[#This Row],[Status]]="ON PROGRESS"),TODAY()-Email_TaskV2[[#This Row],[Tanggal nodin RFS/RFI]],0)</f>
        <v>0</v>
      </c>
      <c r="AQ1429" s="26">
        <f ca="1">IF(AND(Email_TaskV2[[#This Row],[Status]]="ON PROGRESS",Email_TaskV2[[#This Row],[Type]]="RFI"),TODAY()-Email_TaskV2[[#This Row],[Tanggal nodin RFS/RFI]],0)</f>
        <v>0</v>
      </c>
      <c r="AR1429" s="26" t="str">
        <f ca="1">IF(Email_TaskV2[[#This Row],[Aging]]&gt;7,"Warning","")</f>
        <v/>
      </c>
      <c r="AS1429" s="184"/>
      <c r="AT1429" s="184"/>
      <c r="AU1429" s="184"/>
      <c r="AV1429" s="158" t="str">
        <f>IF(AND(Email_TaskV2[[#This Row],[Status]]="ON PROGRESS",Email_TaskV2[[#This Row],[Type]]="RFS"),"YES","")</f>
        <v/>
      </c>
      <c r="AW1429" s="184" t="str">
        <f>IF(AND(Email_TaskV2[[#This Row],[Status]]="ON PROGRESS",Email_TaskV2[[#This Row],[Type]]="RFI"),"YES","")</f>
        <v/>
      </c>
      <c r="AX1429" s="158">
        <f>IF(Email_TaskV2[[#This Row],[Nomor Nodin RFS/RFI]]="","",DAY(Email_TaskV2[[#This Row],[Tanggal nodin RFS/RFI]]))</f>
        <v>15</v>
      </c>
      <c r="AY1429" s="179" t="str">
        <f>IF(Email_TaskV2[[#This Row],[Nomor Nodin RFS/RFI]]="","",TEXT(Email_TaskV2[[#This Row],[Tanggal nodin RFS/RFI]],"mmm"))</f>
        <v>Nov</v>
      </c>
      <c r="AZ1429" s="179" t="str">
        <f>IF(Email_TaskV2[[#This Row],[Nodin BO]]="","No","Yes")</f>
        <v>Yes</v>
      </c>
      <c r="BA1429" s="176">
        <f>IF(Email_TaskV2[[#This Row],[Month]]="",13,MONTH(Email_TaskV2[[#This Row],[Tanggal nodin RFS/RFI]]))</f>
        <v>11</v>
      </c>
    </row>
    <row r="1430" spans="1:53" ht="15" hidden="1" customHeight="1" x14ac:dyDescent="0.3">
      <c r="A1430" s="17">
        <v>1429</v>
      </c>
      <c r="B1430" s="78" t="s">
        <v>6094</v>
      </c>
      <c r="C1430" s="86">
        <v>44880</v>
      </c>
      <c r="D1430" s="89" t="s">
        <v>6095</v>
      </c>
      <c r="E1430" s="78" t="s">
        <v>55</v>
      </c>
      <c r="F1430" s="88" t="s">
        <v>136</v>
      </c>
      <c r="G1430" s="85">
        <v>44880</v>
      </c>
      <c r="H1430" s="85">
        <v>44886</v>
      </c>
      <c r="I1430" s="78" t="s">
        <v>6096</v>
      </c>
      <c r="J1430" s="85">
        <v>44886</v>
      </c>
      <c r="K1430" s="177" t="s">
        <v>6097</v>
      </c>
      <c r="L1430" s="31">
        <f>H1430-C1430</f>
        <v>6</v>
      </c>
      <c r="M1430" s="31">
        <f>J1430-G1430</f>
        <v>6</v>
      </c>
      <c r="N1430" s="87" t="s">
        <v>58</v>
      </c>
      <c r="O1430" s="87" t="s">
        <v>59</v>
      </c>
      <c r="P1430" s="87" t="str">
        <f>VLOOKUP(Email_TaskV2[[#This Row],[PIC Dev]],[1]Organization!C:D,2,FALSE)</f>
        <v>BSM Prepaid</v>
      </c>
      <c r="Q1430" s="89" t="s">
        <v>6098</v>
      </c>
      <c r="R1430" s="78">
        <v>102</v>
      </c>
      <c r="S1430" s="78" t="s">
        <v>61</v>
      </c>
      <c r="T1430" s="78" t="s">
        <v>6099</v>
      </c>
      <c r="U1430" s="177" t="s">
        <v>6100</v>
      </c>
      <c r="V1430" s="85">
        <v>44874</v>
      </c>
      <c r="W1430" s="78" t="s">
        <v>6101</v>
      </c>
      <c r="X1430" s="78" t="s">
        <v>6017</v>
      </c>
      <c r="Y1430" s="78" t="s">
        <v>5972</v>
      </c>
      <c r="Z1430" s="78" t="s">
        <v>63</v>
      </c>
      <c r="AA1430" s="78" t="s">
        <v>64</v>
      </c>
      <c r="AB1430" s="78" t="s">
        <v>65</v>
      </c>
      <c r="AC1430" s="78" t="s">
        <v>66</v>
      </c>
      <c r="AD1430" s="23" t="s">
        <v>139</v>
      </c>
      <c r="AE1430" s="77" t="s">
        <v>74</v>
      </c>
      <c r="AF1430" s="77" t="s">
        <v>89</v>
      </c>
      <c r="AG1430" s="78"/>
      <c r="AH1430" s="78"/>
      <c r="AI1430" s="78" t="s">
        <v>68</v>
      </c>
      <c r="AJ1430" s="25" t="str">
        <f t="shared" si="168"/>
        <v>(Postman Simulator)</v>
      </c>
      <c r="AK1430" s="25"/>
      <c r="AL1430" s="25"/>
      <c r="AM1430" s="25"/>
      <c r="AN1430" s="25">
        <v>4</v>
      </c>
      <c r="AO1430" s="25"/>
      <c r="AP1430" s="26">
        <f ca="1">IF(AND(Email_TaskV2[[#This Row],[Status]]="ON PROGRESS"),TODAY()-Email_TaskV2[[#This Row],[Tanggal nodin RFS/RFI]],0)</f>
        <v>0</v>
      </c>
      <c r="AQ1430" s="26">
        <f ca="1">IF(AND(Email_TaskV2[[#This Row],[Status]]="ON PROGRESS",Email_TaskV2[[#This Row],[Type]]="RFI"),TODAY()-Email_TaskV2[[#This Row],[Tanggal nodin RFS/RFI]],0)</f>
        <v>0</v>
      </c>
      <c r="AR1430" s="26" t="str">
        <f ca="1">IF(Email_TaskV2[[#This Row],[Aging]]&gt;7,"Warning","")</f>
        <v/>
      </c>
      <c r="AS1430" s="184"/>
      <c r="AT1430" s="184"/>
      <c r="AU1430" s="184"/>
      <c r="AV1430" s="158" t="str">
        <f>IF(AND(Email_TaskV2[[#This Row],[Status]]="ON PROGRESS",Email_TaskV2[[#This Row],[Type]]="RFS"),"YES","")</f>
        <v/>
      </c>
      <c r="AW1430" s="184" t="str">
        <f>IF(AND(Email_TaskV2[[#This Row],[Status]]="ON PROGRESS",Email_TaskV2[[#This Row],[Type]]="RFI"),"YES","")</f>
        <v/>
      </c>
      <c r="AX1430" s="158">
        <f>IF(Email_TaskV2[[#This Row],[Nomor Nodin RFS/RFI]]="","",DAY(Email_TaskV2[[#This Row],[Tanggal nodin RFS/RFI]]))</f>
        <v>15</v>
      </c>
      <c r="AY1430" s="179" t="str">
        <f>IF(Email_TaskV2[[#This Row],[Nomor Nodin RFS/RFI]]="","",TEXT(Email_TaskV2[[#This Row],[Tanggal nodin RFS/RFI]],"mmm"))</f>
        <v>Nov</v>
      </c>
      <c r="AZ1430" s="179" t="str">
        <f>IF(Email_TaskV2[[#This Row],[Nodin BO]]="","No","Yes")</f>
        <v>Yes</v>
      </c>
      <c r="BA1430" s="176">
        <f>IF(Email_TaskV2[[#This Row],[Month]]="",13,MONTH(Email_TaskV2[[#This Row],[Tanggal nodin RFS/RFI]]))</f>
        <v>11</v>
      </c>
    </row>
    <row r="1431" spans="1:53" ht="15" hidden="1" customHeight="1" x14ac:dyDescent="0.3">
      <c r="A1431" s="17">
        <v>1430</v>
      </c>
      <c r="B1431" s="78" t="s">
        <v>6102</v>
      </c>
      <c r="C1431" s="86">
        <v>44880</v>
      </c>
      <c r="D1431" s="89" t="s">
        <v>6103</v>
      </c>
      <c r="E1431" s="174" t="s">
        <v>118</v>
      </c>
      <c r="F1431" s="174" t="s">
        <v>163</v>
      </c>
      <c r="G1431" s="78"/>
      <c r="H1431" s="85">
        <v>44881</v>
      </c>
      <c r="I1431" s="78"/>
      <c r="J1431" s="78"/>
      <c r="K1431" s="78"/>
      <c r="L1431" s="77"/>
      <c r="M1431" s="87"/>
      <c r="N1431" s="87" t="s">
        <v>1434</v>
      </c>
      <c r="O1431" s="87" t="s">
        <v>59</v>
      </c>
      <c r="P1431" s="87" t="str">
        <f>VLOOKUP(Email_TaskV2[[#This Row],[PIC Dev]],[1]Organization!C:D,2,FALSE)</f>
        <v>BSM Prepaid</v>
      </c>
      <c r="Q1431" s="87" t="s">
        <v>6104</v>
      </c>
      <c r="R1431" s="78"/>
      <c r="S1431" s="78" t="s">
        <v>61</v>
      </c>
      <c r="T1431" s="78" t="s">
        <v>6105</v>
      </c>
      <c r="U1431" s="177" t="s">
        <v>6106</v>
      </c>
      <c r="V1431" s="85">
        <v>44872</v>
      </c>
      <c r="W1431" s="78" t="s">
        <v>6101</v>
      </c>
      <c r="X1431" s="78" t="s">
        <v>6107</v>
      </c>
      <c r="Y1431" s="78" t="s">
        <v>6108</v>
      </c>
      <c r="Z1431" s="78" t="s">
        <v>63</v>
      </c>
      <c r="AA1431" s="78" t="s">
        <v>64</v>
      </c>
      <c r="AB1431" s="78" t="s">
        <v>65</v>
      </c>
      <c r="AC1431" s="78" t="s">
        <v>66</v>
      </c>
      <c r="AD1431" s="23" t="s">
        <v>126</v>
      </c>
      <c r="AE1431" s="77"/>
      <c r="AF1431" s="77"/>
      <c r="AG1431" s="78"/>
      <c r="AH1431" s="78"/>
      <c r="AI1431" s="180" t="s">
        <v>68</v>
      </c>
      <c r="AJ1431" s="181" t="str">
        <f t="shared" si="168"/>
        <v>(FUT Simulator)</v>
      </c>
      <c r="AK1431" s="25"/>
      <c r="AL1431" s="25"/>
      <c r="AM1431" s="25">
        <v>3</v>
      </c>
      <c r="AN1431" s="25"/>
      <c r="AO1431" s="25"/>
      <c r="AP1431" s="26">
        <f ca="1">IF(AND(Email_TaskV2[[#This Row],[Status]]="ON PROGRESS"),TODAY()-Email_TaskV2[[#This Row],[Tanggal nodin RFS/RFI]],0)</f>
        <v>0</v>
      </c>
      <c r="AQ1431" s="26">
        <f ca="1">IF(AND(Email_TaskV2[[#This Row],[Status]]="ON PROGRESS",Email_TaskV2[[#This Row],[Type]]="RFI"),TODAY()-Email_TaskV2[[#This Row],[Tanggal nodin RFS/RFI]],0)</f>
        <v>0</v>
      </c>
      <c r="AR1431" s="26" t="str">
        <f ca="1">IF(Email_TaskV2[[#This Row],[Aging]]&gt;7,"Warning","")</f>
        <v/>
      </c>
      <c r="AS1431" s="184"/>
      <c r="AT1431" s="184"/>
      <c r="AU1431" s="184"/>
      <c r="AV1431" s="158" t="str">
        <f>IF(AND(Email_TaskV2[[#This Row],[Status]]="ON PROGRESS",Email_TaskV2[[#This Row],[Type]]="RFS"),"YES","")</f>
        <v/>
      </c>
      <c r="AW1431" s="184" t="str">
        <f>IF(AND(Email_TaskV2[[#This Row],[Status]]="ON PROGRESS",Email_TaskV2[[#This Row],[Type]]="RFI"),"YES","")</f>
        <v/>
      </c>
      <c r="AX1431" s="158">
        <f>IF(Email_TaskV2[[#This Row],[Nomor Nodin RFS/RFI]]="","",DAY(Email_TaskV2[[#This Row],[Tanggal nodin RFS/RFI]]))</f>
        <v>15</v>
      </c>
      <c r="AY1431" s="179" t="str">
        <f>IF(Email_TaskV2[[#This Row],[Nomor Nodin RFS/RFI]]="","",TEXT(Email_TaskV2[[#This Row],[Tanggal nodin RFS/RFI]],"mmm"))</f>
        <v>Nov</v>
      </c>
      <c r="AZ1431" s="179" t="str">
        <f>IF(Email_TaskV2[[#This Row],[Nodin BO]]="","No","Yes")</f>
        <v>Yes</v>
      </c>
      <c r="BA1431" s="176">
        <f>IF(Email_TaskV2[[#This Row],[Month]]="",13,MONTH(Email_TaskV2[[#This Row],[Tanggal nodin RFS/RFI]]))</f>
        <v>11</v>
      </c>
    </row>
    <row r="1432" spans="1:53" ht="15" hidden="1" customHeight="1" x14ac:dyDescent="0.3">
      <c r="A1432" s="17">
        <v>1431</v>
      </c>
      <c r="B1432" s="78" t="s">
        <v>6109</v>
      </c>
      <c r="C1432" s="86">
        <v>44880</v>
      </c>
      <c r="D1432" s="89" t="s">
        <v>6110</v>
      </c>
      <c r="E1432" s="78" t="s">
        <v>55</v>
      </c>
      <c r="F1432" s="88" t="s">
        <v>136</v>
      </c>
      <c r="G1432" s="85">
        <v>44881</v>
      </c>
      <c r="H1432" s="85">
        <v>44886</v>
      </c>
      <c r="I1432" s="78" t="s">
        <v>6111</v>
      </c>
      <c r="J1432" s="85">
        <v>44886</v>
      </c>
      <c r="K1432" s="177" t="s">
        <v>6112</v>
      </c>
      <c r="L1432" s="31">
        <f>H1432-C1432</f>
        <v>6</v>
      </c>
      <c r="M1432" s="31">
        <f>J1432-G1432</f>
        <v>5</v>
      </c>
      <c r="N1432" s="87" t="s">
        <v>1434</v>
      </c>
      <c r="O1432" s="87" t="s">
        <v>59</v>
      </c>
      <c r="P1432" s="87" t="str">
        <f>VLOOKUP(Email_TaskV2[[#This Row],[PIC Dev]],[1]Organization!C:D,2,FALSE)</f>
        <v>BSM Prepaid</v>
      </c>
      <c r="Q1432" s="89" t="s">
        <v>6113</v>
      </c>
      <c r="R1432" s="78">
        <v>38</v>
      </c>
      <c r="S1432" s="78" t="s">
        <v>61</v>
      </c>
      <c r="T1432" s="78" t="s">
        <v>6105</v>
      </c>
      <c r="U1432" s="177" t="s">
        <v>6106</v>
      </c>
      <c r="V1432" s="85">
        <v>44872</v>
      </c>
      <c r="W1432" s="78" t="s">
        <v>6101</v>
      </c>
      <c r="X1432" s="78" t="s">
        <v>6107</v>
      </c>
      <c r="Y1432" s="78" t="s">
        <v>6108</v>
      </c>
      <c r="Z1432" s="78" t="s">
        <v>63</v>
      </c>
      <c r="AA1432" s="78" t="s">
        <v>64</v>
      </c>
      <c r="AB1432" s="78" t="s">
        <v>65</v>
      </c>
      <c r="AC1432" s="78" t="s">
        <v>66</v>
      </c>
      <c r="AD1432" s="23" t="s">
        <v>4221</v>
      </c>
      <c r="AE1432" s="77"/>
      <c r="AF1432" s="77"/>
      <c r="AG1432" s="78"/>
      <c r="AH1432" s="78"/>
      <c r="AI1432" s="78" t="s">
        <v>68</v>
      </c>
      <c r="AJ1432" s="25" t="str">
        <f t="shared" si="168"/>
        <v>(FUT Simulator)</v>
      </c>
      <c r="AK1432" s="25"/>
      <c r="AL1432" s="25"/>
      <c r="AM1432" s="25">
        <v>3</v>
      </c>
      <c r="AN1432" s="25"/>
      <c r="AO1432" s="25"/>
      <c r="AP1432" s="26">
        <f ca="1">IF(AND(Email_TaskV2[[#This Row],[Status]]="ON PROGRESS"),TODAY()-Email_TaskV2[[#This Row],[Tanggal nodin RFS/RFI]],0)</f>
        <v>0</v>
      </c>
      <c r="AQ1432" s="26">
        <f ca="1">IF(AND(Email_TaskV2[[#This Row],[Status]]="ON PROGRESS",Email_TaskV2[[#This Row],[Type]]="RFI"),TODAY()-Email_TaskV2[[#This Row],[Tanggal nodin RFS/RFI]],0)</f>
        <v>0</v>
      </c>
      <c r="AR1432" s="26" t="str">
        <f ca="1">IF(Email_TaskV2[[#This Row],[Aging]]&gt;7,"Warning","")</f>
        <v/>
      </c>
      <c r="AS1432" s="184"/>
      <c r="AT1432" s="184"/>
      <c r="AU1432" s="184"/>
      <c r="AV1432" s="158" t="str">
        <f>IF(AND(Email_TaskV2[[#This Row],[Status]]="ON PROGRESS",Email_TaskV2[[#This Row],[Type]]="RFS"),"YES","")</f>
        <v/>
      </c>
      <c r="AW1432" s="184" t="str">
        <f>IF(AND(Email_TaskV2[[#This Row],[Status]]="ON PROGRESS",Email_TaskV2[[#This Row],[Type]]="RFI"),"YES","")</f>
        <v/>
      </c>
      <c r="AX1432" s="158">
        <f>IF(Email_TaskV2[[#This Row],[Nomor Nodin RFS/RFI]]="","",DAY(Email_TaskV2[[#This Row],[Tanggal nodin RFS/RFI]]))</f>
        <v>15</v>
      </c>
      <c r="AY1432" s="179" t="str">
        <f>IF(Email_TaskV2[[#This Row],[Nomor Nodin RFS/RFI]]="","",TEXT(Email_TaskV2[[#This Row],[Tanggal nodin RFS/RFI]],"mmm"))</f>
        <v>Nov</v>
      </c>
      <c r="AZ1432" s="179" t="str">
        <f>IF(Email_TaskV2[[#This Row],[Nodin BO]]="","No","Yes")</f>
        <v>Yes</v>
      </c>
      <c r="BA1432" s="176">
        <f>IF(Email_TaskV2[[#This Row],[Month]]="",13,MONTH(Email_TaskV2[[#This Row],[Tanggal nodin RFS/RFI]]))</f>
        <v>11</v>
      </c>
    </row>
    <row r="1433" spans="1:53" ht="15" hidden="1" customHeight="1" x14ac:dyDescent="0.3">
      <c r="A1433" s="17">
        <v>1432</v>
      </c>
      <c r="B1433" s="31" t="s">
        <v>6114</v>
      </c>
      <c r="C1433" s="86">
        <v>44880</v>
      </c>
      <c r="D1433" s="74" t="s">
        <v>6115</v>
      </c>
      <c r="E1433" s="31" t="s">
        <v>55</v>
      </c>
      <c r="F1433" s="88" t="s">
        <v>136</v>
      </c>
      <c r="G1433" s="42">
        <v>44883</v>
      </c>
      <c r="H1433" s="42">
        <v>44888</v>
      </c>
      <c r="I1433" s="31" t="s">
        <v>6116</v>
      </c>
      <c r="J1433" s="42">
        <v>44888</v>
      </c>
      <c r="K1433" s="177" t="s">
        <v>6117</v>
      </c>
      <c r="L1433" s="31">
        <f>H1433-C1433</f>
        <v>8</v>
      </c>
      <c r="M1433" s="31">
        <f>J1433-G1433</f>
        <v>5</v>
      </c>
      <c r="N1433" s="87" t="s">
        <v>93</v>
      </c>
      <c r="O1433" s="87" t="s">
        <v>94</v>
      </c>
      <c r="P1433" s="34" t="str">
        <f>VLOOKUP(Email_TaskV2[[#This Row],[PIC Dev]],[1]Organization!C:D,2,FALSE)</f>
        <v>Digital and VAS</v>
      </c>
      <c r="Q1433" s="74" t="s">
        <v>6118</v>
      </c>
      <c r="R1433" s="31">
        <v>128</v>
      </c>
      <c r="S1433" s="31" t="s">
        <v>106</v>
      </c>
      <c r="T1433" s="31" t="s">
        <v>5719</v>
      </c>
      <c r="U1433" s="78" t="s">
        <v>6119</v>
      </c>
      <c r="V1433" s="85">
        <v>44858</v>
      </c>
      <c r="W1433" s="78" t="s">
        <v>4158</v>
      </c>
      <c r="X1433" s="78" t="s">
        <v>6065</v>
      </c>
      <c r="Y1433" s="78" t="s">
        <v>6006</v>
      </c>
      <c r="Z1433" s="78" t="s">
        <v>63</v>
      </c>
      <c r="AA1433" s="78" t="s">
        <v>64</v>
      </c>
      <c r="AB1433" s="78" t="s">
        <v>201</v>
      </c>
      <c r="AC1433" s="78" t="s">
        <v>98</v>
      </c>
      <c r="AD1433" s="23" t="s">
        <v>5844</v>
      </c>
      <c r="AE1433" s="33"/>
      <c r="AF1433" s="33"/>
      <c r="AG1433" s="31"/>
      <c r="AH1433" s="31"/>
      <c r="AI1433" s="78" t="s">
        <v>75</v>
      </c>
      <c r="AJ1433" s="25" t="str">
        <f t="shared" si="168"/>
        <v/>
      </c>
      <c r="AK1433" s="25"/>
      <c r="AL1433" s="25"/>
      <c r="AM1433" s="25"/>
      <c r="AN1433" s="25"/>
      <c r="AO1433" s="25"/>
      <c r="AP1433" s="26">
        <f ca="1">IF(AND(Email_TaskV2[[#This Row],[Status]]="ON PROGRESS"),TODAY()-Email_TaskV2[[#This Row],[Tanggal nodin RFS/RFI]],0)</f>
        <v>0</v>
      </c>
      <c r="AQ1433" s="26">
        <f ca="1">IF(AND(Email_TaskV2[[#This Row],[Status]]="ON PROGRESS",Email_TaskV2[[#This Row],[Type]]="RFI"),TODAY()-Email_TaskV2[[#This Row],[Tanggal nodin RFS/RFI]],0)</f>
        <v>0</v>
      </c>
      <c r="AR1433" s="26" t="str">
        <f ca="1">IF(Email_TaskV2[[#This Row],[Aging]]&gt;7,"Warning","")</f>
        <v/>
      </c>
      <c r="AS1433" s="158"/>
      <c r="AT1433" s="158"/>
      <c r="AU1433" s="158"/>
      <c r="AV1433" s="158" t="str">
        <f>IF(AND(Email_TaskV2[[#This Row],[Status]]="ON PROGRESS",Email_TaskV2[[#This Row],[Type]]="RFS"),"YES","")</f>
        <v/>
      </c>
      <c r="AW1433" s="184" t="str">
        <f>IF(AND(Email_TaskV2[[#This Row],[Status]]="ON PROGRESS",Email_TaskV2[[#This Row],[Type]]="RFI"),"YES","")</f>
        <v/>
      </c>
      <c r="AX1433" s="158">
        <f>IF(Email_TaskV2[[#This Row],[Nomor Nodin RFS/RFI]]="","",DAY(Email_TaskV2[[#This Row],[Tanggal nodin RFS/RFI]]))</f>
        <v>15</v>
      </c>
      <c r="AY1433" s="179" t="str">
        <f>IF(Email_TaskV2[[#This Row],[Nomor Nodin RFS/RFI]]="","",TEXT(Email_TaskV2[[#This Row],[Tanggal nodin RFS/RFI]],"mmm"))</f>
        <v>Nov</v>
      </c>
      <c r="AZ1433" s="179" t="str">
        <f>IF(Email_TaskV2[[#This Row],[Nodin BO]]="","No","Yes")</f>
        <v>Yes</v>
      </c>
      <c r="BA1433" s="176">
        <f>IF(Email_TaskV2[[#This Row],[Month]]="",13,MONTH(Email_TaskV2[[#This Row],[Tanggal nodin RFS/RFI]]))</f>
        <v>11</v>
      </c>
    </row>
    <row r="1434" spans="1:53" ht="15" hidden="1" customHeight="1" x14ac:dyDescent="0.3">
      <c r="A1434" s="17">
        <v>1433</v>
      </c>
      <c r="B1434" s="78" t="s">
        <v>6120</v>
      </c>
      <c r="C1434" s="86">
        <v>44880</v>
      </c>
      <c r="D1434" s="89" t="s">
        <v>6121</v>
      </c>
      <c r="E1434" s="78" t="s">
        <v>55</v>
      </c>
      <c r="F1434" s="41" t="s">
        <v>112</v>
      </c>
      <c r="G1434" s="85">
        <v>44881</v>
      </c>
      <c r="H1434" s="85">
        <v>44889</v>
      </c>
      <c r="I1434" s="78" t="s">
        <v>6122</v>
      </c>
      <c r="J1434" s="85">
        <v>44889</v>
      </c>
      <c r="K1434" s="186" t="s">
        <v>6123</v>
      </c>
      <c r="L1434" s="31">
        <f>H1434-C1434</f>
        <v>9</v>
      </c>
      <c r="M1434" s="31">
        <f>J1434-G1434</f>
        <v>8</v>
      </c>
      <c r="N1434" s="87" t="s">
        <v>104</v>
      </c>
      <c r="O1434" s="87" t="s">
        <v>105</v>
      </c>
      <c r="P1434" s="87" t="str">
        <f>VLOOKUP(Email_TaskV2[[#This Row],[PIC Dev]],[1]Organization!C:D,2,FALSE)</f>
        <v>Digital and VAS</v>
      </c>
      <c r="Q1434" s="87"/>
      <c r="R1434" s="78">
        <v>530</v>
      </c>
      <c r="S1434" s="78" t="s">
        <v>106</v>
      </c>
      <c r="T1434" s="78"/>
      <c r="U1434" s="187"/>
      <c r="V1434" s="187"/>
      <c r="W1434" s="187"/>
      <c r="X1434" s="187"/>
      <c r="Y1434" s="187"/>
      <c r="Z1434" s="78" t="s">
        <v>63</v>
      </c>
      <c r="AA1434" s="78" t="s">
        <v>64</v>
      </c>
      <c r="AB1434" s="78" t="s">
        <v>108</v>
      </c>
      <c r="AC1434" s="78" t="s">
        <v>98</v>
      </c>
      <c r="AD1434" s="23" t="s">
        <v>5844</v>
      </c>
      <c r="AE1434" s="77"/>
      <c r="AF1434" s="77"/>
      <c r="AG1434" s="78"/>
      <c r="AH1434" s="78"/>
      <c r="AI1434" s="78" t="s">
        <v>68</v>
      </c>
      <c r="AJ1434" s="25" t="str">
        <f t="shared" si="168"/>
        <v>(Sigos Automation)</v>
      </c>
      <c r="AK1434" s="25">
        <v>1</v>
      </c>
      <c r="AL1434" s="25"/>
      <c r="AM1434" s="25"/>
      <c r="AN1434" s="25"/>
      <c r="AO1434" s="25"/>
      <c r="AP1434" s="26">
        <f ca="1">IF(AND(Email_TaskV2[[#This Row],[Status]]="ON PROGRESS"),TODAY()-Email_TaskV2[[#This Row],[Tanggal nodin RFS/RFI]],0)</f>
        <v>0</v>
      </c>
      <c r="AQ1434" s="26">
        <f ca="1">IF(AND(Email_TaskV2[[#This Row],[Status]]="ON PROGRESS",Email_TaskV2[[#This Row],[Type]]="RFI"),TODAY()-Email_TaskV2[[#This Row],[Tanggal nodin RFS/RFI]],0)</f>
        <v>0</v>
      </c>
      <c r="AR1434" s="26" t="str">
        <f ca="1">IF(Email_TaskV2[[#This Row],[Aging]]&gt;7,"Warning","")</f>
        <v/>
      </c>
      <c r="AS1434" s="158"/>
      <c r="AT1434" s="158"/>
      <c r="AU1434" s="158"/>
      <c r="AV1434" s="158" t="str">
        <f>IF(AND(Email_TaskV2[[#This Row],[Status]]="ON PROGRESS",Email_TaskV2[[#This Row],[Type]]="RFS"),"YES","")</f>
        <v/>
      </c>
      <c r="AW1434" s="184" t="str">
        <f>IF(AND(Email_TaskV2[[#This Row],[Status]]="ON PROGRESS",Email_TaskV2[[#This Row],[Type]]="RFI"),"YES","")</f>
        <v/>
      </c>
      <c r="AX1434" s="158">
        <f>IF(Email_TaskV2[[#This Row],[Nomor Nodin RFS/RFI]]="","",DAY(Email_TaskV2[[#This Row],[Tanggal nodin RFS/RFI]]))</f>
        <v>15</v>
      </c>
      <c r="AY1434" s="179" t="str">
        <f>IF(Email_TaskV2[[#This Row],[Nomor Nodin RFS/RFI]]="","",TEXT(Email_TaskV2[[#This Row],[Tanggal nodin RFS/RFI]],"mmm"))</f>
        <v>Nov</v>
      </c>
      <c r="AZ1434" s="179" t="str">
        <f>IF(Email_TaskV2[[#This Row],[Nodin BO]]="","No","Yes")</f>
        <v>No</v>
      </c>
      <c r="BA1434" s="176">
        <f>IF(Email_TaskV2[[#This Row],[Month]]="",13,MONTH(Email_TaskV2[[#This Row],[Tanggal nodin RFS/RFI]]))</f>
        <v>11</v>
      </c>
    </row>
    <row r="1435" spans="1:53" ht="15" hidden="1" customHeight="1" x14ac:dyDescent="0.3">
      <c r="A1435" s="17">
        <v>1434</v>
      </c>
      <c r="B1435" s="78" t="s">
        <v>6124</v>
      </c>
      <c r="C1435" s="86">
        <v>44880</v>
      </c>
      <c r="D1435" s="89" t="s">
        <v>6125</v>
      </c>
      <c r="E1435" s="174" t="s">
        <v>118</v>
      </c>
      <c r="F1435" s="174" t="s">
        <v>119</v>
      </c>
      <c r="G1435" s="78"/>
      <c r="H1435" s="85">
        <v>44889</v>
      </c>
      <c r="I1435" s="78"/>
      <c r="J1435" s="78"/>
      <c r="K1435" s="78"/>
      <c r="L1435" s="77"/>
      <c r="M1435" s="87"/>
      <c r="N1435" s="87" t="s">
        <v>3765</v>
      </c>
      <c r="O1435" s="87" t="s">
        <v>3766</v>
      </c>
      <c r="P1435" s="87" t="str">
        <f>VLOOKUP(Email_TaskV2[[#This Row],[PIC Dev]],[1]Organization!C:D,2,FALSE)</f>
        <v>Postpaid, Roaming, and Interconnect</v>
      </c>
      <c r="Q1435" s="87" t="s">
        <v>6126</v>
      </c>
      <c r="R1435" s="78"/>
      <c r="S1435" s="78" t="s">
        <v>61</v>
      </c>
      <c r="T1435" s="78" t="s">
        <v>6127</v>
      </c>
      <c r="U1435" s="177" t="s">
        <v>6128</v>
      </c>
      <c r="V1435" s="85">
        <v>44831</v>
      </c>
      <c r="W1435" s="78" t="s">
        <v>6129</v>
      </c>
      <c r="X1435" s="78" t="s">
        <v>6130</v>
      </c>
      <c r="Y1435" s="78" t="s">
        <v>6131</v>
      </c>
      <c r="Z1435" s="78" t="s">
        <v>63</v>
      </c>
      <c r="AA1435" s="78" t="s">
        <v>64</v>
      </c>
      <c r="AB1435" s="78" t="s">
        <v>3017</v>
      </c>
      <c r="AC1435" s="78" t="s">
        <v>98</v>
      </c>
      <c r="AD1435" s="23" t="s">
        <v>99</v>
      </c>
      <c r="AE1435" s="77" t="s">
        <v>125</v>
      </c>
      <c r="AF1435" s="77"/>
      <c r="AG1435" s="78"/>
      <c r="AH1435" s="78"/>
      <c r="AI1435" s="180" t="s">
        <v>75</v>
      </c>
      <c r="AJ1435" s="181" t="str">
        <f t="shared" ref="AJ1435:AJ1498" si="175">_xlfn.CONCAT(IF(AK1435&lt;&gt;"",REPLACE(AK1435,1,1,"(Sigos Automation)"),""),IF(AL1435&lt;&gt;"",REPLACE(AL1435,1,1,"(Prima Automation)"),""),IF(AM1435&lt;&gt;"",REPLACE(AM1435,1,1,"(FUT Simulator)"),""),IF(AN1435&lt;&gt;"",REPLACE(AN1435,1,1,"(Postman Simulator)"),""),IF(AO1435&lt;&gt;"",REPLACE(AO1435,1,1,"(Cetho Automation)"),""))</f>
        <v/>
      </c>
      <c r="AK1435" s="25"/>
      <c r="AL1435" s="25"/>
      <c r="AM1435" s="25"/>
      <c r="AN1435" s="25"/>
      <c r="AO1435" s="25"/>
      <c r="AP1435" s="26">
        <f ca="1">IF(AND(Email_TaskV2[[#This Row],[Status]]="ON PROGRESS"),TODAY()-Email_TaskV2[[#This Row],[Tanggal nodin RFS/RFI]],0)</f>
        <v>0</v>
      </c>
      <c r="AQ1435" s="26">
        <f ca="1">IF(AND(Email_TaskV2[[#This Row],[Status]]="ON PROGRESS",Email_TaskV2[[#This Row],[Type]]="RFI"),TODAY()-Email_TaskV2[[#This Row],[Tanggal nodin RFS/RFI]],0)</f>
        <v>0</v>
      </c>
      <c r="AR1435" s="26" t="str">
        <f ca="1">IF(Email_TaskV2[[#This Row],[Aging]]&gt;7,"Warning","")</f>
        <v/>
      </c>
      <c r="AS1435" s="158"/>
      <c r="AT1435" s="158"/>
      <c r="AU1435" s="158"/>
      <c r="AV1435" s="158" t="str">
        <f>IF(AND(Email_TaskV2[[#This Row],[Status]]="ON PROGRESS",Email_TaskV2[[#This Row],[Type]]="RFS"),"YES","")</f>
        <v/>
      </c>
      <c r="AW1435" s="184" t="str">
        <f>IF(AND(Email_TaskV2[[#This Row],[Status]]="ON PROGRESS",Email_TaskV2[[#This Row],[Type]]="RFI"),"YES","")</f>
        <v/>
      </c>
      <c r="AX1435" s="158">
        <f>IF(Email_TaskV2[[#This Row],[Nomor Nodin RFS/RFI]]="","",DAY(Email_TaskV2[[#This Row],[Tanggal nodin RFS/RFI]]))</f>
        <v>15</v>
      </c>
      <c r="AY1435" s="179" t="str">
        <f>IF(Email_TaskV2[[#This Row],[Nomor Nodin RFS/RFI]]="","",TEXT(Email_TaskV2[[#This Row],[Tanggal nodin RFS/RFI]],"mmm"))</f>
        <v>Nov</v>
      </c>
      <c r="AZ1435" s="179" t="str">
        <f>IF(Email_TaskV2[[#This Row],[Nodin BO]]="","No","Yes")</f>
        <v>Yes</v>
      </c>
      <c r="BA1435" s="176">
        <f>IF(Email_TaskV2[[#This Row],[Month]]="",13,MONTH(Email_TaskV2[[#This Row],[Tanggal nodin RFS/RFI]]))</f>
        <v>11</v>
      </c>
    </row>
    <row r="1436" spans="1:53" ht="15" hidden="1" customHeight="1" x14ac:dyDescent="0.3">
      <c r="A1436" s="17">
        <v>1435</v>
      </c>
      <c r="B1436" s="78" t="s">
        <v>6132</v>
      </c>
      <c r="C1436" s="86">
        <v>44881</v>
      </c>
      <c r="D1436" s="89" t="s">
        <v>6133</v>
      </c>
      <c r="E1436" s="174" t="s">
        <v>118</v>
      </c>
      <c r="F1436" s="174" t="s">
        <v>119</v>
      </c>
      <c r="G1436" s="78"/>
      <c r="H1436" s="85">
        <v>44893</v>
      </c>
      <c r="I1436" s="78"/>
      <c r="J1436" s="78"/>
      <c r="K1436" s="78"/>
      <c r="L1436" s="77"/>
      <c r="M1436" s="87"/>
      <c r="N1436" s="87" t="s">
        <v>3765</v>
      </c>
      <c r="O1436" s="87" t="s">
        <v>3766</v>
      </c>
      <c r="P1436" s="87" t="str">
        <f>VLOOKUP(Email_TaskV2[[#This Row],[PIC Dev]],[1]Organization!C:D,2,FALSE)</f>
        <v>Postpaid, Roaming, and Interconnect</v>
      </c>
      <c r="Q1436" s="87" t="s">
        <v>6126</v>
      </c>
      <c r="R1436" s="78"/>
      <c r="S1436" s="78" t="s">
        <v>61</v>
      </c>
      <c r="T1436" s="78" t="s">
        <v>6127</v>
      </c>
      <c r="U1436" s="177" t="s">
        <v>6128</v>
      </c>
      <c r="V1436" s="85">
        <v>44831</v>
      </c>
      <c r="W1436" s="78" t="s">
        <v>6129</v>
      </c>
      <c r="X1436" s="78" t="s">
        <v>6130</v>
      </c>
      <c r="Y1436" s="78" t="s">
        <v>6131</v>
      </c>
      <c r="Z1436" s="78" t="s">
        <v>63</v>
      </c>
      <c r="AA1436" s="78" t="s">
        <v>64</v>
      </c>
      <c r="AB1436" s="78" t="s">
        <v>3017</v>
      </c>
      <c r="AC1436" s="78" t="s">
        <v>98</v>
      </c>
      <c r="AD1436" s="23" t="s">
        <v>99</v>
      </c>
      <c r="AE1436" s="77" t="s">
        <v>125</v>
      </c>
      <c r="AF1436" s="77"/>
      <c r="AG1436" s="78"/>
      <c r="AH1436" s="78"/>
      <c r="AI1436" s="180" t="s">
        <v>75</v>
      </c>
      <c r="AJ1436" s="181" t="str">
        <f t="shared" si="175"/>
        <v/>
      </c>
      <c r="AK1436" s="25"/>
      <c r="AL1436" s="25"/>
      <c r="AM1436" s="25"/>
      <c r="AN1436" s="25"/>
      <c r="AO1436" s="25"/>
      <c r="AP1436" s="26">
        <f ca="1">IF(AND(Email_TaskV2[[#This Row],[Status]]="ON PROGRESS"),TODAY()-Email_TaskV2[[#This Row],[Tanggal nodin RFS/RFI]],0)</f>
        <v>0</v>
      </c>
      <c r="AQ1436" s="26">
        <f ca="1">IF(AND(Email_TaskV2[[#This Row],[Status]]="ON PROGRESS",Email_TaskV2[[#This Row],[Type]]="RFI"),TODAY()-Email_TaskV2[[#This Row],[Tanggal nodin RFS/RFI]],0)</f>
        <v>0</v>
      </c>
      <c r="AR1436" s="26" t="str">
        <f ca="1">IF(Email_TaskV2[[#This Row],[Aging]]&gt;7,"Warning","")</f>
        <v/>
      </c>
      <c r="AS1436" s="158"/>
      <c r="AT1436" s="158"/>
      <c r="AU1436" s="158"/>
      <c r="AV1436" s="158" t="str">
        <f>IF(AND(Email_TaskV2[[#This Row],[Status]]="ON PROGRESS",Email_TaskV2[[#This Row],[Type]]="RFS"),"YES","")</f>
        <v/>
      </c>
      <c r="AW1436" s="184" t="str">
        <f>IF(AND(Email_TaskV2[[#This Row],[Status]]="ON PROGRESS",Email_TaskV2[[#This Row],[Type]]="RFI"),"YES","")</f>
        <v/>
      </c>
      <c r="AX1436" s="158">
        <f>IF(Email_TaskV2[[#This Row],[Nomor Nodin RFS/RFI]]="","",DAY(Email_TaskV2[[#This Row],[Tanggal nodin RFS/RFI]]))</f>
        <v>16</v>
      </c>
      <c r="AY1436" s="179" t="str">
        <f>IF(Email_TaskV2[[#This Row],[Nomor Nodin RFS/RFI]]="","",TEXT(Email_TaskV2[[#This Row],[Tanggal nodin RFS/RFI]],"mmm"))</f>
        <v>Nov</v>
      </c>
      <c r="AZ1436" s="179" t="str">
        <f>IF(Email_TaskV2[[#This Row],[Nodin BO]]="","No","Yes")</f>
        <v>Yes</v>
      </c>
      <c r="BA1436" s="176">
        <f>IF(Email_TaskV2[[#This Row],[Month]]="",13,MONTH(Email_TaskV2[[#This Row],[Tanggal nodin RFS/RFI]]))</f>
        <v>11</v>
      </c>
    </row>
    <row r="1437" spans="1:53" ht="15" hidden="1" customHeight="1" x14ac:dyDescent="0.3">
      <c r="A1437" s="17">
        <v>1436</v>
      </c>
      <c r="B1437" s="78" t="s">
        <v>6134</v>
      </c>
      <c r="C1437" s="86">
        <v>44881</v>
      </c>
      <c r="D1437" s="89" t="s">
        <v>6135</v>
      </c>
      <c r="E1437" s="78" t="s">
        <v>55</v>
      </c>
      <c r="F1437" s="78" t="s">
        <v>112</v>
      </c>
      <c r="G1437" s="85">
        <v>44882</v>
      </c>
      <c r="H1437" s="85">
        <v>44883</v>
      </c>
      <c r="I1437" s="78" t="s">
        <v>6136</v>
      </c>
      <c r="J1437" s="85">
        <v>44883</v>
      </c>
      <c r="K1437" s="177" t="s">
        <v>6137</v>
      </c>
      <c r="L1437" s="31">
        <f t="shared" ref="L1437:L1442" si="176">H1437-C1437</f>
        <v>2</v>
      </c>
      <c r="M1437" s="31">
        <f t="shared" ref="M1437:M1442" si="177">J1437-G1437</f>
        <v>1</v>
      </c>
      <c r="N1437" s="87" t="s">
        <v>3607</v>
      </c>
      <c r="O1437" s="87" t="s">
        <v>3608</v>
      </c>
      <c r="P1437" s="87" t="str">
        <f>VLOOKUP(Email_TaskV2[[#This Row],[PIC Dev]],[1]Organization!C:D,2,FALSE)</f>
        <v>Business Architecture</v>
      </c>
      <c r="Q1437" s="87"/>
      <c r="R1437" s="78">
        <v>203</v>
      </c>
      <c r="S1437" s="78" t="s">
        <v>106</v>
      </c>
      <c r="T1437" s="78" t="s">
        <v>6138</v>
      </c>
      <c r="U1437" s="78" t="s">
        <v>6139</v>
      </c>
      <c r="V1437" s="85">
        <v>44865</v>
      </c>
      <c r="W1437" s="78" t="s">
        <v>6140</v>
      </c>
      <c r="X1437" s="78" t="s">
        <v>6141</v>
      </c>
      <c r="Y1437" s="78" t="s">
        <v>6142</v>
      </c>
      <c r="Z1437" s="78" t="s">
        <v>63</v>
      </c>
      <c r="AA1437" s="78" t="s">
        <v>64</v>
      </c>
      <c r="AB1437" s="78" t="s">
        <v>534</v>
      </c>
      <c r="AC1437" s="78" t="s">
        <v>98</v>
      </c>
      <c r="AD1437" s="23" t="s">
        <v>1719</v>
      </c>
      <c r="AE1437" s="77"/>
      <c r="AF1437" s="77"/>
      <c r="AG1437" s="78"/>
      <c r="AH1437" s="78"/>
      <c r="AI1437" s="78" t="s">
        <v>276</v>
      </c>
      <c r="AJ1437" s="25" t="str">
        <f t="shared" si="175"/>
        <v>(Prima Automation)</v>
      </c>
      <c r="AK1437" s="25"/>
      <c r="AL1437" s="25">
        <v>2</v>
      </c>
      <c r="AM1437" s="25"/>
      <c r="AN1437" s="25"/>
      <c r="AO1437" s="25"/>
      <c r="AP1437" s="26">
        <f ca="1">IF(AND(Email_TaskV2[[#This Row],[Status]]="ON PROGRESS"),TODAY()-Email_TaskV2[[#This Row],[Tanggal nodin RFS/RFI]],0)</f>
        <v>0</v>
      </c>
      <c r="AQ1437" s="26">
        <f ca="1">IF(AND(Email_TaskV2[[#This Row],[Status]]="ON PROGRESS",Email_TaskV2[[#This Row],[Type]]="RFI"),TODAY()-Email_TaskV2[[#This Row],[Tanggal nodin RFS/RFI]],0)</f>
        <v>0</v>
      </c>
      <c r="AR1437" s="26" t="str">
        <f ca="1">IF(Email_TaskV2[[#This Row],[Aging]]&gt;7,"Warning","")</f>
        <v/>
      </c>
      <c r="AS1437" s="158"/>
      <c r="AT1437" s="158"/>
      <c r="AU1437" s="158"/>
      <c r="AV1437" s="158" t="str">
        <f>IF(AND(Email_TaskV2[[#This Row],[Status]]="ON PROGRESS",Email_TaskV2[[#This Row],[Type]]="RFS"),"YES","")</f>
        <v/>
      </c>
      <c r="AW1437" s="184" t="str">
        <f>IF(AND(Email_TaskV2[[#This Row],[Status]]="ON PROGRESS",Email_TaskV2[[#This Row],[Type]]="RFI"),"YES","")</f>
        <v/>
      </c>
      <c r="AX1437" s="158">
        <f>IF(Email_TaskV2[[#This Row],[Nomor Nodin RFS/RFI]]="","",DAY(Email_TaskV2[[#This Row],[Tanggal nodin RFS/RFI]]))</f>
        <v>16</v>
      </c>
      <c r="AY1437" s="179" t="str">
        <f>IF(Email_TaskV2[[#This Row],[Nomor Nodin RFS/RFI]]="","",TEXT(Email_TaskV2[[#This Row],[Tanggal nodin RFS/RFI]],"mmm"))</f>
        <v>Nov</v>
      </c>
      <c r="AZ1437" s="179" t="str">
        <f>IF(Email_TaskV2[[#This Row],[Nodin BO]]="","No","Yes")</f>
        <v>Yes</v>
      </c>
      <c r="BA1437" s="176">
        <f>IF(Email_TaskV2[[#This Row],[Month]]="",13,MONTH(Email_TaskV2[[#This Row],[Tanggal nodin RFS/RFI]]))</f>
        <v>11</v>
      </c>
    </row>
    <row r="1438" spans="1:53" ht="15" hidden="1" customHeight="1" x14ac:dyDescent="0.3">
      <c r="A1438" s="17">
        <v>1437</v>
      </c>
      <c r="B1438" s="78" t="s">
        <v>6143</v>
      </c>
      <c r="C1438" s="86">
        <v>44881</v>
      </c>
      <c r="D1438" s="87" t="s">
        <v>6144</v>
      </c>
      <c r="E1438" s="78" t="s">
        <v>55</v>
      </c>
      <c r="F1438" s="78" t="s">
        <v>136</v>
      </c>
      <c r="G1438" s="85">
        <v>44882</v>
      </c>
      <c r="H1438" s="85">
        <v>44882</v>
      </c>
      <c r="I1438" s="78" t="s">
        <v>6145</v>
      </c>
      <c r="J1438" s="85">
        <v>44882</v>
      </c>
      <c r="K1438" s="177" t="s">
        <v>6146</v>
      </c>
      <c r="L1438" s="31">
        <f t="shared" si="176"/>
        <v>1</v>
      </c>
      <c r="M1438" s="31">
        <f t="shared" si="177"/>
        <v>0</v>
      </c>
      <c r="N1438" s="87" t="s">
        <v>171</v>
      </c>
      <c r="O1438" s="87" t="s">
        <v>172</v>
      </c>
      <c r="P1438" s="87" t="str">
        <f>VLOOKUP(Email_TaskV2[[#This Row],[PIC Dev]],[1]Organization!C:D,2,FALSE)</f>
        <v>Postpaid, Roaming, and Interconnect</v>
      </c>
      <c r="Q1438" s="89" t="s">
        <v>6147</v>
      </c>
      <c r="R1438" s="78">
        <v>17</v>
      </c>
      <c r="S1438" s="78" t="s">
        <v>61</v>
      </c>
      <c r="T1438" s="78" t="s">
        <v>6148</v>
      </c>
      <c r="U1438" s="177" t="s">
        <v>6149</v>
      </c>
      <c r="V1438" s="85">
        <v>44881</v>
      </c>
      <c r="W1438" s="78" t="s">
        <v>6129</v>
      </c>
      <c r="X1438" s="78" t="s">
        <v>6150</v>
      </c>
      <c r="Y1438" s="78" t="s">
        <v>6151</v>
      </c>
      <c r="Z1438" s="78" t="s">
        <v>63</v>
      </c>
      <c r="AA1438" s="78" t="s">
        <v>64</v>
      </c>
      <c r="AB1438" s="78" t="s">
        <v>344</v>
      </c>
      <c r="AC1438" s="78" t="s">
        <v>124</v>
      </c>
      <c r="AD1438" s="23" t="s">
        <v>181</v>
      </c>
      <c r="AE1438" s="77"/>
      <c r="AF1438" s="77"/>
      <c r="AG1438" s="78"/>
      <c r="AH1438" s="78"/>
      <c r="AI1438" s="78" t="s">
        <v>75</v>
      </c>
      <c r="AJ1438" s="25" t="str">
        <f t="shared" si="175"/>
        <v/>
      </c>
      <c r="AK1438" s="25"/>
      <c r="AL1438" s="25"/>
      <c r="AM1438" s="25"/>
      <c r="AN1438" s="25"/>
      <c r="AO1438" s="25"/>
      <c r="AP1438" s="26">
        <f ca="1">IF(AND(Email_TaskV2[[#This Row],[Status]]="ON PROGRESS"),TODAY()-Email_TaskV2[[#This Row],[Tanggal nodin RFS/RFI]],0)</f>
        <v>0</v>
      </c>
      <c r="AQ1438" s="26">
        <f ca="1">IF(AND(Email_TaskV2[[#This Row],[Status]]="ON PROGRESS",Email_TaskV2[[#This Row],[Type]]="RFI"),TODAY()-Email_TaskV2[[#This Row],[Tanggal nodin RFS/RFI]],0)</f>
        <v>0</v>
      </c>
      <c r="AR1438" s="26" t="str">
        <f ca="1">IF(Email_TaskV2[[#This Row],[Aging]]&gt;7,"Warning","")</f>
        <v/>
      </c>
      <c r="AS1438" s="158"/>
      <c r="AT1438" s="158"/>
      <c r="AU1438" s="158"/>
      <c r="AV1438" s="158" t="str">
        <f>IF(AND(Email_TaskV2[[#This Row],[Status]]="ON PROGRESS",Email_TaskV2[[#This Row],[Type]]="RFS"),"YES","")</f>
        <v/>
      </c>
      <c r="AW1438" s="16" t="str">
        <f>IF(AND(Email_TaskV2[[#This Row],[Status]]="ON PROGRESS",Email_TaskV2[[#This Row],[Type]]="RFI"),"YES","")</f>
        <v/>
      </c>
      <c r="AX1438" s="158">
        <f>IF(Email_TaskV2[[#This Row],[Nomor Nodin RFS/RFI]]="","",DAY(Email_TaskV2[[#This Row],[Tanggal nodin RFS/RFI]]))</f>
        <v>16</v>
      </c>
      <c r="AY1438" s="179" t="str">
        <f>IF(Email_TaskV2[[#This Row],[Nomor Nodin RFS/RFI]]="","",TEXT(Email_TaskV2[[#This Row],[Tanggal nodin RFS/RFI]],"mmm"))</f>
        <v>Nov</v>
      </c>
      <c r="AZ1438" s="179" t="str">
        <f>IF(Email_TaskV2[[#This Row],[Nodin BO]]="","No","Yes")</f>
        <v>Yes</v>
      </c>
      <c r="BA1438" s="176">
        <f>IF(Email_TaskV2[[#This Row],[Month]]="",13,MONTH(Email_TaskV2[[#This Row],[Tanggal nodin RFS/RFI]]))</f>
        <v>11</v>
      </c>
    </row>
    <row r="1439" spans="1:53" ht="15" hidden="1" customHeight="1" x14ac:dyDescent="0.3">
      <c r="A1439" s="17">
        <v>1438</v>
      </c>
      <c r="B1439" s="78" t="s">
        <v>6152</v>
      </c>
      <c r="C1439" s="86">
        <v>44881</v>
      </c>
      <c r="D1439" s="89" t="s">
        <v>6153</v>
      </c>
      <c r="E1439" s="78" t="s">
        <v>55</v>
      </c>
      <c r="F1439" s="78" t="s">
        <v>112</v>
      </c>
      <c r="G1439" s="85">
        <v>44883</v>
      </c>
      <c r="H1439" s="85">
        <v>44883</v>
      </c>
      <c r="I1439" s="78" t="s">
        <v>6154</v>
      </c>
      <c r="J1439" s="85">
        <v>44883</v>
      </c>
      <c r="K1439" s="177" t="s">
        <v>6155</v>
      </c>
      <c r="L1439" s="31">
        <f t="shared" si="176"/>
        <v>2</v>
      </c>
      <c r="M1439" s="31">
        <f t="shared" si="177"/>
        <v>0</v>
      </c>
      <c r="N1439" s="87" t="s">
        <v>120</v>
      </c>
      <c r="O1439" s="87" t="s">
        <v>121</v>
      </c>
      <c r="P1439" s="87" t="str">
        <f>VLOOKUP(Email_TaskV2[[#This Row],[PIC Dev]],[1]Organization!C:D,2,FALSE)</f>
        <v>Business Architecture</v>
      </c>
      <c r="Q1439" s="87"/>
      <c r="R1439" s="78">
        <v>11</v>
      </c>
      <c r="S1439" s="78" t="s">
        <v>61</v>
      </c>
      <c r="T1439" s="78" t="s">
        <v>6156</v>
      </c>
      <c r="U1439" s="177" t="s">
        <v>6157</v>
      </c>
      <c r="V1439" s="85">
        <v>44881</v>
      </c>
      <c r="W1439" s="78" t="s">
        <v>123</v>
      </c>
      <c r="X1439" s="78" t="s">
        <v>6158</v>
      </c>
      <c r="Y1439" s="78" t="s">
        <v>6159</v>
      </c>
      <c r="Z1439" s="78" t="s">
        <v>63</v>
      </c>
      <c r="AA1439" s="78" t="s">
        <v>64</v>
      </c>
      <c r="AB1439" s="78" t="s">
        <v>123</v>
      </c>
      <c r="AC1439" s="78" t="s">
        <v>124</v>
      </c>
      <c r="AD1439" s="23" t="s">
        <v>126</v>
      </c>
      <c r="AE1439" s="77"/>
      <c r="AF1439" s="77"/>
      <c r="AG1439" s="78"/>
      <c r="AH1439" s="78"/>
      <c r="AI1439" s="78" t="s">
        <v>75</v>
      </c>
      <c r="AJ1439" s="25" t="str">
        <f t="shared" si="175"/>
        <v/>
      </c>
      <c r="AK1439" s="25"/>
      <c r="AL1439" s="25"/>
      <c r="AM1439" s="25"/>
      <c r="AN1439" s="25"/>
      <c r="AO1439" s="25"/>
      <c r="AP1439" s="26">
        <f ca="1">IF(AND(Email_TaskV2[[#This Row],[Status]]="ON PROGRESS"),TODAY()-Email_TaskV2[[#This Row],[Tanggal nodin RFS/RFI]],0)</f>
        <v>0</v>
      </c>
      <c r="AQ1439" s="26">
        <f ca="1">IF(AND(Email_TaskV2[[#This Row],[Status]]="ON PROGRESS",Email_TaskV2[[#This Row],[Type]]="RFI"),TODAY()-Email_TaskV2[[#This Row],[Tanggal nodin RFS/RFI]],0)</f>
        <v>0</v>
      </c>
      <c r="AR1439" s="26" t="str">
        <f ca="1">IF(Email_TaskV2[[#This Row],[Aging]]&gt;7,"Warning","")</f>
        <v/>
      </c>
      <c r="AS1439" s="158"/>
      <c r="AT1439" s="158"/>
      <c r="AU1439" s="158"/>
      <c r="AV1439" s="158" t="str">
        <f>IF(AND(Email_TaskV2[[#This Row],[Status]]="ON PROGRESS",Email_TaskV2[[#This Row],[Type]]="RFS"),"YES","")</f>
        <v/>
      </c>
      <c r="AW1439" s="16" t="str">
        <f>IF(AND(Email_TaskV2[[#This Row],[Status]]="ON PROGRESS",Email_TaskV2[[#This Row],[Type]]="RFI"),"YES","")</f>
        <v/>
      </c>
      <c r="AX1439" s="158">
        <f>IF(Email_TaskV2[[#This Row],[Nomor Nodin RFS/RFI]]="","",DAY(Email_TaskV2[[#This Row],[Tanggal nodin RFS/RFI]]))</f>
        <v>16</v>
      </c>
      <c r="AY1439" s="179" t="str">
        <f>IF(Email_TaskV2[[#This Row],[Nomor Nodin RFS/RFI]]="","",TEXT(Email_TaskV2[[#This Row],[Tanggal nodin RFS/RFI]],"mmm"))</f>
        <v>Nov</v>
      </c>
      <c r="AZ1439" s="179" t="str">
        <f>IF(Email_TaskV2[[#This Row],[Nodin BO]]="","No","Yes")</f>
        <v>Yes</v>
      </c>
      <c r="BA1439" s="176">
        <f>IF(Email_TaskV2[[#This Row],[Month]]="",13,MONTH(Email_TaskV2[[#This Row],[Tanggal nodin RFS/RFI]]))</f>
        <v>11</v>
      </c>
    </row>
    <row r="1440" spans="1:53" ht="15" hidden="1" customHeight="1" x14ac:dyDescent="0.3">
      <c r="A1440" s="17">
        <v>1439</v>
      </c>
      <c r="B1440" s="78" t="s">
        <v>6160</v>
      </c>
      <c r="C1440" s="86">
        <v>44881</v>
      </c>
      <c r="D1440" s="89" t="s">
        <v>6161</v>
      </c>
      <c r="E1440" s="78" t="s">
        <v>55</v>
      </c>
      <c r="F1440" s="78" t="s">
        <v>136</v>
      </c>
      <c r="G1440" s="85">
        <v>44883</v>
      </c>
      <c r="H1440" s="85">
        <v>44893</v>
      </c>
      <c r="I1440" s="78" t="s">
        <v>6162</v>
      </c>
      <c r="J1440" s="85">
        <v>44893</v>
      </c>
      <c r="K1440" s="177" t="s">
        <v>6163</v>
      </c>
      <c r="L1440" s="31">
        <f t="shared" si="176"/>
        <v>12</v>
      </c>
      <c r="M1440" s="31">
        <f t="shared" si="177"/>
        <v>10</v>
      </c>
      <c r="N1440" s="87" t="s">
        <v>93</v>
      </c>
      <c r="O1440" s="87" t="s">
        <v>94</v>
      </c>
      <c r="P1440" s="87" t="str">
        <f>VLOOKUP(Email_TaskV2[[#This Row],[PIC Dev]],[1]Organization!C:D,2,FALSE)</f>
        <v>Digital and VAS</v>
      </c>
      <c r="Q1440" s="89" t="s">
        <v>6164</v>
      </c>
      <c r="R1440" s="78">
        <v>178</v>
      </c>
      <c r="S1440" s="78" t="s">
        <v>106</v>
      </c>
      <c r="T1440" s="78" t="s">
        <v>6165</v>
      </c>
      <c r="U1440" s="78" t="s">
        <v>6166</v>
      </c>
      <c r="V1440" s="85">
        <v>44868</v>
      </c>
      <c r="W1440" s="78" t="s">
        <v>4158</v>
      </c>
      <c r="X1440" s="78" t="s">
        <v>6065</v>
      </c>
      <c r="Y1440" s="78" t="s">
        <v>6006</v>
      </c>
      <c r="Z1440" s="78" t="s">
        <v>63</v>
      </c>
      <c r="AA1440" s="78" t="s">
        <v>64</v>
      </c>
      <c r="AB1440" s="78" t="s">
        <v>201</v>
      </c>
      <c r="AC1440" s="78" t="s">
        <v>98</v>
      </c>
      <c r="AD1440" s="23" t="s">
        <v>186</v>
      </c>
      <c r="AE1440" s="77"/>
      <c r="AF1440" s="77"/>
      <c r="AG1440" s="78"/>
      <c r="AH1440" s="78"/>
      <c r="AI1440" s="78" t="s">
        <v>75</v>
      </c>
      <c r="AJ1440" s="25" t="str">
        <f t="shared" si="175"/>
        <v/>
      </c>
      <c r="AK1440" s="25"/>
      <c r="AL1440" s="25"/>
      <c r="AM1440" s="25"/>
      <c r="AN1440" s="25"/>
      <c r="AO1440" s="25"/>
      <c r="AP1440" s="26">
        <f ca="1">IF(AND(Email_TaskV2[[#This Row],[Status]]="ON PROGRESS"),TODAY()-Email_TaskV2[[#This Row],[Tanggal nodin RFS/RFI]],0)</f>
        <v>0</v>
      </c>
      <c r="AQ1440" s="26">
        <f ca="1">IF(AND(Email_TaskV2[[#This Row],[Status]]="ON PROGRESS",Email_TaskV2[[#This Row],[Type]]="RFI"),TODAY()-Email_TaskV2[[#This Row],[Tanggal nodin RFS/RFI]],0)</f>
        <v>0</v>
      </c>
      <c r="AR1440" s="26" t="str">
        <f ca="1">IF(Email_TaskV2[[#This Row],[Aging]]&gt;7,"Warning","")</f>
        <v/>
      </c>
      <c r="AS1440" s="158"/>
      <c r="AT1440" s="158"/>
      <c r="AU1440" s="158"/>
      <c r="AV1440" s="158" t="str">
        <f>IF(AND(Email_TaskV2[[#This Row],[Status]]="ON PROGRESS",Email_TaskV2[[#This Row],[Type]]="RFS"),"YES","")</f>
        <v/>
      </c>
      <c r="AW1440" s="16" t="str">
        <f>IF(AND(Email_TaskV2[[#This Row],[Status]]="ON PROGRESS",Email_TaskV2[[#This Row],[Type]]="RFI"),"YES","")</f>
        <v/>
      </c>
      <c r="AX1440" s="158">
        <f>IF(Email_TaskV2[[#This Row],[Nomor Nodin RFS/RFI]]="","",DAY(Email_TaskV2[[#This Row],[Tanggal nodin RFS/RFI]]))</f>
        <v>16</v>
      </c>
      <c r="AY1440" s="179" t="str">
        <f>IF(Email_TaskV2[[#This Row],[Nomor Nodin RFS/RFI]]="","",TEXT(Email_TaskV2[[#This Row],[Tanggal nodin RFS/RFI]],"mmm"))</f>
        <v>Nov</v>
      </c>
      <c r="AZ1440" s="179" t="str">
        <f>IF(Email_TaskV2[[#This Row],[Nodin BO]]="","No","Yes")</f>
        <v>Yes</v>
      </c>
      <c r="BA1440" s="176">
        <f>IF(Email_TaskV2[[#This Row],[Month]]="",13,MONTH(Email_TaskV2[[#This Row],[Tanggal nodin RFS/RFI]]))</f>
        <v>11</v>
      </c>
    </row>
    <row r="1441" spans="1:53" ht="15" hidden="1" customHeight="1" x14ac:dyDescent="0.3">
      <c r="A1441" s="17">
        <v>1440</v>
      </c>
      <c r="B1441" s="78" t="s">
        <v>6167</v>
      </c>
      <c r="C1441" s="86">
        <v>44881</v>
      </c>
      <c r="D1441" s="89" t="s">
        <v>6168</v>
      </c>
      <c r="E1441" s="78" t="s">
        <v>55</v>
      </c>
      <c r="F1441" s="78" t="s">
        <v>136</v>
      </c>
      <c r="G1441" s="85">
        <v>44889</v>
      </c>
      <c r="H1441" s="85">
        <v>44900</v>
      </c>
      <c r="I1441" s="78" t="s">
        <v>6169</v>
      </c>
      <c r="J1441" s="85">
        <v>44904</v>
      </c>
      <c r="K1441" s="177" t="s">
        <v>6170</v>
      </c>
      <c r="L1441" s="31">
        <f t="shared" si="176"/>
        <v>19</v>
      </c>
      <c r="M1441" s="31">
        <f t="shared" si="177"/>
        <v>15</v>
      </c>
      <c r="N1441" s="87" t="s">
        <v>93</v>
      </c>
      <c r="O1441" s="87" t="s">
        <v>94</v>
      </c>
      <c r="P1441" s="87" t="str">
        <f>VLOOKUP(Email_TaskV2[[#This Row],[PIC Dev]],[1]Organization!C:D,2,FALSE)</f>
        <v>Digital and VAS</v>
      </c>
      <c r="Q1441" s="89" t="s">
        <v>6171</v>
      </c>
      <c r="R1441" s="78">
        <v>117</v>
      </c>
      <c r="S1441" s="78" t="s">
        <v>106</v>
      </c>
      <c r="T1441" s="78" t="s">
        <v>2672</v>
      </c>
      <c r="U1441" s="78" t="s">
        <v>6172</v>
      </c>
      <c r="V1441" s="85">
        <v>44705</v>
      </c>
      <c r="W1441" s="78" t="s">
        <v>4158</v>
      </c>
      <c r="X1441" s="78" t="s">
        <v>6083</v>
      </c>
      <c r="Y1441" s="78" t="s">
        <v>6084</v>
      </c>
      <c r="Z1441" s="78" t="s">
        <v>63</v>
      </c>
      <c r="AA1441" s="78" t="s">
        <v>64</v>
      </c>
      <c r="AB1441" s="78" t="s">
        <v>201</v>
      </c>
      <c r="AC1441" s="78" t="s">
        <v>98</v>
      </c>
      <c r="AD1441" s="23" t="s">
        <v>186</v>
      </c>
      <c r="AE1441" s="23" t="s">
        <v>2792</v>
      </c>
      <c r="AF1441" s="77" t="s">
        <v>6173</v>
      </c>
      <c r="AG1441" s="78"/>
      <c r="AH1441" s="78"/>
      <c r="AI1441" s="182" t="s">
        <v>75</v>
      </c>
      <c r="AJ1441" s="183" t="str">
        <f t="shared" si="175"/>
        <v/>
      </c>
      <c r="AK1441" s="25"/>
      <c r="AL1441" s="25"/>
      <c r="AM1441" s="25"/>
      <c r="AN1441" s="25"/>
      <c r="AO1441" s="25"/>
      <c r="AP1441" s="26">
        <f ca="1">IF(AND(Email_TaskV2[[#This Row],[Status]]="ON PROGRESS"),TODAY()-Email_TaskV2[[#This Row],[Tanggal nodin RFS/RFI]],0)</f>
        <v>0</v>
      </c>
      <c r="AQ1441" s="26">
        <f ca="1">IF(AND(Email_TaskV2[[#This Row],[Status]]="ON PROGRESS",Email_TaskV2[[#This Row],[Type]]="RFI"),TODAY()-Email_TaskV2[[#This Row],[Tanggal nodin RFS/RFI]],0)</f>
        <v>0</v>
      </c>
      <c r="AR1441" s="26" t="str">
        <f ca="1">IF(Email_TaskV2[[#This Row],[Aging]]&gt;7,"Warning","")</f>
        <v/>
      </c>
      <c r="AS1441" s="158"/>
      <c r="AT1441" s="158"/>
      <c r="AU1441" s="158"/>
      <c r="AV1441" s="158" t="str">
        <f>IF(AND(Email_TaskV2[[#This Row],[Status]]="ON PROGRESS",Email_TaskV2[[#This Row],[Type]]="RFS"),"YES","")</f>
        <v/>
      </c>
      <c r="AW1441" s="16" t="str">
        <f>IF(AND(Email_TaskV2[[#This Row],[Status]]="ON PROGRESS",Email_TaskV2[[#This Row],[Type]]="RFI"),"YES","")</f>
        <v/>
      </c>
      <c r="AX1441" s="158">
        <f>IF(Email_TaskV2[[#This Row],[Nomor Nodin RFS/RFI]]="","",DAY(Email_TaskV2[[#This Row],[Tanggal nodin RFS/RFI]]))</f>
        <v>16</v>
      </c>
      <c r="AY1441" s="179" t="str">
        <f>IF(Email_TaskV2[[#This Row],[Nomor Nodin RFS/RFI]]="","",TEXT(Email_TaskV2[[#This Row],[Tanggal nodin RFS/RFI]],"mmm"))</f>
        <v>Nov</v>
      </c>
      <c r="AZ1441" s="179" t="str">
        <f>IF(Email_TaskV2[[#This Row],[Nodin BO]]="","No","Yes")</f>
        <v>Yes</v>
      </c>
      <c r="BA1441" s="176">
        <f>IF(Email_TaskV2[[#This Row],[Month]]="",13,MONTH(Email_TaskV2[[#This Row],[Tanggal nodin RFS/RFI]]))</f>
        <v>11</v>
      </c>
    </row>
    <row r="1442" spans="1:53" ht="15" hidden="1" customHeight="1" x14ac:dyDescent="0.3">
      <c r="A1442" s="17">
        <v>1441</v>
      </c>
      <c r="B1442" s="78" t="s">
        <v>6174</v>
      </c>
      <c r="C1442" s="86">
        <v>44881</v>
      </c>
      <c r="D1442" s="87" t="s">
        <v>6175</v>
      </c>
      <c r="E1442" s="78" t="s">
        <v>55</v>
      </c>
      <c r="F1442" s="88" t="s">
        <v>112</v>
      </c>
      <c r="G1442" s="85">
        <v>44883</v>
      </c>
      <c r="H1442" s="85">
        <v>44886</v>
      </c>
      <c r="I1442" s="78" t="s">
        <v>6176</v>
      </c>
      <c r="J1442" s="85">
        <v>44887</v>
      </c>
      <c r="K1442" s="177" t="s">
        <v>6177</v>
      </c>
      <c r="L1442" s="31">
        <f t="shared" si="176"/>
        <v>5</v>
      </c>
      <c r="M1442" s="31">
        <f t="shared" si="177"/>
        <v>4</v>
      </c>
      <c r="N1442" s="87" t="s">
        <v>120</v>
      </c>
      <c r="O1442" s="87" t="s">
        <v>121</v>
      </c>
      <c r="P1442" s="87" t="str">
        <f>VLOOKUP(Email_TaskV2[[#This Row],[PIC Dev]],[1]Organization!C:D,2,FALSE)</f>
        <v>Business Architecture</v>
      </c>
      <c r="Q1442" s="87"/>
      <c r="R1442" s="78">
        <v>36</v>
      </c>
      <c r="S1442" s="78" t="s">
        <v>106</v>
      </c>
      <c r="T1442" s="78" t="s">
        <v>6178</v>
      </c>
      <c r="U1442" s="78" t="s">
        <v>6179</v>
      </c>
      <c r="V1442" s="85">
        <v>44881</v>
      </c>
      <c r="W1442" s="78" t="s">
        <v>123</v>
      </c>
      <c r="X1442" s="78" t="s">
        <v>6158</v>
      </c>
      <c r="Y1442" s="78" t="s">
        <v>6159</v>
      </c>
      <c r="Z1442" s="78" t="s">
        <v>63</v>
      </c>
      <c r="AA1442" s="78" t="s">
        <v>64</v>
      </c>
      <c r="AB1442" s="78" t="s">
        <v>123</v>
      </c>
      <c r="AC1442" s="78" t="s">
        <v>98</v>
      </c>
      <c r="AD1442" s="23" t="s">
        <v>1719</v>
      </c>
      <c r="AE1442" s="77"/>
      <c r="AF1442" s="77"/>
      <c r="AG1442" s="78"/>
      <c r="AH1442" s="78"/>
      <c r="AI1442" s="78" t="s">
        <v>276</v>
      </c>
      <c r="AJ1442" s="25" t="str">
        <f t="shared" si="175"/>
        <v>(Cetho Automation)</v>
      </c>
      <c r="AK1442" s="25"/>
      <c r="AL1442" s="25"/>
      <c r="AM1442" s="25"/>
      <c r="AN1442" s="25"/>
      <c r="AO1442" s="25">
        <v>5</v>
      </c>
      <c r="AP1442" s="26">
        <f ca="1">IF(AND(Email_TaskV2[[#This Row],[Status]]="ON PROGRESS"),TODAY()-Email_TaskV2[[#This Row],[Tanggal nodin RFS/RFI]],0)</f>
        <v>0</v>
      </c>
      <c r="AQ1442" s="26">
        <f ca="1">IF(AND(Email_TaskV2[[#This Row],[Status]]="ON PROGRESS",Email_TaskV2[[#This Row],[Type]]="RFI"),TODAY()-Email_TaskV2[[#This Row],[Tanggal nodin RFS/RFI]],0)</f>
        <v>0</v>
      </c>
      <c r="AR1442" s="26" t="str">
        <f ca="1">IF(Email_TaskV2[[#This Row],[Aging]]&gt;7,"Warning","")</f>
        <v/>
      </c>
      <c r="AS1442" s="158"/>
      <c r="AT1442" s="158"/>
      <c r="AU1442" s="158"/>
      <c r="AV1442" s="158" t="str">
        <f>IF(AND(Email_TaskV2[[#This Row],[Status]]="ON PROGRESS",Email_TaskV2[[#This Row],[Type]]="RFS"),"YES","")</f>
        <v/>
      </c>
      <c r="AW1442" s="16" t="str">
        <f>IF(AND(Email_TaskV2[[#This Row],[Status]]="ON PROGRESS",Email_TaskV2[[#This Row],[Type]]="RFI"),"YES","")</f>
        <v/>
      </c>
      <c r="AX1442" s="158">
        <f>IF(Email_TaskV2[[#This Row],[Nomor Nodin RFS/RFI]]="","",DAY(Email_TaskV2[[#This Row],[Tanggal nodin RFS/RFI]]))</f>
        <v>16</v>
      </c>
      <c r="AY1442" s="179" t="str">
        <f>IF(Email_TaskV2[[#This Row],[Nomor Nodin RFS/RFI]]="","",TEXT(Email_TaskV2[[#This Row],[Tanggal nodin RFS/RFI]],"mmm"))</f>
        <v>Nov</v>
      </c>
      <c r="AZ1442" s="179" t="str">
        <f>IF(Email_TaskV2[[#This Row],[Nodin BO]]="","No","Yes")</f>
        <v>Yes</v>
      </c>
      <c r="BA1442" s="176">
        <f>IF(Email_TaskV2[[#This Row],[Month]]="",13,MONTH(Email_TaskV2[[#This Row],[Tanggal nodin RFS/RFI]]))</f>
        <v>11</v>
      </c>
    </row>
    <row r="1443" spans="1:53" ht="15" hidden="1" customHeight="1" x14ac:dyDescent="0.3">
      <c r="A1443" s="17">
        <v>1442</v>
      </c>
      <c r="B1443" s="78" t="s">
        <v>6180</v>
      </c>
      <c r="C1443" s="86">
        <v>44881</v>
      </c>
      <c r="D1443" s="87" t="s">
        <v>6181</v>
      </c>
      <c r="E1443" s="174" t="s">
        <v>118</v>
      </c>
      <c r="F1443" s="174" t="s">
        <v>119</v>
      </c>
      <c r="G1443" s="85">
        <v>44889</v>
      </c>
      <c r="H1443" s="85">
        <v>44904</v>
      </c>
      <c r="I1443" s="78"/>
      <c r="J1443" s="78"/>
      <c r="K1443" s="78"/>
      <c r="L1443" s="77"/>
      <c r="M1443" s="87"/>
      <c r="N1443" s="87" t="s">
        <v>104</v>
      </c>
      <c r="O1443" s="87" t="s">
        <v>105</v>
      </c>
      <c r="P1443" s="87" t="str">
        <f>VLOOKUP(Email_TaskV2[[#This Row],[PIC Dev]],[1]Organization!C:D,2,FALSE)</f>
        <v>Digital and VAS</v>
      </c>
      <c r="Q1443" s="89" t="s">
        <v>6182</v>
      </c>
      <c r="R1443" s="78"/>
      <c r="S1443" s="78" t="s">
        <v>61</v>
      </c>
      <c r="T1443" s="78" t="s">
        <v>6183</v>
      </c>
      <c r="U1443" s="177" t="s">
        <v>6184</v>
      </c>
      <c r="V1443" s="85">
        <v>44802</v>
      </c>
      <c r="W1443" s="78" t="s">
        <v>6185</v>
      </c>
      <c r="X1443" s="78" t="s">
        <v>6186</v>
      </c>
      <c r="Y1443" s="78" t="s">
        <v>6187</v>
      </c>
      <c r="Z1443" s="78" t="s">
        <v>63</v>
      </c>
      <c r="AA1443" s="78" t="s">
        <v>64</v>
      </c>
      <c r="AB1443" s="78" t="s">
        <v>108</v>
      </c>
      <c r="AC1443" s="78" t="s">
        <v>98</v>
      </c>
      <c r="AD1443" s="23" t="s">
        <v>2421</v>
      </c>
      <c r="AE1443" s="77"/>
      <c r="AF1443" s="77"/>
      <c r="AG1443" s="78"/>
      <c r="AH1443" s="78"/>
      <c r="AI1443" s="182" t="s">
        <v>68</v>
      </c>
      <c r="AJ1443" s="183" t="str">
        <f t="shared" si="175"/>
        <v>(FUT Simulator)</v>
      </c>
      <c r="AK1443" s="25"/>
      <c r="AL1443" s="25"/>
      <c r="AM1443" s="25">
        <v>3</v>
      </c>
      <c r="AN1443" s="25"/>
      <c r="AO1443" s="25"/>
      <c r="AP1443" s="26">
        <f ca="1">IF(AND(Email_TaskV2[[#This Row],[Status]]="ON PROGRESS"),TODAY()-Email_TaskV2[[#This Row],[Tanggal nodin RFS/RFI]],0)</f>
        <v>0</v>
      </c>
      <c r="AQ1443" s="26">
        <f ca="1">IF(AND(Email_TaskV2[[#This Row],[Status]]="ON PROGRESS",Email_TaskV2[[#This Row],[Type]]="RFI"),TODAY()-Email_TaskV2[[#This Row],[Tanggal nodin RFS/RFI]],0)</f>
        <v>0</v>
      </c>
      <c r="AR1443" s="26" t="str">
        <f ca="1">IF(Email_TaskV2[[#This Row],[Aging]]&gt;7,"Warning","")</f>
        <v/>
      </c>
      <c r="AS1443" s="158"/>
      <c r="AT1443" s="158"/>
      <c r="AU1443" s="158"/>
      <c r="AV1443" s="158" t="str">
        <f>IF(AND(Email_TaskV2[[#This Row],[Status]]="ON PROGRESS",Email_TaskV2[[#This Row],[Type]]="RFS"),"YES","")</f>
        <v/>
      </c>
      <c r="AW1443" s="184" t="str">
        <f>IF(AND(Email_TaskV2[[#This Row],[Status]]="ON PROGRESS",Email_TaskV2[[#This Row],[Type]]="RFI"),"YES","")</f>
        <v/>
      </c>
      <c r="AX1443" s="158">
        <f>IF(Email_TaskV2[[#This Row],[Nomor Nodin RFS/RFI]]="","",DAY(Email_TaskV2[[#This Row],[Tanggal nodin RFS/RFI]]))</f>
        <v>16</v>
      </c>
      <c r="AY1443" s="179" t="str">
        <f>IF(Email_TaskV2[[#This Row],[Nomor Nodin RFS/RFI]]="","",TEXT(Email_TaskV2[[#This Row],[Tanggal nodin RFS/RFI]],"mmm"))</f>
        <v>Nov</v>
      </c>
      <c r="AZ1443" s="179" t="str">
        <f>IF(Email_TaskV2[[#This Row],[Nodin BO]]="","No","Yes")</f>
        <v>Yes</v>
      </c>
      <c r="BA1443" s="176">
        <f>IF(Email_TaskV2[[#This Row],[Month]]="",13,MONTH(Email_TaskV2[[#This Row],[Tanggal nodin RFS/RFI]]))</f>
        <v>11</v>
      </c>
    </row>
    <row r="1444" spans="1:53" ht="15" hidden="1" customHeight="1" x14ac:dyDescent="0.3">
      <c r="A1444" s="17">
        <v>1443</v>
      </c>
      <c r="B1444" s="78" t="s">
        <v>6188</v>
      </c>
      <c r="C1444" s="86">
        <v>44881</v>
      </c>
      <c r="D1444" s="87" t="s">
        <v>6189</v>
      </c>
      <c r="E1444" s="78" t="s">
        <v>55</v>
      </c>
      <c r="F1444" s="78" t="s">
        <v>112</v>
      </c>
      <c r="G1444" s="85">
        <v>44887</v>
      </c>
      <c r="H1444" s="85">
        <v>44890</v>
      </c>
      <c r="I1444" s="78" t="s">
        <v>6190</v>
      </c>
      <c r="J1444" s="85">
        <v>44890</v>
      </c>
      <c r="K1444" s="177" t="s">
        <v>6191</v>
      </c>
      <c r="L1444" s="31">
        <f>H1444-C1444</f>
        <v>9</v>
      </c>
      <c r="M1444" s="31">
        <f>J1444-G1444</f>
        <v>3</v>
      </c>
      <c r="N1444" s="87" t="s">
        <v>120</v>
      </c>
      <c r="O1444" s="87" t="s">
        <v>121</v>
      </c>
      <c r="P1444" s="87" t="str">
        <f>VLOOKUP(Email_TaskV2[[#This Row],[PIC Dev]],[1]Organization!C:D,2,FALSE)</f>
        <v>Business Architecture</v>
      </c>
      <c r="Q1444" s="87"/>
      <c r="R1444" s="78">
        <v>40</v>
      </c>
      <c r="S1444" s="78" t="s">
        <v>61</v>
      </c>
      <c r="T1444" s="78" t="s">
        <v>6192</v>
      </c>
      <c r="U1444" s="177" t="s">
        <v>6193</v>
      </c>
      <c r="V1444" s="85">
        <v>44886</v>
      </c>
      <c r="W1444" s="78" t="s">
        <v>123</v>
      </c>
      <c r="X1444" s="78" t="s">
        <v>6194</v>
      </c>
      <c r="Y1444" s="78" t="s">
        <v>6195</v>
      </c>
      <c r="Z1444" s="78" t="s">
        <v>63</v>
      </c>
      <c r="AA1444" s="78" t="s">
        <v>64</v>
      </c>
      <c r="AB1444" s="78" t="s">
        <v>123</v>
      </c>
      <c r="AC1444" s="78" t="s">
        <v>66</v>
      </c>
      <c r="AD1444" s="23" t="s">
        <v>126</v>
      </c>
      <c r="AE1444" s="23" t="s">
        <v>139</v>
      </c>
      <c r="AF1444" s="77"/>
      <c r="AG1444" s="78"/>
      <c r="AH1444" s="78"/>
      <c r="AI1444" s="78" t="s">
        <v>75</v>
      </c>
      <c r="AJ1444" s="25" t="str">
        <f t="shared" si="175"/>
        <v/>
      </c>
      <c r="AK1444" s="25"/>
      <c r="AL1444" s="25"/>
      <c r="AM1444" s="25"/>
      <c r="AN1444" s="25"/>
      <c r="AO1444" s="25"/>
      <c r="AP1444" s="26">
        <f ca="1">IF(AND(Email_TaskV2[[#This Row],[Status]]="ON PROGRESS"),TODAY()-Email_TaskV2[[#This Row],[Tanggal nodin RFS/RFI]],0)</f>
        <v>0</v>
      </c>
      <c r="AQ1444" s="26">
        <f ca="1">IF(AND(Email_TaskV2[[#This Row],[Status]]="ON PROGRESS",Email_TaskV2[[#This Row],[Type]]="RFI"),TODAY()-Email_TaskV2[[#This Row],[Tanggal nodin RFS/RFI]],0)</f>
        <v>0</v>
      </c>
      <c r="AR1444" s="26" t="str">
        <f ca="1">IF(Email_TaskV2[[#This Row],[Aging]]&gt;7,"Warning","")</f>
        <v/>
      </c>
      <c r="AS1444" s="158"/>
      <c r="AT1444" s="158"/>
      <c r="AU1444" s="158"/>
      <c r="AV1444" s="158" t="str">
        <f>IF(AND(Email_TaskV2[[#This Row],[Status]]="ON PROGRESS",Email_TaskV2[[#This Row],[Type]]="RFS"),"YES","")</f>
        <v/>
      </c>
      <c r="AW1444" s="16" t="str">
        <f>IF(AND(Email_TaskV2[[#This Row],[Status]]="ON PROGRESS",Email_TaskV2[[#This Row],[Type]]="RFI"),"YES","")</f>
        <v/>
      </c>
      <c r="AX1444" s="158">
        <f>IF(Email_TaskV2[[#This Row],[Nomor Nodin RFS/RFI]]="","",DAY(Email_TaskV2[[#This Row],[Tanggal nodin RFS/RFI]]))</f>
        <v>16</v>
      </c>
      <c r="AY1444" s="179" t="str">
        <f>IF(Email_TaskV2[[#This Row],[Nomor Nodin RFS/RFI]]="","",TEXT(Email_TaskV2[[#This Row],[Tanggal nodin RFS/RFI]],"mmm"))</f>
        <v>Nov</v>
      </c>
      <c r="AZ1444" s="179" t="str">
        <f>IF(Email_TaskV2[[#This Row],[Nodin BO]]="","No","Yes")</f>
        <v>Yes</v>
      </c>
      <c r="BA1444" s="176">
        <f>IF(Email_TaskV2[[#This Row],[Month]]="",13,MONTH(Email_TaskV2[[#This Row],[Tanggal nodin RFS/RFI]]))</f>
        <v>11</v>
      </c>
    </row>
    <row r="1445" spans="1:53" ht="15" hidden="1" customHeight="1" x14ac:dyDescent="0.3">
      <c r="A1445" s="17">
        <v>1444</v>
      </c>
      <c r="B1445" s="78" t="s">
        <v>6196</v>
      </c>
      <c r="C1445" s="86">
        <v>44882</v>
      </c>
      <c r="D1445" s="191" t="s">
        <v>5652</v>
      </c>
      <c r="E1445" s="182" t="s">
        <v>6197</v>
      </c>
      <c r="F1445" s="192">
        <v>0.2</v>
      </c>
      <c r="G1445" s="85">
        <v>44882</v>
      </c>
      <c r="H1445" s="78"/>
      <c r="I1445" s="78"/>
      <c r="J1445" s="78"/>
      <c r="K1445" s="78"/>
      <c r="L1445" s="33"/>
      <c r="M1445" s="34"/>
      <c r="N1445" s="87" t="s">
        <v>3068</v>
      </c>
      <c r="O1445" s="87" t="s">
        <v>3069</v>
      </c>
      <c r="P1445" s="87" t="str">
        <f>VLOOKUP(Email_TaskV2[[#This Row],[PIC Dev]],[1]Organization!C:D,2,FALSE)</f>
        <v>BSM Prepaid</v>
      </c>
      <c r="Q1445" s="87"/>
      <c r="R1445" s="78"/>
      <c r="S1445" s="78" t="s">
        <v>61</v>
      </c>
      <c r="T1445" s="78" t="s">
        <v>5654</v>
      </c>
      <c r="U1445" s="177" t="s">
        <v>6198</v>
      </c>
      <c r="V1445" s="85">
        <v>44830</v>
      </c>
      <c r="W1445" s="78" t="s">
        <v>588</v>
      </c>
      <c r="X1445" s="78" t="s">
        <v>6199</v>
      </c>
      <c r="Y1445" s="78" t="s">
        <v>6200</v>
      </c>
      <c r="Z1445" s="78" t="s">
        <v>63</v>
      </c>
      <c r="AA1445" s="78" t="s">
        <v>64</v>
      </c>
      <c r="AB1445" s="78" t="s">
        <v>588</v>
      </c>
      <c r="AC1445" s="78" t="s">
        <v>98</v>
      </c>
      <c r="AD1445" s="23" t="s">
        <v>99</v>
      </c>
      <c r="AE1445" s="77" t="s">
        <v>125</v>
      </c>
      <c r="AF1445" s="77"/>
      <c r="AG1445" s="78"/>
      <c r="AH1445" s="78"/>
      <c r="AI1445" s="182" t="s">
        <v>68</v>
      </c>
      <c r="AJ1445" s="183" t="str">
        <f t="shared" si="175"/>
        <v>(FUT Simulator)</v>
      </c>
      <c r="AK1445" s="25"/>
      <c r="AL1445" s="25"/>
      <c r="AM1445" s="25">
        <v>3</v>
      </c>
      <c r="AN1445" s="25"/>
      <c r="AO1445" s="25"/>
      <c r="AP1445" s="26">
        <f ca="1">IF(AND(Email_TaskV2[[#This Row],[Status]]="ON PROGRESS"),TODAY()-Email_TaskV2[[#This Row],[Tanggal nodin RFS/RFI]],0)</f>
        <v>26</v>
      </c>
      <c r="AQ1445" s="26">
        <f ca="1">IF(AND(Email_TaskV2[[#This Row],[Status]]="ON PROGRESS",Email_TaskV2[[#This Row],[Type]]="RFI"),TODAY()-Email_TaskV2[[#This Row],[Tanggal nodin RFS/RFI]],0)</f>
        <v>0</v>
      </c>
      <c r="AR1445" s="26" t="str">
        <f ca="1">IF(Email_TaskV2[[#This Row],[Aging]]&gt;7,"Warning","")</f>
        <v>Warning</v>
      </c>
      <c r="AS1445" s="158"/>
      <c r="AT1445" s="158"/>
      <c r="AU1445" s="158"/>
      <c r="AV1445" s="158" t="str">
        <f>IF(AND(Email_TaskV2[[#This Row],[Status]]="ON PROGRESS",Email_TaskV2[[#This Row],[Type]]="RFS"),"YES","")</f>
        <v>YES</v>
      </c>
      <c r="AW1445" s="184" t="str">
        <f>IF(AND(Email_TaskV2[[#This Row],[Status]]="ON PROGRESS",Email_TaskV2[[#This Row],[Type]]="RFI"),"YES","")</f>
        <v/>
      </c>
      <c r="AX1445" s="158">
        <f>IF(Email_TaskV2[[#This Row],[Nomor Nodin RFS/RFI]]="","",DAY(Email_TaskV2[[#This Row],[Tanggal nodin RFS/RFI]]))</f>
        <v>17</v>
      </c>
      <c r="AY1445" s="179" t="str">
        <f>IF(Email_TaskV2[[#This Row],[Nomor Nodin RFS/RFI]]="","",TEXT(Email_TaskV2[[#This Row],[Tanggal nodin RFS/RFI]],"mmm"))</f>
        <v>Nov</v>
      </c>
      <c r="AZ1445" s="179" t="str">
        <f>IF(Email_TaskV2[[#This Row],[Nodin BO]]="","No","Yes")</f>
        <v>Yes</v>
      </c>
      <c r="BA1445" s="176">
        <f>IF(Email_TaskV2[[#This Row],[Month]]="",13,MONTH(Email_TaskV2[[#This Row],[Tanggal nodin RFS/RFI]]))</f>
        <v>11</v>
      </c>
    </row>
    <row r="1446" spans="1:53" ht="15" hidden="1" customHeight="1" x14ac:dyDescent="0.3">
      <c r="A1446" s="17">
        <v>1445</v>
      </c>
      <c r="B1446" s="31" t="s">
        <v>6201</v>
      </c>
      <c r="C1446" s="40">
        <v>44882</v>
      </c>
      <c r="D1446" s="74" t="s">
        <v>6202</v>
      </c>
      <c r="E1446" s="31" t="s">
        <v>55</v>
      </c>
      <c r="F1446" s="31" t="s">
        <v>136</v>
      </c>
      <c r="G1446" s="42">
        <v>44886</v>
      </c>
      <c r="H1446" s="42">
        <v>44887</v>
      </c>
      <c r="I1446" s="31" t="s">
        <v>6203</v>
      </c>
      <c r="J1446" s="42">
        <v>44887</v>
      </c>
      <c r="K1446" s="177" t="s">
        <v>6204</v>
      </c>
      <c r="L1446" s="31">
        <f>H1446-C1446</f>
        <v>5</v>
      </c>
      <c r="M1446" s="31">
        <f>J1446-G1446</f>
        <v>1</v>
      </c>
      <c r="N1446" s="34" t="s">
        <v>1434</v>
      </c>
      <c r="O1446" s="34" t="s">
        <v>59</v>
      </c>
      <c r="P1446" s="34" t="str">
        <f>VLOOKUP(Email_TaskV2[[#This Row],[PIC Dev]],[1]Organization!C:D,2,FALSE)</f>
        <v>BSM Prepaid</v>
      </c>
      <c r="Q1446" s="74" t="s">
        <v>6205</v>
      </c>
      <c r="R1446" s="31">
        <v>114</v>
      </c>
      <c r="S1446" s="31" t="s">
        <v>61</v>
      </c>
      <c r="T1446" s="31" t="s">
        <v>6206</v>
      </c>
      <c r="U1446" s="78" t="s">
        <v>6207</v>
      </c>
      <c r="V1446" s="85">
        <v>44873</v>
      </c>
      <c r="W1446" s="78" t="s">
        <v>6101</v>
      </c>
      <c r="X1446" s="78" t="s">
        <v>6017</v>
      </c>
      <c r="Y1446" s="78" t="s">
        <v>5972</v>
      </c>
      <c r="Z1446" s="78" t="s">
        <v>63</v>
      </c>
      <c r="AA1446" s="78" t="s">
        <v>64</v>
      </c>
      <c r="AB1446" s="78" t="s">
        <v>65</v>
      </c>
      <c r="AC1446" s="78" t="s">
        <v>66</v>
      </c>
      <c r="AD1446" s="23" t="s">
        <v>4310</v>
      </c>
      <c r="AE1446" s="23" t="s">
        <v>89</v>
      </c>
      <c r="AF1446" s="33"/>
      <c r="AG1446" s="31"/>
      <c r="AH1446" s="31"/>
      <c r="AI1446" s="78" t="s">
        <v>68</v>
      </c>
      <c r="AJ1446" s="25" t="str">
        <f t="shared" si="175"/>
        <v>(FUT Simulator)</v>
      </c>
      <c r="AK1446" s="25"/>
      <c r="AL1446" s="25"/>
      <c r="AM1446" s="25">
        <v>3</v>
      </c>
      <c r="AN1446" s="25"/>
      <c r="AO1446" s="25"/>
      <c r="AP1446" s="26">
        <f ca="1">IF(AND(Email_TaskV2[[#This Row],[Status]]="ON PROGRESS"),TODAY()-Email_TaskV2[[#This Row],[Tanggal nodin RFS/RFI]],0)</f>
        <v>0</v>
      </c>
      <c r="AQ1446" s="26">
        <f ca="1">IF(AND(Email_TaskV2[[#This Row],[Status]]="ON PROGRESS",Email_TaskV2[[#This Row],[Type]]="RFI"),TODAY()-Email_TaskV2[[#This Row],[Tanggal nodin RFS/RFI]],0)</f>
        <v>0</v>
      </c>
      <c r="AR1446" s="26" t="str">
        <f ca="1">IF(Email_TaskV2[[#This Row],[Aging]]&gt;7,"Warning","")</f>
        <v/>
      </c>
      <c r="AS1446" s="158"/>
      <c r="AT1446" s="158"/>
      <c r="AU1446" s="158"/>
      <c r="AV1446" s="158" t="str">
        <f>IF(AND(Email_TaskV2[[#This Row],[Status]]="ON PROGRESS",Email_TaskV2[[#This Row],[Type]]="RFS"),"YES","")</f>
        <v/>
      </c>
      <c r="AW1446" s="184" t="str">
        <f>IF(AND(Email_TaskV2[[#This Row],[Status]]="ON PROGRESS",Email_TaskV2[[#This Row],[Type]]="RFI"),"YES","")</f>
        <v/>
      </c>
      <c r="AX1446" s="158">
        <f>IF(Email_TaskV2[[#This Row],[Nomor Nodin RFS/RFI]]="","",DAY(Email_TaskV2[[#This Row],[Tanggal nodin RFS/RFI]]))</f>
        <v>17</v>
      </c>
      <c r="AY1446" s="179" t="str">
        <f>IF(Email_TaskV2[[#This Row],[Nomor Nodin RFS/RFI]]="","",TEXT(Email_TaskV2[[#This Row],[Tanggal nodin RFS/RFI]],"mmm"))</f>
        <v>Nov</v>
      </c>
      <c r="AZ1446" s="179" t="str">
        <f>IF(Email_TaskV2[[#This Row],[Nodin BO]]="","No","Yes")</f>
        <v>Yes</v>
      </c>
      <c r="BA1446" s="176">
        <f>IF(Email_TaskV2[[#This Row],[Month]]="",13,MONTH(Email_TaskV2[[#This Row],[Tanggal nodin RFS/RFI]]))</f>
        <v>11</v>
      </c>
    </row>
    <row r="1447" spans="1:53" ht="15" hidden="1" customHeight="1" x14ac:dyDescent="0.3">
      <c r="A1447" s="17">
        <v>1446</v>
      </c>
      <c r="B1447" s="78" t="s">
        <v>6208</v>
      </c>
      <c r="C1447" s="86">
        <v>44882</v>
      </c>
      <c r="D1447" s="193" t="s">
        <v>6209</v>
      </c>
      <c r="E1447" s="78" t="s">
        <v>55</v>
      </c>
      <c r="F1447" s="31" t="s">
        <v>136</v>
      </c>
      <c r="G1447" s="85">
        <v>44882</v>
      </c>
      <c r="H1447" s="85">
        <v>44904</v>
      </c>
      <c r="I1447" s="78" t="s">
        <v>6210</v>
      </c>
      <c r="J1447" s="85">
        <v>44903</v>
      </c>
      <c r="K1447" s="186" t="s">
        <v>6211</v>
      </c>
      <c r="L1447" s="31">
        <f>H1447-C1447</f>
        <v>22</v>
      </c>
      <c r="M1447" s="31">
        <f>J1447-G1447</f>
        <v>21</v>
      </c>
      <c r="N1447" s="34" t="s">
        <v>93</v>
      </c>
      <c r="O1447" s="34" t="s">
        <v>94</v>
      </c>
      <c r="P1447" s="87" t="str">
        <f>VLOOKUP(Email_TaskV2[[#This Row],[PIC Dev]],[1]Organization!C:D,2,FALSE)</f>
        <v>Digital and VAS</v>
      </c>
      <c r="Q1447" s="89" t="s">
        <v>6212</v>
      </c>
      <c r="R1447" s="78">
        <v>33</v>
      </c>
      <c r="S1447" s="78" t="s">
        <v>61</v>
      </c>
      <c r="T1447" s="78" t="s">
        <v>5668</v>
      </c>
      <c r="U1447" s="78" t="s">
        <v>6213</v>
      </c>
      <c r="V1447" s="85">
        <v>44858</v>
      </c>
      <c r="W1447" s="78" t="s">
        <v>4158</v>
      </c>
      <c r="X1447" s="78" t="s">
        <v>6065</v>
      </c>
      <c r="Y1447" s="78" t="s">
        <v>6006</v>
      </c>
      <c r="Z1447" s="78" t="s">
        <v>63</v>
      </c>
      <c r="AA1447" s="78" t="s">
        <v>64</v>
      </c>
      <c r="AB1447" s="78" t="s">
        <v>201</v>
      </c>
      <c r="AC1447" s="78" t="s">
        <v>98</v>
      </c>
      <c r="AD1447" s="23" t="s">
        <v>160</v>
      </c>
      <c r="AE1447" s="77"/>
      <c r="AF1447" s="77"/>
      <c r="AG1447" s="78"/>
      <c r="AH1447" s="78"/>
      <c r="AI1447" s="182" t="s">
        <v>75</v>
      </c>
      <c r="AJ1447" s="183" t="str">
        <f t="shared" si="175"/>
        <v/>
      </c>
      <c r="AK1447" s="25"/>
      <c r="AL1447" s="25"/>
      <c r="AM1447" s="25"/>
      <c r="AN1447" s="25"/>
      <c r="AO1447" s="25"/>
      <c r="AP1447" s="26">
        <f ca="1">IF(AND(Email_TaskV2[[#This Row],[Status]]="ON PROGRESS"),TODAY()-Email_TaskV2[[#This Row],[Tanggal nodin RFS/RFI]],0)</f>
        <v>0</v>
      </c>
      <c r="AQ1447" s="26">
        <f ca="1">IF(AND(Email_TaskV2[[#This Row],[Status]]="ON PROGRESS",Email_TaskV2[[#This Row],[Type]]="RFI"),TODAY()-Email_TaskV2[[#This Row],[Tanggal nodin RFS/RFI]],0)</f>
        <v>0</v>
      </c>
      <c r="AR1447" s="26" t="str">
        <f ca="1">IF(Email_TaskV2[[#This Row],[Aging]]&gt;7,"Warning","")</f>
        <v/>
      </c>
      <c r="AS1447" s="158"/>
      <c r="AT1447" s="158"/>
      <c r="AU1447" s="158"/>
      <c r="AV1447" s="158" t="str">
        <f>IF(AND(Email_TaskV2[[#This Row],[Status]]="ON PROGRESS",Email_TaskV2[[#This Row],[Type]]="RFS"),"YES","")</f>
        <v/>
      </c>
      <c r="AW1447" s="184" t="str">
        <f>IF(AND(Email_TaskV2[[#This Row],[Status]]="ON PROGRESS",Email_TaskV2[[#This Row],[Type]]="RFI"),"YES","")</f>
        <v/>
      </c>
      <c r="AX1447" s="158">
        <f>IF(Email_TaskV2[[#This Row],[Nomor Nodin RFS/RFI]]="","",DAY(Email_TaskV2[[#This Row],[Tanggal nodin RFS/RFI]]))</f>
        <v>17</v>
      </c>
      <c r="AY1447" s="179" t="str">
        <f>IF(Email_TaskV2[[#This Row],[Nomor Nodin RFS/RFI]]="","",TEXT(Email_TaskV2[[#This Row],[Tanggal nodin RFS/RFI]],"mmm"))</f>
        <v>Nov</v>
      </c>
      <c r="AZ1447" s="179" t="str">
        <f>IF(Email_TaskV2[[#This Row],[Nodin BO]]="","No","Yes")</f>
        <v>Yes</v>
      </c>
      <c r="BA1447" s="176">
        <f>IF(Email_TaskV2[[#This Row],[Month]]="",13,MONTH(Email_TaskV2[[#This Row],[Tanggal nodin RFS/RFI]]))</f>
        <v>11</v>
      </c>
    </row>
    <row r="1448" spans="1:53" ht="15" hidden="1" customHeight="1" x14ac:dyDescent="0.3">
      <c r="A1448" s="17">
        <v>1447</v>
      </c>
      <c r="B1448" s="78" t="s">
        <v>6214</v>
      </c>
      <c r="C1448" s="86">
        <v>44882</v>
      </c>
      <c r="D1448" s="89" t="s">
        <v>6215</v>
      </c>
      <c r="E1448" s="78" t="s">
        <v>55</v>
      </c>
      <c r="F1448" s="78" t="s">
        <v>136</v>
      </c>
      <c r="G1448" s="85">
        <v>44882</v>
      </c>
      <c r="H1448" s="85">
        <v>44883</v>
      </c>
      <c r="I1448" s="78" t="s">
        <v>6216</v>
      </c>
      <c r="J1448" s="85">
        <v>44883</v>
      </c>
      <c r="K1448" s="177" t="s">
        <v>6217</v>
      </c>
      <c r="L1448" s="31">
        <f>H1448-C1448</f>
        <v>1</v>
      </c>
      <c r="M1448" s="31">
        <f>J1448-G1448</f>
        <v>1</v>
      </c>
      <c r="N1448" s="87" t="s">
        <v>93</v>
      </c>
      <c r="O1448" s="87" t="s">
        <v>94</v>
      </c>
      <c r="P1448" s="87" t="str">
        <f>VLOOKUP(Email_TaskV2[[#This Row],[PIC Dev]],[1]Organization!C:D,2,FALSE)</f>
        <v>Digital and VAS</v>
      </c>
      <c r="Q1448" s="89" t="s">
        <v>6218</v>
      </c>
      <c r="R1448" s="78">
        <v>33</v>
      </c>
      <c r="S1448" s="78" t="s">
        <v>61</v>
      </c>
      <c r="T1448" s="78" t="s">
        <v>5668</v>
      </c>
      <c r="U1448" s="78" t="s">
        <v>6213</v>
      </c>
      <c r="V1448" s="85">
        <v>44858</v>
      </c>
      <c r="W1448" s="78" t="s">
        <v>4158</v>
      </c>
      <c r="X1448" s="78" t="s">
        <v>6065</v>
      </c>
      <c r="Y1448" s="78" t="s">
        <v>6006</v>
      </c>
      <c r="Z1448" s="78" t="s">
        <v>63</v>
      </c>
      <c r="AA1448" s="78" t="s">
        <v>64</v>
      </c>
      <c r="AB1448" s="78" t="s">
        <v>201</v>
      </c>
      <c r="AC1448" s="78" t="s">
        <v>98</v>
      </c>
      <c r="AD1448" s="23" t="s">
        <v>125</v>
      </c>
      <c r="AE1448" s="77" t="s">
        <v>99</v>
      </c>
      <c r="AF1448" s="77"/>
      <c r="AG1448" s="78"/>
      <c r="AH1448" s="78"/>
      <c r="AI1448" s="78" t="s">
        <v>75</v>
      </c>
      <c r="AJ1448" s="25" t="str">
        <f t="shared" si="175"/>
        <v/>
      </c>
      <c r="AK1448" s="25"/>
      <c r="AL1448" s="25"/>
      <c r="AM1448" s="25"/>
      <c r="AN1448" s="25"/>
      <c r="AO1448" s="25"/>
      <c r="AP1448" s="26">
        <f ca="1">IF(AND(Email_TaskV2[[#This Row],[Status]]="ON PROGRESS"),TODAY()-Email_TaskV2[[#This Row],[Tanggal nodin RFS/RFI]],0)</f>
        <v>0</v>
      </c>
      <c r="AQ1448" s="26">
        <f ca="1">IF(AND(Email_TaskV2[[#This Row],[Status]]="ON PROGRESS",Email_TaskV2[[#This Row],[Type]]="RFI"),TODAY()-Email_TaskV2[[#This Row],[Tanggal nodin RFS/RFI]],0)</f>
        <v>0</v>
      </c>
      <c r="AR1448" s="26" t="str">
        <f ca="1">IF(Email_TaskV2[[#This Row],[Aging]]&gt;7,"Warning","")</f>
        <v/>
      </c>
      <c r="AS1448" s="158"/>
      <c r="AT1448" s="158"/>
      <c r="AU1448" s="158"/>
      <c r="AV1448" s="158" t="str">
        <f>IF(AND(Email_TaskV2[[#This Row],[Status]]="ON PROGRESS",Email_TaskV2[[#This Row],[Type]]="RFS"),"YES","")</f>
        <v/>
      </c>
      <c r="AW1448" s="184" t="str">
        <f>IF(AND(Email_TaskV2[[#This Row],[Status]]="ON PROGRESS",Email_TaskV2[[#This Row],[Type]]="RFI"),"YES","")</f>
        <v/>
      </c>
      <c r="AX1448" s="158">
        <f>IF(Email_TaskV2[[#This Row],[Nomor Nodin RFS/RFI]]="","",DAY(Email_TaskV2[[#This Row],[Tanggal nodin RFS/RFI]]))</f>
        <v>17</v>
      </c>
      <c r="AY1448" s="179" t="str">
        <f>IF(Email_TaskV2[[#This Row],[Nomor Nodin RFS/RFI]]="","",TEXT(Email_TaskV2[[#This Row],[Tanggal nodin RFS/RFI]],"mmm"))</f>
        <v>Nov</v>
      </c>
      <c r="AZ1448" s="179" t="str">
        <f>IF(Email_TaskV2[[#This Row],[Nodin BO]]="","No","Yes")</f>
        <v>Yes</v>
      </c>
      <c r="BA1448" s="176">
        <f>IF(Email_TaskV2[[#This Row],[Month]]="",13,MONTH(Email_TaskV2[[#This Row],[Tanggal nodin RFS/RFI]]))</f>
        <v>11</v>
      </c>
    </row>
    <row r="1449" spans="1:53" ht="15" hidden="1" customHeight="1" x14ac:dyDescent="0.3">
      <c r="A1449" s="17">
        <v>1448</v>
      </c>
      <c r="B1449" s="78" t="s">
        <v>6219</v>
      </c>
      <c r="C1449" s="86">
        <v>44882</v>
      </c>
      <c r="D1449" s="89" t="s">
        <v>6220</v>
      </c>
      <c r="E1449" s="78" t="s">
        <v>55</v>
      </c>
      <c r="F1449" s="78" t="s">
        <v>136</v>
      </c>
      <c r="G1449" s="85">
        <v>44886</v>
      </c>
      <c r="H1449" s="85">
        <v>44887</v>
      </c>
      <c r="I1449" s="78" t="s">
        <v>6221</v>
      </c>
      <c r="J1449" s="85">
        <v>44887</v>
      </c>
      <c r="K1449" s="177" t="s">
        <v>6222</v>
      </c>
      <c r="L1449" s="78">
        <f>H1449-C1449</f>
        <v>5</v>
      </c>
      <c r="M1449" s="78">
        <f>J1449-G1449</f>
        <v>1</v>
      </c>
      <c r="N1449" s="34" t="s">
        <v>3607</v>
      </c>
      <c r="O1449" s="34" t="s">
        <v>3608</v>
      </c>
      <c r="P1449" s="87" t="str">
        <f>VLOOKUP(Email_TaskV2[[#This Row],[PIC Dev]],[1]Organization!C:D,2,FALSE)</f>
        <v>Business Architecture</v>
      </c>
      <c r="Q1449" s="89" t="s">
        <v>6223</v>
      </c>
      <c r="R1449" s="78">
        <v>36</v>
      </c>
      <c r="S1449" s="78" t="s">
        <v>61</v>
      </c>
      <c r="T1449" s="78" t="s">
        <v>6224</v>
      </c>
      <c r="U1449" s="78"/>
      <c r="V1449" s="78"/>
      <c r="W1449" s="78" t="s">
        <v>6140</v>
      </c>
      <c r="X1449" s="78"/>
      <c r="Y1449" s="78"/>
      <c r="Z1449" s="78" t="s">
        <v>63</v>
      </c>
      <c r="AA1449" s="78" t="s">
        <v>64</v>
      </c>
      <c r="AB1449" s="78" t="s">
        <v>534</v>
      </c>
      <c r="AC1449" s="78" t="s">
        <v>98</v>
      </c>
      <c r="AD1449" s="23" t="s">
        <v>2421</v>
      </c>
      <c r="AE1449" s="77"/>
      <c r="AF1449" s="77"/>
      <c r="AG1449" s="78"/>
      <c r="AH1449" s="78"/>
      <c r="AI1449" s="78" t="s">
        <v>75</v>
      </c>
      <c r="AJ1449" s="25" t="str">
        <f t="shared" si="175"/>
        <v/>
      </c>
      <c r="AK1449" s="25"/>
      <c r="AL1449" s="25"/>
      <c r="AM1449" s="25"/>
      <c r="AN1449" s="25"/>
      <c r="AO1449" s="25"/>
      <c r="AP1449" s="26">
        <f ca="1">IF(AND(Email_TaskV2[[#This Row],[Status]]="ON PROGRESS"),TODAY()-Email_TaskV2[[#This Row],[Tanggal nodin RFS/RFI]],0)</f>
        <v>0</v>
      </c>
      <c r="AQ1449" s="26">
        <f ca="1">IF(AND(Email_TaskV2[[#This Row],[Status]]="ON PROGRESS",Email_TaskV2[[#This Row],[Type]]="RFI"),TODAY()-Email_TaskV2[[#This Row],[Tanggal nodin RFS/RFI]],0)</f>
        <v>0</v>
      </c>
      <c r="AR1449" s="26" t="str">
        <f ca="1">IF(Email_TaskV2[[#This Row],[Aging]]&gt;7,"Warning","")</f>
        <v/>
      </c>
      <c r="AS1449" s="184"/>
      <c r="AT1449" s="184"/>
      <c r="AU1449" s="184"/>
      <c r="AV1449" s="158" t="str">
        <f>IF(AND(Email_TaskV2[[#This Row],[Status]]="ON PROGRESS",Email_TaskV2[[#This Row],[Type]]="RFS"),"YES","")</f>
        <v/>
      </c>
      <c r="AW1449" s="184" t="str">
        <f>IF(AND(Email_TaskV2[[#This Row],[Status]]="ON PROGRESS",Email_TaskV2[[#This Row],[Type]]="RFI"),"YES","")</f>
        <v/>
      </c>
      <c r="AX1449" s="158">
        <f>IF(Email_TaskV2[[#This Row],[Nomor Nodin RFS/RFI]]="","",DAY(Email_TaskV2[[#This Row],[Tanggal nodin RFS/RFI]]))</f>
        <v>17</v>
      </c>
      <c r="AY1449" s="179" t="str">
        <f>IF(Email_TaskV2[[#This Row],[Nomor Nodin RFS/RFI]]="","",TEXT(Email_TaskV2[[#This Row],[Tanggal nodin RFS/RFI]],"mmm"))</f>
        <v>Nov</v>
      </c>
      <c r="AZ1449" s="179" t="str">
        <f>IF(Email_TaskV2[[#This Row],[Nodin BO]]="","No","Yes")</f>
        <v>Yes</v>
      </c>
      <c r="BA1449" s="176">
        <f>IF(Email_TaskV2[[#This Row],[Month]]="",13,MONTH(Email_TaskV2[[#This Row],[Tanggal nodin RFS/RFI]]))</f>
        <v>11</v>
      </c>
    </row>
    <row r="1450" spans="1:53" ht="15" hidden="1" customHeight="1" x14ac:dyDescent="0.3">
      <c r="A1450" s="17">
        <v>1449</v>
      </c>
      <c r="B1450" s="78" t="s">
        <v>6225</v>
      </c>
      <c r="C1450" s="86">
        <v>44882</v>
      </c>
      <c r="D1450" s="191" t="s">
        <v>6226</v>
      </c>
      <c r="E1450" s="182" t="s">
        <v>6197</v>
      </c>
      <c r="F1450" s="192">
        <v>0.2</v>
      </c>
      <c r="G1450" s="85">
        <v>44889</v>
      </c>
      <c r="H1450" s="78"/>
      <c r="I1450" s="78"/>
      <c r="J1450" s="78"/>
      <c r="K1450" s="78"/>
      <c r="L1450" s="33"/>
      <c r="M1450" s="34"/>
      <c r="N1450" s="87" t="s">
        <v>93</v>
      </c>
      <c r="O1450" s="87" t="s">
        <v>94</v>
      </c>
      <c r="P1450" s="87" t="str">
        <f>VLOOKUP(Email_TaskV2[[#This Row],[PIC Dev]],[1]Organization!C:D,2,FALSE)</f>
        <v>Digital and VAS</v>
      </c>
      <c r="Q1450" s="87"/>
      <c r="R1450" s="78"/>
      <c r="S1450" s="78" t="s">
        <v>61</v>
      </c>
      <c r="T1450" s="78" t="s">
        <v>6227</v>
      </c>
      <c r="U1450" s="177" t="s">
        <v>6228</v>
      </c>
      <c r="V1450" s="85">
        <v>44837</v>
      </c>
      <c r="W1450" s="78" t="s">
        <v>4158</v>
      </c>
      <c r="X1450" s="78" t="s">
        <v>6065</v>
      </c>
      <c r="Y1450" s="78" t="s">
        <v>6006</v>
      </c>
      <c r="Z1450" s="78" t="s">
        <v>63</v>
      </c>
      <c r="AA1450" s="78" t="s">
        <v>64</v>
      </c>
      <c r="AB1450" s="78" t="s">
        <v>201</v>
      </c>
      <c r="AC1450" s="78" t="s">
        <v>98</v>
      </c>
      <c r="AD1450" s="77" t="s">
        <v>2421</v>
      </c>
      <c r="AE1450" s="77" t="s">
        <v>3897</v>
      </c>
      <c r="AF1450" s="77"/>
      <c r="AG1450" s="78"/>
      <c r="AH1450" s="78"/>
      <c r="AI1450" s="182" t="s">
        <v>75</v>
      </c>
      <c r="AJ1450" s="183" t="str">
        <f t="shared" si="175"/>
        <v/>
      </c>
      <c r="AK1450" s="25"/>
      <c r="AL1450" s="25"/>
      <c r="AM1450" s="25"/>
      <c r="AN1450" s="25"/>
      <c r="AO1450" s="25"/>
      <c r="AP1450" s="26">
        <f ca="1">IF(AND(Email_TaskV2[[#This Row],[Status]]="ON PROGRESS"),TODAY()-Email_TaskV2[[#This Row],[Tanggal nodin RFS/RFI]],0)</f>
        <v>26</v>
      </c>
      <c r="AQ1450" s="26">
        <f ca="1">IF(AND(Email_TaskV2[[#This Row],[Status]]="ON PROGRESS",Email_TaskV2[[#This Row],[Type]]="RFI"),TODAY()-Email_TaskV2[[#This Row],[Tanggal nodin RFS/RFI]],0)</f>
        <v>0</v>
      </c>
      <c r="AR1450" s="26" t="str">
        <f ca="1">IF(Email_TaskV2[[#This Row],[Aging]]&gt;7,"Warning","")</f>
        <v>Warning</v>
      </c>
      <c r="AS1450" s="158"/>
      <c r="AT1450" s="158"/>
      <c r="AU1450" s="158"/>
      <c r="AV1450" s="158" t="str">
        <f>IF(AND(Email_TaskV2[[#This Row],[Status]]="ON PROGRESS",Email_TaskV2[[#This Row],[Type]]="RFS"),"YES","")</f>
        <v>YES</v>
      </c>
      <c r="AW1450" s="16" t="str">
        <f>IF(AND(Email_TaskV2[[#This Row],[Status]]="ON PROGRESS",Email_TaskV2[[#This Row],[Type]]="RFI"),"YES","")</f>
        <v/>
      </c>
      <c r="AX1450" s="158">
        <f>IF(Email_TaskV2[[#This Row],[Nomor Nodin RFS/RFI]]="","",DAY(Email_TaskV2[[#This Row],[Tanggal nodin RFS/RFI]]))</f>
        <v>17</v>
      </c>
      <c r="AY1450" s="179" t="str">
        <f>IF(Email_TaskV2[[#This Row],[Nomor Nodin RFS/RFI]]="","",TEXT(Email_TaskV2[[#This Row],[Tanggal nodin RFS/RFI]],"mmm"))</f>
        <v>Nov</v>
      </c>
      <c r="AZ1450" s="179" t="str">
        <f>IF(Email_TaskV2[[#This Row],[Nodin BO]]="","No","Yes")</f>
        <v>Yes</v>
      </c>
      <c r="BA1450" s="176">
        <f>IF(Email_TaskV2[[#This Row],[Month]]="",13,MONTH(Email_TaskV2[[#This Row],[Tanggal nodin RFS/RFI]]))</f>
        <v>11</v>
      </c>
    </row>
    <row r="1451" spans="1:53" ht="15" hidden="1" customHeight="1" x14ac:dyDescent="0.3">
      <c r="A1451" s="17">
        <v>1450</v>
      </c>
      <c r="B1451" s="78" t="s">
        <v>6229</v>
      </c>
      <c r="C1451" s="86">
        <v>44883</v>
      </c>
      <c r="D1451" s="87" t="s">
        <v>6230</v>
      </c>
      <c r="E1451" s="78" t="s">
        <v>55</v>
      </c>
      <c r="F1451" s="78" t="s">
        <v>136</v>
      </c>
      <c r="G1451" s="85">
        <v>44883</v>
      </c>
      <c r="H1451" s="85">
        <v>44886</v>
      </c>
      <c r="I1451" s="78" t="s">
        <v>6231</v>
      </c>
      <c r="J1451" s="85">
        <v>44886</v>
      </c>
      <c r="K1451" s="177" t="s">
        <v>6232</v>
      </c>
      <c r="L1451" s="78">
        <f>H1451-C1451</f>
        <v>3</v>
      </c>
      <c r="M1451" s="78">
        <f>J1451-G1451</f>
        <v>3</v>
      </c>
      <c r="N1451" s="87" t="s">
        <v>171</v>
      </c>
      <c r="O1451" s="87" t="s">
        <v>172</v>
      </c>
      <c r="P1451" s="87" t="str">
        <f>VLOOKUP(Email_TaskV2[[#This Row],[PIC Dev]],[1]Organization!C:D,2,FALSE)</f>
        <v>Postpaid, Roaming, and Interconnect</v>
      </c>
      <c r="Q1451" s="89" t="s">
        <v>6233</v>
      </c>
      <c r="R1451" s="78">
        <v>114</v>
      </c>
      <c r="S1451" s="78" t="s">
        <v>61</v>
      </c>
      <c r="T1451" s="78" t="s">
        <v>6234</v>
      </c>
      <c r="U1451" s="177" t="s">
        <v>6235</v>
      </c>
      <c r="V1451" s="85">
        <v>44882</v>
      </c>
      <c r="W1451" s="78" t="s">
        <v>6129</v>
      </c>
      <c r="X1451" s="78" t="s">
        <v>6017</v>
      </c>
      <c r="Y1451" s="78" t="s">
        <v>5972</v>
      </c>
      <c r="Z1451" s="78" t="s">
        <v>63</v>
      </c>
      <c r="AA1451" s="78" t="s">
        <v>64</v>
      </c>
      <c r="AB1451" s="78" t="s">
        <v>65</v>
      </c>
      <c r="AC1451" s="78" t="s">
        <v>124</v>
      </c>
      <c r="AD1451" s="23" t="s">
        <v>181</v>
      </c>
      <c r="AE1451" s="77"/>
      <c r="AF1451" s="77"/>
      <c r="AG1451" s="78"/>
      <c r="AH1451" s="78"/>
      <c r="AI1451" s="78" t="s">
        <v>68</v>
      </c>
      <c r="AJ1451" s="25" t="str">
        <f t="shared" si="175"/>
        <v>(FUT Simulator)</v>
      </c>
      <c r="AK1451" s="25"/>
      <c r="AL1451" s="25"/>
      <c r="AM1451" s="25">
        <v>3</v>
      </c>
      <c r="AN1451" s="25"/>
      <c r="AO1451" s="25"/>
      <c r="AP1451" s="26">
        <f ca="1">IF(AND(Email_TaskV2[[#This Row],[Status]]="ON PROGRESS"),TODAY()-Email_TaskV2[[#This Row],[Tanggal nodin RFS/RFI]],0)</f>
        <v>0</v>
      </c>
      <c r="AQ1451" s="26">
        <f ca="1">IF(AND(Email_TaskV2[[#This Row],[Status]]="ON PROGRESS",Email_TaskV2[[#This Row],[Type]]="RFI"),TODAY()-Email_TaskV2[[#This Row],[Tanggal nodin RFS/RFI]],0)</f>
        <v>0</v>
      </c>
      <c r="AR1451" s="26" t="str">
        <f ca="1">IF(Email_TaskV2[[#This Row],[Aging]]&gt;7,"Warning","")</f>
        <v/>
      </c>
      <c r="AS1451" s="158"/>
      <c r="AT1451" s="158"/>
      <c r="AU1451" s="158"/>
      <c r="AV1451" s="158" t="str">
        <f>IF(AND(Email_TaskV2[[#This Row],[Status]]="ON PROGRESS",Email_TaskV2[[#This Row],[Type]]="RFS"),"YES","")</f>
        <v/>
      </c>
      <c r="AW1451" s="16" t="str">
        <f>IF(AND(Email_TaskV2[[#This Row],[Status]]="ON PROGRESS",Email_TaskV2[[#This Row],[Type]]="RFI"),"YES","")</f>
        <v/>
      </c>
      <c r="AX1451" s="158">
        <f>IF(Email_TaskV2[[#This Row],[Nomor Nodin RFS/RFI]]="","",DAY(Email_TaskV2[[#This Row],[Tanggal nodin RFS/RFI]]))</f>
        <v>18</v>
      </c>
      <c r="AY1451" s="179" t="str">
        <f>IF(Email_TaskV2[[#This Row],[Nomor Nodin RFS/RFI]]="","",TEXT(Email_TaskV2[[#This Row],[Tanggal nodin RFS/RFI]],"mmm"))</f>
        <v>Nov</v>
      </c>
      <c r="AZ1451" s="179" t="str">
        <f>IF(Email_TaskV2[[#This Row],[Nodin BO]]="","No","Yes")</f>
        <v>Yes</v>
      </c>
      <c r="BA1451" s="176">
        <f>IF(Email_TaskV2[[#This Row],[Month]]="",13,MONTH(Email_TaskV2[[#This Row],[Tanggal nodin RFS/RFI]]))</f>
        <v>11</v>
      </c>
    </row>
    <row r="1452" spans="1:53" ht="15" hidden="1" customHeight="1" x14ac:dyDescent="0.3">
      <c r="A1452" s="17">
        <v>1451</v>
      </c>
      <c r="B1452" s="78" t="s">
        <v>6236</v>
      </c>
      <c r="C1452" s="86">
        <v>44883</v>
      </c>
      <c r="D1452" s="89" t="s">
        <v>6237</v>
      </c>
      <c r="E1452" s="78" t="s">
        <v>55</v>
      </c>
      <c r="F1452" s="88" t="s">
        <v>112</v>
      </c>
      <c r="G1452" s="85">
        <v>44890</v>
      </c>
      <c r="H1452" s="85">
        <v>44895</v>
      </c>
      <c r="I1452" s="78" t="s">
        <v>6238</v>
      </c>
      <c r="J1452" s="85">
        <v>44895</v>
      </c>
      <c r="K1452" s="177" t="s">
        <v>6239</v>
      </c>
      <c r="L1452" s="78">
        <f>H1452-C1452</f>
        <v>12</v>
      </c>
      <c r="M1452" s="78">
        <f>J1452-G1452</f>
        <v>5</v>
      </c>
      <c r="N1452" s="87" t="s">
        <v>3765</v>
      </c>
      <c r="O1452" s="87" t="s">
        <v>3766</v>
      </c>
      <c r="P1452" s="87" t="str">
        <f>VLOOKUP(Email_TaskV2[[#This Row],[PIC Dev]],[1]Organization!C:D,2,FALSE)</f>
        <v>Postpaid, Roaming, and Interconnect</v>
      </c>
      <c r="Q1452" s="87"/>
      <c r="R1452" s="78">
        <v>86</v>
      </c>
      <c r="S1452" s="78" t="s">
        <v>106</v>
      </c>
      <c r="T1452" s="78" t="s">
        <v>6240</v>
      </c>
      <c r="U1452" s="177" t="s">
        <v>6241</v>
      </c>
      <c r="V1452" s="85">
        <v>44805</v>
      </c>
      <c r="W1452" s="78" t="s">
        <v>6129</v>
      </c>
      <c r="X1452" s="78" t="s">
        <v>6242</v>
      </c>
      <c r="Y1452" s="78" t="s">
        <v>6243</v>
      </c>
      <c r="Z1452" s="78" t="s">
        <v>63</v>
      </c>
      <c r="AA1452" s="78" t="s">
        <v>64</v>
      </c>
      <c r="AB1452" s="78" t="s">
        <v>65</v>
      </c>
      <c r="AC1452" s="78" t="s">
        <v>98</v>
      </c>
      <c r="AD1452" s="23" t="s">
        <v>816</v>
      </c>
      <c r="AE1452" s="77"/>
      <c r="AF1452" s="77"/>
      <c r="AG1452" s="78"/>
      <c r="AH1452" s="78"/>
      <c r="AI1452" s="182" t="s">
        <v>68</v>
      </c>
      <c r="AJ1452" s="183" t="str">
        <f t="shared" si="175"/>
        <v>(Sigos Automation)</v>
      </c>
      <c r="AK1452" s="25">
        <v>1</v>
      </c>
      <c r="AL1452" s="25"/>
      <c r="AM1452" s="25"/>
      <c r="AN1452" s="25"/>
      <c r="AO1452" s="25"/>
      <c r="AP1452" s="26">
        <f ca="1">IF(AND(Email_TaskV2[[#This Row],[Status]]="ON PROGRESS"),TODAY()-Email_TaskV2[[#This Row],[Tanggal nodin RFS/RFI]],0)</f>
        <v>0</v>
      </c>
      <c r="AQ1452" s="26">
        <f ca="1">IF(AND(Email_TaskV2[[#This Row],[Status]]="ON PROGRESS",Email_TaskV2[[#This Row],[Type]]="RFI"),TODAY()-Email_TaskV2[[#This Row],[Tanggal nodin RFS/RFI]],0)</f>
        <v>0</v>
      </c>
      <c r="AR1452" s="26" t="str">
        <f ca="1">IF(Email_TaskV2[[#This Row],[Aging]]&gt;7,"Warning","")</f>
        <v/>
      </c>
      <c r="AS1452" s="158"/>
      <c r="AT1452" s="158"/>
      <c r="AU1452" s="158"/>
      <c r="AV1452" s="158" t="str">
        <f>IF(AND(Email_TaskV2[[#This Row],[Status]]="ON PROGRESS",Email_TaskV2[[#This Row],[Type]]="RFS"),"YES","")</f>
        <v/>
      </c>
      <c r="AW1452" s="16" t="str">
        <f>IF(AND(Email_TaskV2[[#This Row],[Status]]="ON PROGRESS",Email_TaskV2[[#This Row],[Type]]="RFI"),"YES","")</f>
        <v/>
      </c>
      <c r="AX1452" s="158">
        <f>IF(Email_TaskV2[[#This Row],[Nomor Nodin RFS/RFI]]="","",DAY(Email_TaskV2[[#This Row],[Tanggal nodin RFS/RFI]]))</f>
        <v>18</v>
      </c>
      <c r="AY1452" s="179" t="str">
        <f>IF(Email_TaskV2[[#This Row],[Nomor Nodin RFS/RFI]]="","",TEXT(Email_TaskV2[[#This Row],[Tanggal nodin RFS/RFI]],"mmm"))</f>
        <v>Nov</v>
      </c>
      <c r="AZ1452" s="179" t="str">
        <f>IF(Email_TaskV2[[#This Row],[Nodin BO]]="","No","Yes")</f>
        <v>Yes</v>
      </c>
      <c r="BA1452" s="176">
        <f>IF(Email_TaskV2[[#This Row],[Month]]="",13,MONTH(Email_TaskV2[[#This Row],[Tanggal nodin RFS/RFI]]))</f>
        <v>11</v>
      </c>
    </row>
    <row r="1453" spans="1:53" ht="15" hidden="1" customHeight="1" x14ac:dyDescent="0.3">
      <c r="A1453" s="17">
        <v>1452</v>
      </c>
      <c r="B1453" s="78" t="s">
        <v>6244</v>
      </c>
      <c r="C1453" s="86">
        <v>44883</v>
      </c>
      <c r="D1453" s="89" t="s">
        <v>6245</v>
      </c>
      <c r="E1453" s="78" t="s">
        <v>55</v>
      </c>
      <c r="F1453" s="78" t="s">
        <v>136</v>
      </c>
      <c r="G1453" s="85">
        <v>44886</v>
      </c>
      <c r="H1453" s="85">
        <v>44887</v>
      </c>
      <c r="I1453" s="78" t="s">
        <v>6246</v>
      </c>
      <c r="J1453" s="85">
        <v>44887</v>
      </c>
      <c r="K1453" s="177" t="s">
        <v>6247</v>
      </c>
      <c r="L1453" s="78">
        <f>H1453-C1453</f>
        <v>4</v>
      </c>
      <c r="M1453" s="78">
        <f>J1453-G1453</f>
        <v>1</v>
      </c>
      <c r="N1453" s="87" t="s">
        <v>58</v>
      </c>
      <c r="O1453" s="87" t="s">
        <v>59</v>
      </c>
      <c r="P1453" s="87" t="str">
        <f>VLOOKUP(Email_TaskV2[[#This Row],[PIC Dev]],[1]Organization!C:D,2,FALSE)</f>
        <v>BSM Prepaid</v>
      </c>
      <c r="Q1453" s="89" t="s">
        <v>6248</v>
      </c>
      <c r="R1453" s="78">
        <v>114</v>
      </c>
      <c r="S1453" s="78" t="s">
        <v>61</v>
      </c>
      <c r="T1453" s="78" t="s">
        <v>6206</v>
      </c>
      <c r="U1453" s="78" t="s">
        <v>6207</v>
      </c>
      <c r="V1453" s="85">
        <v>44873</v>
      </c>
      <c r="W1453" s="78" t="s">
        <v>6101</v>
      </c>
      <c r="X1453" s="78" t="s">
        <v>6017</v>
      </c>
      <c r="Y1453" s="78" t="s">
        <v>5972</v>
      </c>
      <c r="Z1453" s="78" t="s">
        <v>63</v>
      </c>
      <c r="AA1453" s="78" t="s">
        <v>64</v>
      </c>
      <c r="AB1453" s="78" t="s">
        <v>65</v>
      </c>
      <c r="AC1453" s="78" t="s">
        <v>66</v>
      </c>
      <c r="AD1453" s="23" t="s">
        <v>74</v>
      </c>
      <c r="AE1453" s="77" t="s">
        <v>4221</v>
      </c>
      <c r="AF1453" s="77"/>
      <c r="AG1453" s="78"/>
      <c r="AH1453" s="78"/>
      <c r="AI1453" s="78" t="s">
        <v>68</v>
      </c>
      <c r="AJ1453" s="25" t="str">
        <f t="shared" si="175"/>
        <v>(FUT Simulator)</v>
      </c>
      <c r="AK1453" s="25"/>
      <c r="AL1453" s="25"/>
      <c r="AM1453" s="25">
        <v>3</v>
      </c>
      <c r="AN1453" s="25"/>
      <c r="AO1453" s="25"/>
      <c r="AP1453" s="26">
        <f ca="1">IF(AND(Email_TaskV2[[#This Row],[Status]]="ON PROGRESS"),TODAY()-Email_TaskV2[[#This Row],[Tanggal nodin RFS/RFI]],0)</f>
        <v>0</v>
      </c>
      <c r="AQ1453" s="26">
        <f ca="1">IF(AND(Email_TaskV2[[#This Row],[Status]]="ON PROGRESS",Email_TaskV2[[#This Row],[Type]]="RFI"),TODAY()-Email_TaskV2[[#This Row],[Tanggal nodin RFS/RFI]],0)</f>
        <v>0</v>
      </c>
      <c r="AR1453" s="26" t="str">
        <f ca="1">IF(Email_TaskV2[[#This Row],[Aging]]&gt;7,"Warning","")</f>
        <v/>
      </c>
      <c r="AS1453" s="158"/>
      <c r="AT1453" s="158"/>
      <c r="AU1453" s="158"/>
      <c r="AV1453" s="158" t="str">
        <f>IF(AND(Email_TaskV2[[#This Row],[Status]]="ON PROGRESS",Email_TaskV2[[#This Row],[Type]]="RFS"),"YES","")</f>
        <v/>
      </c>
      <c r="AW1453" s="16" t="str">
        <f>IF(AND(Email_TaskV2[[#This Row],[Status]]="ON PROGRESS",Email_TaskV2[[#This Row],[Type]]="RFI"),"YES","")</f>
        <v/>
      </c>
      <c r="AX1453" s="158">
        <f>IF(Email_TaskV2[[#This Row],[Nomor Nodin RFS/RFI]]="","",DAY(Email_TaskV2[[#This Row],[Tanggal nodin RFS/RFI]]))</f>
        <v>18</v>
      </c>
      <c r="AY1453" s="179" t="str">
        <f>IF(Email_TaskV2[[#This Row],[Nomor Nodin RFS/RFI]]="","",TEXT(Email_TaskV2[[#This Row],[Tanggal nodin RFS/RFI]],"mmm"))</f>
        <v>Nov</v>
      </c>
      <c r="AZ1453" s="179" t="str">
        <f>IF(Email_TaskV2[[#This Row],[Nodin BO]]="","No","Yes")</f>
        <v>Yes</v>
      </c>
      <c r="BA1453" s="176">
        <f>IF(Email_TaskV2[[#This Row],[Month]]="",13,MONTH(Email_TaskV2[[#This Row],[Tanggal nodin RFS/RFI]]))</f>
        <v>11</v>
      </c>
    </row>
    <row r="1454" spans="1:53" ht="15" hidden="1" customHeight="1" x14ac:dyDescent="0.3">
      <c r="A1454" s="17">
        <v>1453</v>
      </c>
      <c r="B1454" s="78" t="s">
        <v>6249</v>
      </c>
      <c r="C1454" s="86">
        <v>44883</v>
      </c>
      <c r="D1454" s="89" t="s">
        <v>6250</v>
      </c>
      <c r="E1454" s="78" t="s">
        <v>55</v>
      </c>
      <c r="F1454" s="88" t="s">
        <v>112</v>
      </c>
      <c r="G1454" s="85">
        <v>44887</v>
      </c>
      <c r="H1454" s="85">
        <v>44897</v>
      </c>
      <c r="I1454" s="78" t="s">
        <v>6251</v>
      </c>
      <c r="J1454" s="85">
        <v>44902</v>
      </c>
      <c r="K1454" s="177" t="s">
        <v>6252</v>
      </c>
      <c r="L1454" s="78">
        <f>H1454-C1454</f>
        <v>14</v>
      </c>
      <c r="M1454" s="78">
        <f>J1454-G1454</f>
        <v>15</v>
      </c>
      <c r="N1454" s="87" t="s">
        <v>3765</v>
      </c>
      <c r="O1454" s="87" t="s">
        <v>3766</v>
      </c>
      <c r="P1454" s="87" t="str">
        <f>VLOOKUP(Email_TaskV2[[#This Row],[PIC Dev]],[1]Organization!C:D,2,FALSE)</f>
        <v>Postpaid, Roaming, and Interconnect</v>
      </c>
      <c r="Q1454" s="87"/>
      <c r="R1454" s="78">
        <v>92</v>
      </c>
      <c r="S1454" s="78" t="s">
        <v>106</v>
      </c>
      <c r="T1454" s="78" t="s">
        <v>6253</v>
      </c>
      <c r="U1454" s="177" t="s">
        <v>6254</v>
      </c>
      <c r="V1454" s="85">
        <v>44831</v>
      </c>
      <c r="W1454" s="78" t="s">
        <v>6129</v>
      </c>
      <c r="X1454" s="78" t="s">
        <v>6255</v>
      </c>
      <c r="Y1454" s="78" t="s">
        <v>6256</v>
      </c>
      <c r="Z1454" s="78" t="s">
        <v>63</v>
      </c>
      <c r="AA1454" s="78" t="s">
        <v>64</v>
      </c>
      <c r="AB1454" s="78" t="s">
        <v>65</v>
      </c>
      <c r="AC1454" s="78" t="s">
        <v>98</v>
      </c>
      <c r="AD1454" s="23" t="s">
        <v>151</v>
      </c>
      <c r="AE1454" s="77"/>
      <c r="AF1454" s="77"/>
      <c r="AG1454" s="78"/>
      <c r="AH1454" s="78"/>
      <c r="AI1454" s="182" t="s">
        <v>68</v>
      </c>
      <c r="AJ1454" s="183" t="str">
        <f t="shared" si="175"/>
        <v>(Sigos Automation)</v>
      </c>
      <c r="AK1454" s="25">
        <v>1</v>
      </c>
      <c r="AL1454" s="25"/>
      <c r="AM1454" s="25"/>
      <c r="AN1454" s="25"/>
      <c r="AO1454" s="25"/>
      <c r="AP1454" s="26">
        <f ca="1">IF(AND(Email_TaskV2[[#This Row],[Status]]="ON PROGRESS"),TODAY()-Email_TaskV2[[#This Row],[Tanggal nodin RFS/RFI]],0)</f>
        <v>0</v>
      </c>
      <c r="AQ1454" s="26">
        <f ca="1">IF(AND(Email_TaskV2[[#This Row],[Status]]="ON PROGRESS",Email_TaskV2[[#This Row],[Type]]="RFI"),TODAY()-Email_TaskV2[[#This Row],[Tanggal nodin RFS/RFI]],0)</f>
        <v>0</v>
      </c>
      <c r="AR1454" s="26" t="str">
        <f ca="1">IF(Email_TaskV2[[#This Row],[Aging]]&gt;7,"Warning","")</f>
        <v/>
      </c>
      <c r="AS1454" s="158"/>
      <c r="AT1454" s="158"/>
      <c r="AU1454" s="158"/>
      <c r="AV1454" s="158" t="str">
        <f>IF(AND(Email_TaskV2[[#This Row],[Status]]="ON PROGRESS",Email_TaskV2[[#This Row],[Type]]="RFS"),"YES","")</f>
        <v/>
      </c>
      <c r="AW1454" s="16" t="str">
        <f>IF(AND(Email_TaskV2[[#This Row],[Status]]="ON PROGRESS",Email_TaskV2[[#This Row],[Type]]="RFI"),"YES","")</f>
        <v/>
      </c>
      <c r="AX1454" s="158">
        <f>IF(Email_TaskV2[[#This Row],[Nomor Nodin RFS/RFI]]="","",DAY(Email_TaskV2[[#This Row],[Tanggal nodin RFS/RFI]]))</f>
        <v>18</v>
      </c>
      <c r="AY1454" s="179" t="str">
        <f>IF(Email_TaskV2[[#This Row],[Nomor Nodin RFS/RFI]]="","",TEXT(Email_TaskV2[[#This Row],[Tanggal nodin RFS/RFI]],"mmm"))</f>
        <v>Nov</v>
      </c>
      <c r="AZ1454" s="179" t="str">
        <f>IF(Email_TaskV2[[#This Row],[Nodin BO]]="","No","Yes")</f>
        <v>Yes</v>
      </c>
      <c r="BA1454" s="176">
        <f>IF(Email_TaskV2[[#This Row],[Month]]="",13,MONTH(Email_TaskV2[[#This Row],[Tanggal nodin RFS/RFI]]))</f>
        <v>11</v>
      </c>
    </row>
    <row r="1455" spans="1:53" ht="15" hidden="1" customHeight="1" x14ac:dyDescent="0.3">
      <c r="A1455" s="17">
        <v>1454</v>
      </c>
      <c r="B1455" s="78" t="s">
        <v>6257</v>
      </c>
      <c r="C1455" s="86">
        <v>44883</v>
      </c>
      <c r="D1455" s="89" t="s">
        <v>6258</v>
      </c>
      <c r="E1455" s="78" t="s">
        <v>55</v>
      </c>
      <c r="F1455" s="78" t="s">
        <v>136</v>
      </c>
      <c r="G1455" s="85">
        <v>44887</v>
      </c>
      <c r="H1455" s="85">
        <v>44896</v>
      </c>
      <c r="I1455" s="78" t="s">
        <v>6259</v>
      </c>
      <c r="J1455" s="85">
        <v>44896</v>
      </c>
      <c r="K1455" s="177" t="s">
        <v>6260</v>
      </c>
      <c r="L1455" s="78">
        <f>H1455-C1455</f>
        <v>13</v>
      </c>
      <c r="M1455" s="78">
        <f>J1455-G1455</f>
        <v>9</v>
      </c>
      <c r="N1455" s="87" t="s">
        <v>341</v>
      </c>
      <c r="O1455" s="87" t="s">
        <v>342</v>
      </c>
      <c r="P1455" s="87" t="str">
        <f>VLOOKUP(Email_TaskV2[[#This Row],[PIC Dev]],[1]Organization!C:D,2,FALSE)</f>
        <v>Digital and VAS</v>
      </c>
      <c r="Q1455" s="87" t="s">
        <v>6261</v>
      </c>
      <c r="R1455" s="78">
        <v>375</v>
      </c>
      <c r="S1455" s="78" t="s">
        <v>106</v>
      </c>
      <c r="T1455" s="78" t="s">
        <v>6262</v>
      </c>
      <c r="U1455" s="78" t="s">
        <v>6263</v>
      </c>
      <c r="V1455" s="85">
        <v>44880</v>
      </c>
      <c r="W1455" s="78" t="s">
        <v>344</v>
      </c>
      <c r="X1455" s="78" t="s">
        <v>6052</v>
      </c>
      <c r="Y1455" s="78" t="s">
        <v>6053</v>
      </c>
      <c r="Z1455" s="78" t="s">
        <v>63</v>
      </c>
      <c r="AA1455" s="78" t="s">
        <v>64</v>
      </c>
      <c r="AB1455" s="78" t="s">
        <v>344</v>
      </c>
      <c r="AC1455" s="78" t="s">
        <v>98</v>
      </c>
      <c r="AD1455" s="23" t="s">
        <v>1719</v>
      </c>
      <c r="AE1455" s="77"/>
      <c r="AF1455" s="77"/>
      <c r="AG1455" s="78"/>
      <c r="AH1455" s="78"/>
      <c r="AI1455" s="182" t="s">
        <v>276</v>
      </c>
      <c r="AJ1455" s="183" t="str">
        <f t="shared" si="175"/>
        <v>(Prima Automation)</v>
      </c>
      <c r="AK1455" s="25"/>
      <c r="AL1455" s="25">
        <v>2</v>
      </c>
      <c r="AM1455" s="25"/>
      <c r="AN1455" s="25"/>
      <c r="AO1455" s="25"/>
      <c r="AP1455" s="26">
        <f ca="1">IF(AND(Email_TaskV2[[#This Row],[Status]]="ON PROGRESS"),TODAY()-Email_TaskV2[[#This Row],[Tanggal nodin RFS/RFI]],0)</f>
        <v>0</v>
      </c>
      <c r="AQ1455" s="26">
        <f ca="1">IF(AND(Email_TaskV2[[#This Row],[Status]]="ON PROGRESS",Email_TaskV2[[#This Row],[Type]]="RFI"),TODAY()-Email_TaskV2[[#This Row],[Tanggal nodin RFS/RFI]],0)</f>
        <v>0</v>
      </c>
      <c r="AR1455" s="26" t="str">
        <f ca="1">IF(Email_TaskV2[[#This Row],[Aging]]&gt;7,"Warning","")</f>
        <v/>
      </c>
      <c r="AS1455" s="158"/>
      <c r="AT1455" s="158"/>
      <c r="AU1455" s="158"/>
      <c r="AV1455" s="158" t="str">
        <f>IF(AND(Email_TaskV2[[#This Row],[Status]]="ON PROGRESS",Email_TaskV2[[#This Row],[Type]]="RFS"),"YES","")</f>
        <v/>
      </c>
      <c r="AW1455" s="184" t="str">
        <f>IF(AND(Email_TaskV2[[#This Row],[Status]]="ON PROGRESS",Email_TaskV2[[#This Row],[Type]]="RFI"),"YES","")</f>
        <v/>
      </c>
      <c r="AX1455" s="158">
        <f>IF(Email_TaskV2[[#This Row],[Nomor Nodin RFS/RFI]]="","",DAY(Email_TaskV2[[#This Row],[Tanggal nodin RFS/RFI]]))</f>
        <v>18</v>
      </c>
      <c r="AY1455" s="179" t="str">
        <f>IF(Email_TaskV2[[#This Row],[Nomor Nodin RFS/RFI]]="","",TEXT(Email_TaskV2[[#This Row],[Tanggal nodin RFS/RFI]],"mmm"))</f>
        <v>Nov</v>
      </c>
      <c r="AZ1455" s="179" t="str">
        <f>IF(Email_TaskV2[[#This Row],[Nodin BO]]="","No","Yes")</f>
        <v>Yes</v>
      </c>
      <c r="BA1455" s="176">
        <f>IF(Email_TaskV2[[#This Row],[Month]]="",13,MONTH(Email_TaskV2[[#This Row],[Tanggal nodin RFS/RFI]]))</f>
        <v>11</v>
      </c>
    </row>
    <row r="1456" spans="1:53" ht="15" hidden="1" customHeight="1" x14ac:dyDescent="0.3">
      <c r="A1456" s="17">
        <v>1455</v>
      </c>
      <c r="B1456" s="78" t="s">
        <v>6264</v>
      </c>
      <c r="C1456" s="86">
        <v>44883</v>
      </c>
      <c r="D1456" s="89" t="s">
        <v>6265</v>
      </c>
      <c r="E1456" s="174" t="s">
        <v>118</v>
      </c>
      <c r="F1456" s="174" t="s">
        <v>119</v>
      </c>
      <c r="G1456" s="85">
        <v>44887</v>
      </c>
      <c r="H1456" s="85">
        <v>44904</v>
      </c>
      <c r="I1456" s="78"/>
      <c r="J1456" s="78"/>
      <c r="K1456" s="78"/>
      <c r="L1456" s="33"/>
      <c r="M1456" s="34"/>
      <c r="N1456" s="87" t="s">
        <v>341</v>
      </c>
      <c r="O1456" s="87" t="s">
        <v>342</v>
      </c>
      <c r="P1456" s="87" t="str">
        <f>VLOOKUP(Email_TaskV2[[#This Row],[PIC Dev]],[1]Organization!C:D,2,FALSE)</f>
        <v>Digital and VAS</v>
      </c>
      <c r="Q1456" s="89" t="s">
        <v>6266</v>
      </c>
      <c r="R1456" s="78"/>
      <c r="S1456" s="78" t="s">
        <v>61</v>
      </c>
      <c r="T1456" s="78" t="s">
        <v>6050</v>
      </c>
      <c r="U1456" s="78"/>
      <c r="V1456" s="78"/>
      <c r="W1456" s="78" t="s">
        <v>344</v>
      </c>
      <c r="X1456" s="78"/>
      <c r="Y1456" s="78"/>
      <c r="Z1456" s="78" t="s">
        <v>63</v>
      </c>
      <c r="AA1456" s="78" t="s">
        <v>64</v>
      </c>
      <c r="AB1456" s="78" t="s">
        <v>344</v>
      </c>
      <c r="AC1456" s="78" t="s">
        <v>98</v>
      </c>
      <c r="AD1456" s="23" t="s">
        <v>2421</v>
      </c>
      <c r="AE1456" s="77"/>
      <c r="AF1456" s="77"/>
      <c r="AG1456" s="78"/>
      <c r="AH1456" s="78"/>
      <c r="AI1456" s="182" t="s">
        <v>75</v>
      </c>
      <c r="AJ1456" s="183" t="str">
        <f t="shared" si="175"/>
        <v/>
      </c>
      <c r="AK1456" s="25"/>
      <c r="AL1456" s="25"/>
      <c r="AM1456" s="25"/>
      <c r="AN1456" s="25"/>
      <c r="AO1456" s="25"/>
      <c r="AP1456" s="26">
        <f ca="1">IF(AND(Email_TaskV2[[#This Row],[Status]]="ON PROGRESS"),TODAY()-Email_TaskV2[[#This Row],[Tanggal nodin RFS/RFI]],0)</f>
        <v>0</v>
      </c>
      <c r="AQ1456" s="26">
        <f ca="1">IF(AND(Email_TaskV2[[#This Row],[Status]]="ON PROGRESS",Email_TaskV2[[#This Row],[Type]]="RFI"),TODAY()-Email_TaskV2[[#This Row],[Tanggal nodin RFS/RFI]],0)</f>
        <v>0</v>
      </c>
      <c r="AR1456" s="26" t="str">
        <f ca="1">IF(Email_TaskV2[[#This Row],[Aging]]&gt;7,"Warning","")</f>
        <v/>
      </c>
      <c r="AS1456" s="158"/>
      <c r="AT1456" s="158"/>
      <c r="AU1456" s="158"/>
      <c r="AV1456" s="158" t="str">
        <f>IF(AND(Email_TaskV2[[#This Row],[Status]]="ON PROGRESS",Email_TaskV2[[#This Row],[Type]]="RFS"),"YES","")</f>
        <v/>
      </c>
      <c r="AW1456" s="184" t="str">
        <f>IF(AND(Email_TaskV2[[#This Row],[Status]]="ON PROGRESS",Email_TaskV2[[#This Row],[Type]]="RFI"),"YES","")</f>
        <v/>
      </c>
      <c r="AX1456" s="158">
        <f>IF(Email_TaskV2[[#This Row],[Nomor Nodin RFS/RFI]]="","",DAY(Email_TaskV2[[#This Row],[Tanggal nodin RFS/RFI]]))</f>
        <v>18</v>
      </c>
      <c r="AY1456" s="179" t="str">
        <f>IF(Email_TaskV2[[#This Row],[Nomor Nodin RFS/RFI]]="","",TEXT(Email_TaskV2[[#This Row],[Tanggal nodin RFS/RFI]],"mmm"))</f>
        <v>Nov</v>
      </c>
      <c r="AZ1456" s="179" t="str">
        <f>IF(Email_TaskV2[[#This Row],[Nodin BO]]="","No","Yes")</f>
        <v>Yes</v>
      </c>
      <c r="BA1456" s="176">
        <f>IF(Email_TaskV2[[#This Row],[Month]]="",13,MONTH(Email_TaskV2[[#This Row],[Tanggal nodin RFS/RFI]]))</f>
        <v>11</v>
      </c>
    </row>
    <row r="1457" spans="1:53" ht="15" hidden="1" customHeight="1" x14ac:dyDescent="0.3">
      <c r="A1457" s="17">
        <v>1456</v>
      </c>
      <c r="B1457" s="78" t="s">
        <v>6267</v>
      </c>
      <c r="C1457" s="86">
        <v>44883</v>
      </c>
      <c r="D1457" s="89" t="s">
        <v>6268</v>
      </c>
      <c r="E1457" s="78" t="s">
        <v>55</v>
      </c>
      <c r="F1457" s="78" t="s">
        <v>136</v>
      </c>
      <c r="G1457" s="85">
        <v>44883</v>
      </c>
      <c r="H1457" s="85">
        <v>44886</v>
      </c>
      <c r="I1457" s="78" t="s">
        <v>6269</v>
      </c>
      <c r="J1457" s="85">
        <v>44886</v>
      </c>
      <c r="K1457" s="177" t="s">
        <v>6270</v>
      </c>
      <c r="L1457" s="31">
        <f t="shared" ref="L1457:L1462" si="178">H1457-C1457</f>
        <v>3</v>
      </c>
      <c r="M1457" s="31">
        <f t="shared" ref="M1457:M1462" si="179">J1457-G1457</f>
        <v>3</v>
      </c>
      <c r="N1457" s="87" t="s">
        <v>130</v>
      </c>
      <c r="O1457" s="87" t="s">
        <v>131</v>
      </c>
      <c r="P1457" s="87" t="str">
        <f>VLOOKUP(Email_TaskV2[[#This Row],[PIC Dev]],[1]Organization!C:D,2,FALSE)</f>
        <v>BSM Prepaid</v>
      </c>
      <c r="Q1457" s="89" t="s">
        <v>6271</v>
      </c>
      <c r="R1457" s="78">
        <v>200</v>
      </c>
      <c r="S1457" s="78" t="s">
        <v>61</v>
      </c>
      <c r="T1457" s="78" t="s">
        <v>6272</v>
      </c>
      <c r="U1457" s="177" t="s">
        <v>6273</v>
      </c>
      <c r="V1457" s="85">
        <v>44883</v>
      </c>
      <c r="W1457" s="78" t="s">
        <v>5970</v>
      </c>
      <c r="X1457" s="78" t="s">
        <v>6017</v>
      </c>
      <c r="Y1457" s="78" t="s">
        <v>5972</v>
      </c>
      <c r="Z1457" s="78" t="s">
        <v>63</v>
      </c>
      <c r="AA1457" s="78" t="s">
        <v>64</v>
      </c>
      <c r="AB1457" s="78" t="s">
        <v>65</v>
      </c>
      <c r="AC1457" s="78" t="s">
        <v>66</v>
      </c>
      <c r="AD1457" s="23" t="s">
        <v>74</v>
      </c>
      <c r="AE1457" s="77" t="s">
        <v>4221</v>
      </c>
      <c r="AF1457" s="77" t="s">
        <v>89</v>
      </c>
      <c r="AG1457" s="78"/>
      <c r="AH1457" s="78"/>
      <c r="AI1457" s="78" t="s">
        <v>68</v>
      </c>
      <c r="AJ1457" s="25" t="str">
        <f t="shared" si="175"/>
        <v>(FUT Simulator)</v>
      </c>
      <c r="AK1457" s="25"/>
      <c r="AL1457" s="25"/>
      <c r="AM1457" s="25">
        <v>3</v>
      </c>
      <c r="AN1457" s="25"/>
      <c r="AO1457" s="25"/>
      <c r="AP1457" s="26">
        <f ca="1">IF(AND(Email_TaskV2[[#This Row],[Status]]="ON PROGRESS"),TODAY()-Email_TaskV2[[#This Row],[Tanggal nodin RFS/RFI]],0)</f>
        <v>0</v>
      </c>
      <c r="AQ1457" s="26">
        <f ca="1">IF(AND(Email_TaskV2[[#This Row],[Status]]="ON PROGRESS",Email_TaskV2[[#This Row],[Type]]="RFI"),TODAY()-Email_TaskV2[[#This Row],[Tanggal nodin RFS/RFI]],0)</f>
        <v>0</v>
      </c>
      <c r="AR1457" s="26" t="str">
        <f ca="1">IF(Email_TaskV2[[#This Row],[Aging]]&gt;7,"Warning","")</f>
        <v/>
      </c>
      <c r="AS1457" s="158"/>
      <c r="AT1457" s="158"/>
      <c r="AU1457" s="158"/>
      <c r="AV1457" s="158" t="str">
        <f>IF(AND(Email_TaskV2[[#This Row],[Status]]="ON PROGRESS",Email_TaskV2[[#This Row],[Type]]="RFS"),"YES","")</f>
        <v/>
      </c>
      <c r="AW1457" s="184" t="str">
        <f>IF(AND(Email_TaskV2[[#This Row],[Status]]="ON PROGRESS",Email_TaskV2[[#This Row],[Type]]="RFI"),"YES","")</f>
        <v/>
      </c>
      <c r="AX1457" s="158">
        <f>IF(Email_TaskV2[[#This Row],[Nomor Nodin RFS/RFI]]="","",DAY(Email_TaskV2[[#This Row],[Tanggal nodin RFS/RFI]]))</f>
        <v>18</v>
      </c>
      <c r="AY1457" s="179" t="str">
        <f>IF(Email_TaskV2[[#This Row],[Nomor Nodin RFS/RFI]]="","",TEXT(Email_TaskV2[[#This Row],[Tanggal nodin RFS/RFI]],"mmm"))</f>
        <v>Nov</v>
      </c>
      <c r="AZ1457" s="179" t="str">
        <f>IF(Email_TaskV2[[#This Row],[Nodin BO]]="","No","Yes")</f>
        <v>Yes</v>
      </c>
      <c r="BA1457" s="176">
        <f>IF(Email_TaskV2[[#This Row],[Month]]="",13,MONTH(Email_TaskV2[[#This Row],[Tanggal nodin RFS/RFI]]))</f>
        <v>11</v>
      </c>
    </row>
    <row r="1458" spans="1:53" ht="15" hidden="1" customHeight="1" x14ac:dyDescent="0.3">
      <c r="A1458" s="17">
        <v>1457</v>
      </c>
      <c r="B1458" s="78" t="s">
        <v>6274</v>
      </c>
      <c r="C1458" s="86">
        <v>44883</v>
      </c>
      <c r="D1458" s="87" t="s">
        <v>6275</v>
      </c>
      <c r="E1458" s="78" t="s">
        <v>55</v>
      </c>
      <c r="F1458" s="78" t="s">
        <v>136</v>
      </c>
      <c r="G1458" s="85">
        <v>44887</v>
      </c>
      <c r="H1458" s="85">
        <v>44888</v>
      </c>
      <c r="I1458" s="78" t="s">
        <v>6276</v>
      </c>
      <c r="J1458" s="85">
        <v>44888</v>
      </c>
      <c r="K1458" s="177" t="s">
        <v>6277</v>
      </c>
      <c r="L1458" s="31">
        <f t="shared" si="178"/>
        <v>5</v>
      </c>
      <c r="M1458" s="31">
        <f t="shared" si="179"/>
        <v>1</v>
      </c>
      <c r="N1458" s="87" t="s">
        <v>171</v>
      </c>
      <c r="O1458" s="87" t="s">
        <v>172</v>
      </c>
      <c r="P1458" s="87" t="str">
        <f>VLOOKUP(Email_TaskV2[[#This Row],[PIC Dev]],[1]Organization!C:D,2,FALSE)</f>
        <v>Postpaid, Roaming, and Interconnect</v>
      </c>
      <c r="Q1458" s="89" t="s">
        <v>6278</v>
      </c>
      <c r="R1458" s="78">
        <v>41</v>
      </c>
      <c r="S1458" s="78" t="s">
        <v>61</v>
      </c>
      <c r="T1458" s="78" t="s">
        <v>6279</v>
      </c>
      <c r="U1458" s="78" t="s">
        <v>6280</v>
      </c>
      <c r="V1458" s="85">
        <v>44879</v>
      </c>
      <c r="W1458" s="78" t="s">
        <v>6129</v>
      </c>
      <c r="X1458" s="78" t="s">
        <v>6150</v>
      </c>
      <c r="Y1458" s="78" t="s">
        <v>6151</v>
      </c>
      <c r="Z1458" s="78" t="s">
        <v>63</v>
      </c>
      <c r="AA1458" s="78" t="s">
        <v>64</v>
      </c>
      <c r="AB1458" s="78" t="s">
        <v>65</v>
      </c>
      <c r="AC1458" s="78" t="s">
        <v>124</v>
      </c>
      <c r="AD1458" s="77" t="s">
        <v>99</v>
      </c>
      <c r="AE1458" s="77" t="s">
        <v>125</v>
      </c>
      <c r="AF1458" s="77"/>
      <c r="AG1458" s="78"/>
      <c r="AH1458" s="78"/>
      <c r="AI1458" s="78" t="s">
        <v>68</v>
      </c>
      <c r="AJ1458" s="25" t="str">
        <f t="shared" si="175"/>
        <v>(FUT Simulator)</v>
      </c>
      <c r="AK1458" s="25"/>
      <c r="AL1458" s="25"/>
      <c r="AM1458" s="25">
        <v>3</v>
      </c>
      <c r="AN1458" s="25"/>
      <c r="AO1458" s="25"/>
      <c r="AP1458" s="26">
        <f ca="1">IF(AND(Email_TaskV2[[#This Row],[Status]]="ON PROGRESS"),TODAY()-Email_TaskV2[[#This Row],[Tanggal nodin RFS/RFI]],0)</f>
        <v>0</v>
      </c>
      <c r="AQ1458" s="26">
        <f ca="1">IF(AND(Email_TaskV2[[#This Row],[Status]]="ON PROGRESS",Email_TaskV2[[#This Row],[Type]]="RFI"),TODAY()-Email_TaskV2[[#This Row],[Tanggal nodin RFS/RFI]],0)</f>
        <v>0</v>
      </c>
      <c r="AR1458" s="26" t="str">
        <f ca="1">IF(Email_TaskV2[[#This Row],[Aging]]&gt;7,"Warning","")</f>
        <v/>
      </c>
      <c r="AS1458" s="184"/>
      <c r="AT1458" s="184"/>
      <c r="AU1458" s="184"/>
      <c r="AV1458" s="158" t="str">
        <f>IF(AND(Email_TaskV2[[#This Row],[Status]]="ON PROGRESS",Email_TaskV2[[#This Row],[Type]]="RFS"),"YES","")</f>
        <v/>
      </c>
      <c r="AW1458" s="184" t="str">
        <f>IF(AND(Email_TaskV2[[#This Row],[Status]]="ON PROGRESS",Email_TaskV2[[#This Row],[Type]]="RFI"),"YES","")</f>
        <v/>
      </c>
      <c r="AX1458" s="158">
        <f>IF(Email_TaskV2[[#This Row],[Nomor Nodin RFS/RFI]]="","",DAY(Email_TaskV2[[#This Row],[Tanggal nodin RFS/RFI]]))</f>
        <v>18</v>
      </c>
      <c r="AY1458" s="179" t="str">
        <f>IF(Email_TaskV2[[#This Row],[Nomor Nodin RFS/RFI]]="","",TEXT(Email_TaskV2[[#This Row],[Tanggal nodin RFS/RFI]],"mmm"))</f>
        <v>Nov</v>
      </c>
      <c r="AZ1458" s="179" t="str">
        <f>IF(Email_TaskV2[[#This Row],[Nodin BO]]="","No","Yes")</f>
        <v>Yes</v>
      </c>
      <c r="BA1458" s="176">
        <f>IF(Email_TaskV2[[#This Row],[Month]]="",13,MONTH(Email_TaskV2[[#This Row],[Tanggal nodin RFS/RFI]]))</f>
        <v>11</v>
      </c>
    </row>
    <row r="1459" spans="1:53" ht="15" hidden="1" customHeight="1" x14ac:dyDescent="0.3">
      <c r="A1459" s="17">
        <v>1458</v>
      </c>
      <c r="B1459" s="78" t="s">
        <v>6281</v>
      </c>
      <c r="C1459" s="86">
        <v>44883</v>
      </c>
      <c r="D1459" s="89" t="s">
        <v>6282</v>
      </c>
      <c r="E1459" s="78" t="s">
        <v>55</v>
      </c>
      <c r="F1459" s="88" t="s">
        <v>112</v>
      </c>
      <c r="G1459" s="85">
        <v>44887</v>
      </c>
      <c r="H1459" s="85">
        <v>44887</v>
      </c>
      <c r="I1459" s="78" t="s">
        <v>6283</v>
      </c>
      <c r="J1459" s="85">
        <v>44888</v>
      </c>
      <c r="K1459" s="177" t="s">
        <v>6284</v>
      </c>
      <c r="L1459" s="31">
        <f t="shared" si="178"/>
        <v>4</v>
      </c>
      <c r="M1459" s="31">
        <f t="shared" si="179"/>
        <v>1</v>
      </c>
      <c r="N1459" s="87" t="s">
        <v>1434</v>
      </c>
      <c r="O1459" s="87" t="s">
        <v>59</v>
      </c>
      <c r="P1459" s="87" t="str">
        <f>VLOOKUP(Email_TaskV2[[#This Row],[PIC Dev]],[1]Organization!C:D,2,FALSE)</f>
        <v>BSM Prepaid</v>
      </c>
      <c r="Q1459" s="87"/>
      <c r="R1459" s="78">
        <v>1</v>
      </c>
      <c r="S1459" s="78" t="s">
        <v>106</v>
      </c>
      <c r="T1459" s="78" t="s">
        <v>6285</v>
      </c>
      <c r="U1459" s="78" t="s">
        <v>6286</v>
      </c>
      <c r="V1459" s="85">
        <v>44879</v>
      </c>
      <c r="W1459" s="78" t="s">
        <v>6101</v>
      </c>
      <c r="X1459" s="78" t="s">
        <v>6287</v>
      </c>
      <c r="Y1459" s="78" t="s">
        <v>6288</v>
      </c>
      <c r="Z1459" s="78" t="s">
        <v>63</v>
      </c>
      <c r="AA1459" s="78" t="s">
        <v>64</v>
      </c>
      <c r="AB1459" s="78" t="s">
        <v>65</v>
      </c>
      <c r="AC1459" s="78" t="s">
        <v>66</v>
      </c>
      <c r="AD1459" s="23" t="s">
        <v>186</v>
      </c>
      <c r="AE1459" s="77"/>
      <c r="AF1459" s="77"/>
      <c r="AG1459" s="78"/>
      <c r="AH1459" s="78"/>
      <c r="AI1459" s="78" t="s">
        <v>75</v>
      </c>
      <c r="AJ1459" s="25" t="str">
        <f t="shared" si="175"/>
        <v/>
      </c>
      <c r="AK1459" s="25"/>
      <c r="AL1459" s="25"/>
      <c r="AM1459" s="25"/>
      <c r="AN1459" s="25"/>
      <c r="AO1459" s="25"/>
      <c r="AP1459" s="26">
        <f ca="1">IF(AND(Email_TaskV2[[#This Row],[Status]]="ON PROGRESS"),TODAY()-Email_TaskV2[[#This Row],[Tanggal nodin RFS/RFI]],0)</f>
        <v>0</v>
      </c>
      <c r="AQ1459" s="26">
        <f ca="1">IF(AND(Email_TaskV2[[#This Row],[Status]]="ON PROGRESS",Email_TaskV2[[#This Row],[Type]]="RFI"),TODAY()-Email_TaskV2[[#This Row],[Tanggal nodin RFS/RFI]],0)</f>
        <v>0</v>
      </c>
      <c r="AR1459" s="26" t="str">
        <f ca="1">IF(Email_TaskV2[[#This Row],[Aging]]&gt;7,"Warning","")</f>
        <v/>
      </c>
      <c r="AS1459" s="184"/>
      <c r="AT1459" s="184"/>
      <c r="AU1459" s="184"/>
      <c r="AV1459" s="158" t="str">
        <f>IF(AND(Email_TaskV2[[#This Row],[Status]]="ON PROGRESS",Email_TaskV2[[#This Row],[Type]]="RFS"),"YES","")</f>
        <v/>
      </c>
      <c r="AW1459" s="184" t="str">
        <f>IF(AND(Email_TaskV2[[#This Row],[Status]]="ON PROGRESS",Email_TaskV2[[#This Row],[Type]]="RFI"),"YES","")</f>
        <v/>
      </c>
      <c r="AX1459" s="158">
        <f>IF(Email_TaskV2[[#This Row],[Nomor Nodin RFS/RFI]]="","",DAY(Email_TaskV2[[#This Row],[Tanggal nodin RFS/RFI]]))</f>
        <v>18</v>
      </c>
      <c r="AY1459" s="179" t="str">
        <f>IF(Email_TaskV2[[#This Row],[Nomor Nodin RFS/RFI]]="","",TEXT(Email_TaskV2[[#This Row],[Tanggal nodin RFS/RFI]],"mmm"))</f>
        <v>Nov</v>
      </c>
      <c r="AZ1459" s="179" t="str">
        <f>IF(Email_TaskV2[[#This Row],[Nodin BO]]="","No","Yes")</f>
        <v>Yes</v>
      </c>
      <c r="BA1459" s="176">
        <f>IF(Email_TaskV2[[#This Row],[Month]]="",13,MONTH(Email_TaskV2[[#This Row],[Tanggal nodin RFS/RFI]]))</f>
        <v>11</v>
      </c>
    </row>
    <row r="1460" spans="1:53" ht="15" hidden="1" customHeight="1" x14ac:dyDescent="0.3">
      <c r="A1460" s="17">
        <v>1459</v>
      </c>
      <c r="B1460" s="31" t="s">
        <v>6289</v>
      </c>
      <c r="C1460" s="40">
        <v>44883</v>
      </c>
      <c r="D1460" s="74" t="s">
        <v>6290</v>
      </c>
      <c r="E1460" s="31" t="s">
        <v>55</v>
      </c>
      <c r="F1460" s="88" t="s">
        <v>112</v>
      </c>
      <c r="G1460" s="85">
        <v>44887</v>
      </c>
      <c r="H1460" s="85">
        <v>44888</v>
      </c>
      <c r="I1460" s="31" t="s">
        <v>6291</v>
      </c>
      <c r="J1460" s="42">
        <v>44889</v>
      </c>
      <c r="K1460" s="177" t="s">
        <v>6292</v>
      </c>
      <c r="L1460" s="31">
        <f t="shared" si="178"/>
        <v>5</v>
      </c>
      <c r="M1460" s="31">
        <f t="shared" si="179"/>
        <v>2</v>
      </c>
      <c r="N1460" s="34" t="s">
        <v>3607</v>
      </c>
      <c r="O1460" s="34" t="s">
        <v>3608</v>
      </c>
      <c r="P1460" s="34" t="str">
        <f>VLOOKUP(Email_TaskV2[[#This Row],[PIC Dev]],[1]Organization!C:D,2,FALSE)</f>
        <v>Business Architecture</v>
      </c>
      <c r="Q1460" s="34"/>
      <c r="R1460" s="31">
        <v>472</v>
      </c>
      <c r="S1460" s="31" t="s">
        <v>106</v>
      </c>
      <c r="T1460" s="31" t="s">
        <v>6293</v>
      </c>
      <c r="U1460" s="78" t="s">
        <v>6294</v>
      </c>
      <c r="V1460" s="85">
        <v>44865</v>
      </c>
      <c r="W1460" s="78" t="s">
        <v>6140</v>
      </c>
      <c r="X1460" s="78" t="s">
        <v>6295</v>
      </c>
      <c r="Y1460" s="78" t="s">
        <v>6296</v>
      </c>
      <c r="Z1460" s="78" t="s">
        <v>63</v>
      </c>
      <c r="AA1460" s="78" t="s">
        <v>64</v>
      </c>
      <c r="AB1460" s="78" t="s">
        <v>534</v>
      </c>
      <c r="AC1460" s="78" t="s">
        <v>98</v>
      </c>
      <c r="AD1460" s="23" t="s">
        <v>1719</v>
      </c>
      <c r="AE1460" s="33"/>
      <c r="AF1460" s="33"/>
      <c r="AG1460" s="31"/>
      <c r="AH1460" s="31"/>
      <c r="AI1460" s="78" t="s">
        <v>276</v>
      </c>
      <c r="AJ1460" s="25" t="str">
        <f t="shared" si="175"/>
        <v>(Prima Automation)</v>
      </c>
      <c r="AK1460" s="25"/>
      <c r="AL1460" s="25">
        <v>2</v>
      </c>
      <c r="AM1460" s="25"/>
      <c r="AN1460" s="25"/>
      <c r="AO1460" s="25"/>
      <c r="AP1460" s="26">
        <f ca="1">IF(AND(Email_TaskV2[[#This Row],[Status]]="ON PROGRESS"),TODAY()-Email_TaskV2[[#This Row],[Tanggal nodin RFS/RFI]],0)</f>
        <v>0</v>
      </c>
      <c r="AQ1460" s="26">
        <f ca="1">IF(AND(Email_TaskV2[[#This Row],[Status]]="ON PROGRESS",Email_TaskV2[[#This Row],[Type]]="RFI"),TODAY()-Email_TaskV2[[#This Row],[Tanggal nodin RFS/RFI]],0)</f>
        <v>0</v>
      </c>
      <c r="AR1460" s="26" t="str">
        <f ca="1">IF(Email_TaskV2[[#This Row],[Aging]]&gt;7,"Warning","")</f>
        <v/>
      </c>
      <c r="AS1460" s="184"/>
      <c r="AT1460" s="184"/>
      <c r="AU1460" s="184"/>
      <c r="AV1460" s="158" t="str">
        <f>IF(AND(Email_TaskV2[[#This Row],[Status]]="ON PROGRESS",Email_TaskV2[[#This Row],[Type]]="RFS"),"YES","")</f>
        <v/>
      </c>
      <c r="AW1460" s="184" t="str">
        <f>IF(AND(Email_TaskV2[[#This Row],[Status]]="ON PROGRESS",Email_TaskV2[[#This Row],[Type]]="RFI"),"YES","")</f>
        <v/>
      </c>
      <c r="AX1460" s="158">
        <f>IF(Email_TaskV2[[#This Row],[Nomor Nodin RFS/RFI]]="","",DAY(Email_TaskV2[[#This Row],[Tanggal nodin RFS/RFI]]))</f>
        <v>18</v>
      </c>
      <c r="AY1460" s="179" t="str">
        <f>IF(Email_TaskV2[[#This Row],[Nomor Nodin RFS/RFI]]="","",TEXT(Email_TaskV2[[#This Row],[Tanggal nodin RFS/RFI]],"mmm"))</f>
        <v>Nov</v>
      </c>
      <c r="AZ1460" s="179" t="str">
        <f>IF(Email_TaskV2[[#This Row],[Nodin BO]]="","No","Yes")</f>
        <v>Yes</v>
      </c>
      <c r="BA1460" s="176">
        <f>IF(Email_TaskV2[[#This Row],[Month]]="",13,MONTH(Email_TaskV2[[#This Row],[Tanggal nodin RFS/RFI]]))</f>
        <v>11</v>
      </c>
    </row>
    <row r="1461" spans="1:53" ht="15" hidden="1" customHeight="1" x14ac:dyDescent="0.3">
      <c r="A1461" s="17">
        <v>1460</v>
      </c>
      <c r="B1461" s="78" t="s">
        <v>6297</v>
      </c>
      <c r="C1461" s="86">
        <v>44883</v>
      </c>
      <c r="D1461" s="89" t="s">
        <v>6298</v>
      </c>
      <c r="E1461" s="78" t="s">
        <v>55</v>
      </c>
      <c r="F1461" s="88" t="s">
        <v>112</v>
      </c>
      <c r="G1461" s="85">
        <v>44887</v>
      </c>
      <c r="H1461" s="85">
        <v>44888</v>
      </c>
      <c r="I1461" s="78" t="s">
        <v>6299</v>
      </c>
      <c r="J1461" s="85">
        <v>44888</v>
      </c>
      <c r="K1461" s="186" t="s">
        <v>6300</v>
      </c>
      <c r="L1461" s="78">
        <f t="shared" si="178"/>
        <v>5</v>
      </c>
      <c r="M1461" s="78">
        <f t="shared" si="179"/>
        <v>1</v>
      </c>
      <c r="N1461" s="87" t="s">
        <v>3068</v>
      </c>
      <c r="O1461" s="87" t="s">
        <v>3069</v>
      </c>
      <c r="P1461" s="87" t="str">
        <f>VLOOKUP(Email_TaskV2[[#This Row],[PIC Dev]],[1]Organization!C:D,2,FALSE)</f>
        <v>BSM Prepaid</v>
      </c>
      <c r="Q1461" s="87"/>
      <c r="R1461" s="78">
        <v>125</v>
      </c>
      <c r="S1461" s="78" t="s">
        <v>106</v>
      </c>
      <c r="T1461" s="78" t="s">
        <v>6301</v>
      </c>
      <c r="U1461" s="186" t="s">
        <v>6302</v>
      </c>
      <c r="V1461" s="190">
        <v>44883</v>
      </c>
      <c r="W1461" s="187" t="s">
        <v>588</v>
      </c>
      <c r="X1461" s="187" t="s">
        <v>6303</v>
      </c>
      <c r="Y1461" s="187" t="s">
        <v>6304</v>
      </c>
      <c r="Z1461" s="78" t="s">
        <v>63</v>
      </c>
      <c r="AA1461" s="78" t="s">
        <v>64</v>
      </c>
      <c r="AB1461" s="78" t="s">
        <v>588</v>
      </c>
      <c r="AC1461" s="78" t="s">
        <v>98</v>
      </c>
      <c r="AD1461" s="23" t="s">
        <v>5844</v>
      </c>
      <c r="AE1461" s="77"/>
      <c r="AF1461" s="77"/>
      <c r="AG1461" s="78"/>
      <c r="AH1461" s="78"/>
      <c r="AI1461" s="78" t="s">
        <v>75</v>
      </c>
      <c r="AJ1461" s="25" t="str">
        <f t="shared" si="175"/>
        <v/>
      </c>
      <c r="AK1461" s="25"/>
      <c r="AL1461" s="25"/>
      <c r="AM1461" s="25"/>
      <c r="AN1461" s="25"/>
      <c r="AO1461" s="25"/>
      <c r="AP1461" s="26">
        <f ca="1">IF(AND(Email_TaskV2[[#This Row],[Status]]="ON PROGRESS"),TODAY()-Email_TaskV2[[#This Row],[Tanggal nodin RFS/RFI]],0)</f>
        <v>0</v>
      </c>
      <c r="AQ1461" s="26">
        <f ca="1">IF(AND(Email_TaskV2[[#This Row],[Status]]="ON PROGRESS",Email_TaskV2[[#This Row],[Type]]="RFI"),TODAY()-Email_TaskV2[[#This Row],[Tanggal nodin RFS/RFI]],0)</f>
        <v>0</v>
      </c>
      <c r="AR1461" s="26" t="str">
        <f ca="1">IF(Email_TaskV2[[#This Row],[Aging]]&gt;7,"Warning","")</f>
        <v/>
      </c>
      <c r="AS1461" s="184"/>
      <c r="AT1461" s="184"/>
      <c r="AU1461" s="184"/>
      <c r="AV1461" s="158" t="str">
        <f>IF(AND(Email_TaskV2[[#This Row],[Status]]="ON PROGRESS",Email_TaskV2[[#This Row],[Type]]="RFS"),"YES","")</f>
        <v/>
      </c>
      <c r="AW1461" s="184" t="str">
        <f>IF(AND(Email_TaskV2[[#This Row],[Status]]="ON PROGRESS",Email_TaskV2[[#This Row],[Type]]="RFI"),"YES","")</f>
        <v/>
      </c>
      <c r="AX1461" s="158">
        <f>IF(Email_TaskV2[[#This Row],[Nomor Nodin RFS/RFI]]="","",DAY(Email_TaskV2[[#This Row],[Tanggal nodin RFS/RFI]]))</f>
        <v>18</v>
      </c>
      <c r="AY1461" s="179" t="str">
        <f>IF(Email_TaskV2[[#This Row],[Nomor Nodin RFS/RFI]]="","",TEXT(Email_TaskV2[[#This Row],[Tanggal nodin RFS/RFI]],"mmm"))</f>
        <v>Nov</v>
      </c>
      <c r="AZ1461" s="179" t="str">
        <f>IF(Email_TaskV2[[#This Row],[Nodin BO]]="","No","Yes")</f>
        <v>Yes</v>
      </c>
      <c r="BA1461" s="176">
        <f>IF(Email_TaskV2[[#This Row],[Month]]="",13,MONTH(Email_TaskV2[[#This Row],[Tanggal nodin RFS/RFI]]))</f>
        <v>11</v>
      </c>
    </row>
    <row r="1462" spans="1:53" ht="15" hidden="1" customHeight="1" x14ac:dyDescent="0.3">
      <c r="A1462" s="17">
        <v>1461</v>
      </c>
      <c r="B1462" s="78" t="s">
        <v>6305</v>
      </c>
      <c r="C1462" s="86">
        <v>44883</v>
      </c>
      <c r="D1462" s="89" t="s">
        <v>6306</v>
      </c>
      <c r="E1462" s="78" t="s">
        <v>55</v>
      </c>
      <c r="F1462" s="88" t="s">
        <v>112</v>
      </c>
      <c r="G1462" s="85">
        <v>44887</v>
      </c>
      <c r="H1462" s="85">
        <v>44890</v>
      </c>
      <c r="I1462" s="78" t="s">
        <v>6307</v>
      </c>
      <c r="J1462" s="85">
        <v>44890</v>
      </c>
      <c r="K1462" s="177" t="s">
        <v>6308</v>
      </c>
      <c r="L1462" s="78">
        <f t="shared" si="178"/>
        <v>7</v>
      </c>
      <c r="M1462" s="78">
        <f t="shared" si="179"/>
        <v>3</v>
      </c>
      <c r="N1462" s="87" t="s">
        <v>130</v>
      </c>
      <c r="O1462" s="87" t="s">
        <v>131</v>
      </c>
      <c r="P1462" s="87" t="str">
        <f>VLOOKUP(Email_TaskV2[[#This Row],[PIC Dev]],[1]Organization!C:D,2,FALSE)</f>
        <v>BSM Prepaid</v>
      </c>
      <c r="Q1462" s="87"/>
      <c r="R1462" s="78">
        <v>152</v>
      </c>
      <c r="S1462" s="78" t="s">
        <v>106</v>
      </c>
      <c r="T1462" s="78" t="s">
        <v>6309</v>
      </c>
      <c r="U1462" s="78" t="s">
        <v>6310</v>
      </c>
      <c r="V1462" s="85">
        <v>44879</v>
      </c>
      <c r="W1462" s="78" t="s">
        <v>6311</v>
      </c>
      <c r="X1462" s="78" t="s">
        <v>6312</v>
      </c>
      <c r="Y1462" s="78" t="s">
        <v>6313</v>
      </c>
      <c r="Z1462" s="78" t="s">
        <v>63</v>
      </c>
      <c r="AA1462" s="78" t="s">
        <v>64</v>
      </c>
      <c r="AB1462" s="78" t="s">
        <v>65</v>
      </c>
      <c r="AC1462" s="78" t="s">
        <v>66</v>
      </c>
      <c r="AD1462" s="23" t="s">
        <v>2792</v>
      </c>
      <c r="AE1462" s="77"/>
      <c r="AF1462" s="77"/>
      <c r="AG1462" s="78"/>
      <c r="AH1462" s="78"/>
      <c r="AI1462" s="78" t="s">
        <v>75</v>
      </c>
      <c r="AJ1462" s="25" t="str">
        <f t="shared" si="175"/>
        <v/>
      </c>
      <c r="AK1462" s="25"/>
      <c r="AL1462" s="25"/>
      <c r="AM1462" s="25"/>
      <c r="AN1462" s="25"/>
      <c r="AO1462" s="25"/>
      <c r="AP1462" s="26">
        <f ca="1">IF(AND(Email_TaskV2[[#This Row],[Status]]="ON PROGRESS"),TODAY()-Email_TaskV2[[#This Row],[Tanggal nodin RFS/RFI]],0)</f>
        <v>0</v>
      </c>
      <c r="AQ1462" s="26">
        <f ca="1">IF(AND(Email_TaskV2[[#This Row],[Status]]="ON PROGRESS",Email_TaskV2[[#This Row],[Type]]="RFI"),TODAY()-Email_TaskV2[[#This Row],[Tanggal nodin RFS/RFI]],0)</f>
        <v>0</v>
      </c>
      <c r="AR1462" s="26" t="str">
        <f ca="1">IF(Email_TaskV2[[#This Row],[Aging]]&gt;7,"Warning","")</f>
        <v/>
      </c>
      <c r="AS1462" s="184"/>
      <c r="AT1462" s="184"/>
      <c r="AU1462" s="184"/>
      <c r="AV1462" s="158" t="str">
        <f>IF(AND(Email_TaskV2[[#This Row],[Status]]="ON PROGRESS",Email_TaskV2[[#This Row],[Type]]="RFS"),"YES","")</f>
        <v/>
      </c>
      <c r="AW1462" s="184" t="str">
        <f>IF(AND(Email_TaskV2[[#This Row],[Status]]="ON PROGRESS",Email_TaskV2[[#This Row],[Type]]="RFI"),"YES","")</f>
        <v/>
      </c>
      <c r="AX1462" s="158">
        <f>IF(Email_TaskV2[[#This Row],[Nomor Nodin RFS/RFI]]="","",DAY(Email_TaskV2[[#This Row],[Tanggal nodin RFS/RFI]]))</f>
        <v>18</v>
      </c>
      <c r="AY1462" s="179" t="str">
        <f>IF(Email_TaskV2[[#This Row],[Nomor Nodin RFS/RFI]]="","",TEXT(Email_TaskV2[[#This Row],[Tanggal nodin RFS/RFI]],"mmm"))</f>
        <v>Nov</v>
      </c>
      <c r="AZ1462" s="179" t="str">
        <f>IF(Email_TaskV2[[#This Row],[Nodin BO]]="","No","Yes")</f>
        <v>Yes</v>
      </c>
      <c r="BA1462" s="176">
        <f>IF(Email_TaskV2[[#This Row],[Month]]="",13,MONTH(Email_TaskV2[[#This Row],[Tanggal nodin RFS/RFI]]))</f>
        <v>11</v>
      </c>
    </row>
    <row r="1463" spans="1:53" ht="15" hidden="1" customHeight="1" x14ac:dyDescent="0.3">
      <c r="A1463" s="17">
        <v>1462</v>
      </c>
      <c r="B1463" s="78" t="s">
        <v>6314</v>
      </c>
      <c r="C1463" s="86">
        <v>44883</v>
      </c>
      <c r="D1463" s="87" t="s">
        <v>5607</v>
      </c>
      <c r="E1463" s="78" t="s">
        <v>55</v>
      </c>
      <c r="F1463" s="78" t="s">
        <v>136</v>
      </c>
      <c r="G1463" s="85">
        <v>44883</v>
      </c>
      <c r="H1463" s="85">
        <v>44904</v>
      </c>
      <c r="I1463" s="78" t="s">
        <v>6315</v>
      </c>
      <c r="J1463" s="85">
        <v>44904</v>
      </c>
      <c r="K1463" s="177" t="s">
        <v>6316</v>
      </c>
      <c r="L1463" s="78">
        <f>H1463-C1463</f>
        <v>21</v>
      </c>
      <c r="M1463" s="78">
        <f>J1463-G1463</f>
        <v>21</v>
      </c>
      <c r="N1463" s="87" t="s">
        <v>3068</v>
      </c>
      <c r="O1463" s="87" t="s">
        <v>3069</v>
      </c>
      <c r="P1463" s="87" t="str">
        <f>VLOOKUP(Email_TaskV2[[#This Row],[PIC Dev]],[1]Organization!C:D,2,FALSE)</f>
        <v>BSM Prepaid</v>
      </c>
      <c r="Q1463" s="89" t="s">
        <v>6317</v>
      </c>
      <c r="R1463" s="78">
        <v>28</v>
      </c>
      <c r="S1463" s="78" t="s">
        <v>61</v>
      </c>
      <c r="T1463" s="177" t="s">
        <v>5609</v>
      </c>
      <c r="U1463" s="78"/>
      <c r="V1463" s="78"/>
      <c r="W1463" s="78" t="s">
        <v>588</v>
      </c>
      <c r="X1463" s="78"/>
      <c r="Y1463" s="78"/>
      <c r="Z1463" s="78" t="s">
        <v>63</v>
      </c>
      <c r="AA1463" s="78" t="s">
        <v>64</v>
      </c>
      <c r="AB1463" s="78" t="s">
        <v>588</v>
      </c>
      <c r="AC1463" s="78" t="s">
        <v>98</v>
      </c>
      <c r="AD1463" s="23" t="s">
        <v>255</v>
      </c>
      <c r="AE1463" s="77"/>
      <c r="AF1463" s="77"/>
      <c r="AG1463" s="78"/>
      <c r="AH1463" s="78"/>
      <c r="AI1463" s="182" t="s">
        <v>68</v>
      </c>
      <c r="AJ1463" s="183" t="str">
        <f t="shared" si="175"/>
        <v>(FUT Simulator)</v>
      </c>
      <c r="AK1463" s="25"/>
      <c r="AL1463" s="25"/>
      <c r="AM1463" s="25">
        <v>3</v>
      </c>
      <c r="AN1463" s="25"/>
      <c r="AO1463" s="25"/>
      <c r="AP1463" s="26">
        <f ca="1">IF(AND(Email_TaskV2[[#This Row],[Status]]="ON PROGRESS"),TODAY()-Email_TaskV2[[#This Row],[Tanggal nodin RFS/RFI]],0)</f>
        <v>0</v>
      </c>
      <c r="AQ1463" s="26">
        <f ca="1">IF(AND(Email_TaskV2[[#This Row],[Status]]="ON PROGRESS",Email_TaskV2[[#This Row],[Type]]="RFI"),TODAY()-Email_TaskV2[[#This Row],[Tanggal nodin RFS/RFI]],0)</f>
        <v>0</v>
      </c>
      <c r="AR1463" s="26" t="str">
        <f ca="1">IF(Email_TaskV2[[#This Row],[Aging]]&gt;7,"Warning","")</f>
        <v/>
      </c>
      <c r="AS1463" s="184"/>
      <c r="AT1463" s="184"/>
      <c r="AU1463" s="184"/>
      <c r="AV1463" s="158" t="str">
        <f>IF(AND(Email_TaskV2[[#This Row],[Status]]="ON PROGRESS",Email_TaskV2[[#This Row],[Type]]="RFS"),"YES","")</f>
        <v/>
      </c>
      <c r="AW1463" s="184" t="str">
        <f>IF(AND(Email_TaskV2[[#This Row],[Status]]="ON PROGRESS",Email_TaskV2[[#This Row],[Type]]="RFI"),"YES","")</f>
        <v/>
      </c>
      <c r="AX1463" s="158">
        <f>IF(Email_TaskV2[[#This Row],[Nomor Nodin RFS/RFI]]="","",DAY(Email_TaskV2[[#This Row],[Tanggal nodin RFS/RFI]]))</f>
        <v>18</v>
      </c>
      <c r="AY1463" s="179" t="str">
        <f>IF(Email_TaskV2[[#This Row],[Nomor Nodin RFS/RFI]]="","",TEXT(Email_TaskV2[[#This Row],[Tanggal nodin RFS/RFI]],"mmm"))</f>
        <v>Nov</v>
      </c>
      <c r="AZ1463" s="179" t="str">
        <f>IF(Email_TaskV2[[#This Row],[Nodin BO]]="","No","Yes")</f>
        <v>Yes</v>
      </c>
      <c r="BA1463" s="176">
        <f>IF(Email_TaskV2[[#This Row],[Month]]="",13,MONTH(Email_TaskV2[[#This Row],[Tanggal nodin RFS/RFI]]))</f>
        <v>11</v>
      </c>
    </row>
    <row r="1464" spans="1:53" ht="15" hidden="1" customHeight="1" x14ac:dyDescent="0.3">
      <c r="A1464" s="17">
        <v>1463</v>
      </c>
      <c r="B1464" s="78" t="s">
        <v>6318</v>
      </c>
      <c r="C1464" s="86">
        <v>44883</v>
      </c>
      <c r="D1464" s="194" t="s">
        <v>6319</v>
      </c>
      <c r="E1464" s="174" t="s">
        <v>118</v>
      </c>
      <c r="F1464" s="174" t="s">
        <v>6320</v>
      </c>
      <c r="G1464" s="78"/>
      <c r="H1464" s="85">
        <v>44889</v>
      </c>
      <c r="I1464" s="78"/>
      <c r="J1464" s="78"/>
      <c r="K1464" s="78"/>
      <c r="L1464" s="77"/>
      <c r="M1464" s="87"/>
      <c r="N1464" s="87" t="s">
        <v>93</v>
      </c>
      <c r="O1464" s="87" t="s">
        <v>94</v>
      </c>
      <c r="P1464" s="87" t="str">
        <f>VLOOKUP(Email_TaskV2[[#This Row],[PIC Dev]],[1]Organization!C:D,2,FALSE)</f>
        <v>Digital and VAS</v>
      </c>
      <c r="Q1464" s="89" t="s">
        <v>6321</v>
      </c>
      <c r="R1464" s="78"/>
      <c r="S1464" s="78" t="s">
        <v>106</v>
      </c>
      <c r="T1464" s="78" t="s">
        <v>6322</v>
      </c>
      <c r="U1464" s="177" t="s">
        <v>6323</v>
      </c>
      <c r="V1464" s="85">
        <v>44832</v>
      </c>
      <c r="W1464" s="78" t="s">
        <v>4158</v>
      </c>
      <c r="X1464" s="78" t="s">
        <v>6065</v>
      </c>
      <c r="Y1464" s="78" t="s">
        <v>6006</v>
      </c>
      <c r="Z1464" s="78" t="s">
        <v>63</v>
      </c>
      <c r="AA1464" s="78" t="s">
        <v>64</v>
      </c>
      <c r="AB1464" s="78" t="s">
        <v>201</v>
      </c>
      <c r="AC1464" s="78" t="s">
        <v>98</v>
      </c>
      <c r="AD1464" s="23" t="s">
        <v>133</v>
      </c>
      <c r="AE1464" s="77"/>
      <c r="AF1464" s="77"/>
      <c r="AG1464" s="78"/>
      <c r="AH1464" s="78"/>
      <c r="AI1464" s="180" t="s">
        <v>75</v>
      </c>
      <c r="AJ1464" s="181" t="str">
        <f t="shared" si="175"/>
        <v/>
      </c>
      <c r="AK1464" s="25"/>
      <c r="AL1464" s="25"/>
      <c r="AM1464" s="25"/>
      <c r="AN1464" s="25"/>
      <c r="AO1464" s="25"/>
      <c r="AP1464" s="26">
        <f ca="1">IF(AND(Email_TaskV2[[#This Row],[Status]]="ON PROGRESS"),TODAY()-Email_TaskV2[[#This Row],[Tanggal nodin RFS/RFI]],0)</f>
        <v>0</v>
      </c>
      <c r="AQ1464" s="26">
        <f ca="1">IF(AND(Email_TaskV2[[#This Row],[Status]]="ON PROGRESS",Email_TaskV2[[#This Row],[Type]]="RFI"),TODAY()-Email_TaskV2[[#This Row],[Tanggal nodin RFS/RFI]],0)</f>
        <v>0</v>
      </c>
      <c r="AR1464" s="26" t="str">
        <f ca="1">IF(Email_TaskV2[[#This Row],[Aging]]&gt;7,"Warning","")</f>
        <v/>
      </c>
      <c r="AS1464" s="184"/>
      <c r="AT1464" s="184"/>
      <c r="AU1464" s="184"/>
      <c r="AV1464" s="158" t="str">
        <f>IF(AND(Email_TaskV2[[#This Row],[Status]]="ON PROGRESS",Email_TaskV2[[#This Row],[Type]]="RFS"),"YES","")</f>
        <v/>
      </c>
      <c r="AW1464" s="184" t="str">
        <f>IF(AND(Email_TaskV2[[#This Row],[Status]]="ON PROGRESS",Email_TaskV2[[#This Row],[Type]]="RFI"),"YES","")</f>
        <v/>
      </c>
      <c r="AX1464" s="158">
        <f>IF(Email_TaskV2[[#This Row],[Nomor Nodin RFS/RFI]]="","",DAY(Email_TaskV2[[#This Row],[Tanggal nodin RFS/RFI]]))</f>
        <v>18</v>
      </c>
      <c r="AY1464" s="179" t="str">
        <f>IF(Email_TaskV2[[#This Row],[Nomor Nodin RFS/RFI]]="","",TEXT(Email_TaskV2[[#This Row],[Tanggal nodin RFS/RFI]],"mmm"))</f>
        <v>Nov</v>
      </c>
      <c r="AZ1464" s="179" t="str">
        <f>IF(Email_TaskV2[[#This Row],[Nodin BO]]="","No","Yes")</f>
        <v>Yes</v>
      </c>
      <c r="BA1464" s="176">
        <f>IF(Email_TaskV2[[#This Row],[Month]]="",13,MONTH(Email_TaskV2[[#This Row],[Tanggal nodin RFS/RFI]]))</f>
        <v>11</v>
      </c>
    </row>
    <row r="1465" spans="1:53" ht="15" hidden="1" customHeight="1" x14ac:dyDescent="0.3">
      <c r="A1465" s="17">
        <v>1464</v>
      </c>
      <c r="B1465" s="78" t="s">
        <v>6324</v>
      </c>
      <c r="C1465" s="86">
        <v>44883</v>
      </c>
      <c r="D1465" s="87" t="s">
        <v>6325</v>
      </c>
      <c r="E1465" s="78" t="s">
        <v>55</v>
      </c>
      <c r="F1465" s="78" t="s">
        <v>136</v>
      </c>
      <c r="G1465" s="85">
        <v>44887</v>
      </c>
      <c r="H1465" s="85">
        <v>44894</v>
      </c>
      <c r="I1465" s="78" t="s">
        <v>6326</v>
      </c>
      <c r="J1465" s="85">
        <v>44894</v>
      </c>
      <c r="K1465" s="177" t="s">
        <v>6327</v>
      </c>
      <c r="L1465" s="78">
        <f t="shared" ref="L1465:L1473" si="180">H1465-C1465</f>
        <v>11</v>
      </c>
      <c r="M1465" s="78">
        <f t="shared" ref="M1465:M1473" si="181">J1465-G1465</f>
        <v>7</v>
      </c>
      <c r="N1465" s="87" t="s">
        <v>3765</v>
      </c>
      <c r="O1465" s="87" t="s">
        <v>3766</v>
      </c>
      <c r="P1465" s="87" t="str">
        <f>VLOOKUP(Email_TaskV2[[#This Row],[PIC Dev]],[1]Organization!C:D,2,FALSE)</f>
        <v>Postpaid, Roaming, and Interconnect</v>
      </c>
      <c r="Q1465" s="89" t="s">
        <v>6328</v>
      </c>
      <c r="R1465" s="78">
        <v>65</v>
      </c>
      <c r="S1465" s="78" t="s">
        <v>61</v>
      </c>
      <c r="T1465" s="78" t="s">
        <v>6329</v>
      </c>
      <c r="U1465" s="78" t="s">
        <v>6330</v>
      </c>
      <c r="V1465" s="85">
        <v>44874</v>
      </c>
      <c r="W1465" s="78" t="s">
        <v>6129</v>
      </c>
      <c r="X1465" s="78" t="s">
        <v>6255</v>
      </c>
      <c r="Y1465" s="78" t="s">
        <v>6256</v>
      </c>
      <c r="Z1465" s="78" t="s">
        <v>63</v>
      </c>
      <c r="AA1465" s="78" t="s">
        <v>64</v>
      </c>
      <c r="AB1465" s="78" t="s">
        <v>65</v>
      </c>
      <c r="AC1465" s="78" t="s">
        <v>98</v>
      </c>
      <c r="AD1465" s="23" t="s">
        <v>99</v>
      </c>
      <c r="AE1465" s="77"/>
      <c r="AF1465" s="77"/>
      <c r="AG1465" s="78"/>
      <c r="AH1465" s="78"/>
      <c r="AI1465" s="182" t="s">
        <v>68</v>
      </c>
      <c r="AJ1465" s="183" t="str">
        <f t="shared" si="175"/>
        <v>(FUT Simulator)</v>
      </c>
      <c r="AK1465" s="25"/>
      <c r="AL1465" s="25"/>
      <c r="AM1465" s="25">
        <v>3</v>
      </c>
      <c r="AN1465" s="25"/>
      <c r="AO1465" s="25"/>
      <c r="AP1465" s="26">
        <f ca="1">IF(AND(Email_TaskV2[[#This Row],[Status]]="ON PROGRESS"),TODAY()-Email_TaskV2[[#This Row],[Tanggal nodin RFS/RFI]],0)</f>
        <v>0</v>
      </c>
      <c r="AQ1465" s="26">
        <f ca="1">IF(AND(Email_TaskV2[[#This Row],[Status]]="ON PROGRESS",Email_TaskV2[[#This Row],[Type]]="RFI"),TODAY()-Email_TaskV2[[#This Row],[Tanggal nodin RFS/RFI]],0)</f>
        <v>0</v>
      </c>
      <c r="AR1465" s="26" t="str">
        <f ca="1">IF(Email_TaskV2[[#This Row],[Aging]]&gt;7,"Warning","")</f>
        <v/>
      </c>
      <c r="AS1465" s="158"/>
      <c r="AT1465" s="158"/>
      <c r="AU1465" s="158"/>
      <c r="AV1465" s="158" t="str">
        <f>IF(AND(Email_TaskV2[[#This Row],[Status]]="ON PROGRESS",Email_TaskV2[[#This Row],[Type]]="RFS"),"YES","")</f>
        <v/>
      </c>
      <c r="AW1465" s="16" t="str">
        <f>IF(AND(Email_TaskV2[[#This Row],[Status]]="ON PROGRESS",Email_TaskV2[[#This Row],[Type]]="RFI"),"YES","")</f>
        <v/>
      </c>
      <c r="AX1465" s="158">
        <f>IF(Email_TaskV2[[#This Row],[Nomor Nodin RFS/RFI]]="","",DAY(Email_TaskV2[[#This Row],[Tanggal nodin RFS/RFI]]))</f>
        <v>18</v>
      </c>
      <c r="AY1465" s="179" t="str">
        <f>IF(Email_TaskV2[[#This Row],[Nomor Nodin RFS/RFI]]="","",TEXT(Email_TaskV2[[#This Row],[Tanggal nodin RFS/RFI]],"mmm"))</f>
        <v>Nov</v>
      </c>
      <c r="AZ1465" s="179" t="str">
        <f>IF(Email_TaskV2[[#This Row],[Nodin BO]]="","No","Yes")</f>
        <v>Yes</v>
      </c>
      <c r="BA1465" s="176">
        <f>IF(Email_TaskV2[[#This Row],[Month]]="",13,MONTH(Email_TaskV2[[#This Row],[Tanggal nodin RFS/RFI]]))</f>
        <v>11</v>
      </c>
    </row>
    <row r="1466" spans="1:53" ht="15" hidden="1" customHeight="1" x14ac:dyDescent="0.3">
      <c r="A1466" s="17">
        <v>1465</v>
      </c>
      <c r="B1466" s="78" t="s">
        <v>6331</v>
      </c>
      <c r="C1466" s="86">
        <v>44886</v>
      </c>
      <c r="D1466" s="87" t="s">
        <v>6332</v>
      </c>
      <c r="E1466" s="78" t="s">
        <v>55</v>
      </c>
      <c r="F1466" s="88" t="s">
        <v>112</v>
      </c>
      <c r="G1466" s="85">
        <v>44890</v>
      </c>
      <c r="H1466" s="85">
        <v>44890</v>
      </c>
      <c r="I1466" s="78" t="s">
        <v>6333</v>
      </c>
      <c r="J1466" s="85">
        <v>44890</v>
      </c>
      <c r="K1466" s="177" t="s">
        <v>6334</v>
      </c>
      <c r="L1466" s="78">
        <f t="shared" si="180"/>
        <v>4</v>
      </c>
      <c r="M1466" s="78">
        <f t="shared" si="181"/>
        <v>0</v>
      </c>
      <c r="N1466" s="87" t="s">
        <v>171</v>
      </c>
      <c r="O1466" s="87" t="s">
        <v>172</v>
      </c>
      <c r="P1466" s="87" t="str">
        <f>VLOOKUP(Email_TaskV2[[#This Row],[PIC Dev]],[1]Organization!C:D,2,FALSE)</f>
        <v>Postpaid, Roaming, and Interconnect</v>
      </c>
      <c r="Q1466" s="87"/>
      <c r="R1466" s="78">
        <v>11</v>
      </c>
      <c r="S1466" s="78" t="s">
        <v>61</v>
      </c>
      <c r="T1466" s="78" t="s">
        <v>6335</v>
      </c>
      <c r="U1466" s="78" t="s">
        <v>6336</v>
      </c>
      <c r="V1466" s="85">
        <v>44883</v>
      </c>
      <c r="W1466" s="78" t="s">
        <v>6129</v>
      </c>
      <c r="X1466" s="78" t="s">
        <v>6150</v>
      </c>
      <c r="Y1466" s="78" t="s">
        <v>6151</v>
      </c>
      <c r="Z1466" s="78" t="s">
        <v>63</v>
      </c>
      <c r="AA1466" s="78" t="s">
        <v>64</v>
      </c>
      <c r="AB1466" s="78" t="s">
        <v>65</v>
      </c>
      <c r="AC1466" s="78" t="s">
        <v>124</v>
      </c>
      <c r="AD1466" s="23" t="s">
        <v>99</v>
      </c>
      <c r="AE1466" s="77"/>
      <c r="AF1466" s="23"/>
      <c r="AG1466" s="78"/>
      <c r="AH1466" s="78"/>
      <c r="AI1466" s="78" t="s">
        <v>75</v>
      </c>
      <c r="AJ1466" s="25" t="str">
        <f t="shared" si="175"/>
        <v/>
      </c>
      <c r="AK1466" s="25"/>
      <c r="AL1466" s="25"/>
      <c r="AM1466" s="25"/>
      <c r="AN1466" s="25"/>
      <c r="AO1466" s="25"/>
      <c r="AP1466" s="26">
        <f ca="1">IF(AND(Email_TaskV2[[#This Row],[Status]]="ON PROGRESS"),TODAY()-Email_TaskV2[[#This Row],[Tanggal nodin RFS/RFI]],0)</f>
        <v>0</v>
      </c>
      <c r="AQ1466" s="26">
        <f ca="1">IF(AND(Email_TaskV2[[#This Row],[Status]]="ON PROGRESS",Email_TaskV2[[#This Row],[Type]]="RFI"),TODAY()-Email_TaskV2[[#This Row],[Tanggal nodin RFS/RFI]],0)</f>
        <v>0</v>
      </c>
      <c r="AR1466" s="26" t="str">
        <f ca="1">IF(Email_TaskV2[[#This Row],[Aging]]&gt;7,"Warning","")</f>
        <v/>
      </c>
      <c r="AS1466" s="158"/>
      <c r="AT1466" s="158"/>
      <c r="AU1466" s="158"/>
      <c r="AV1466" s="158" t="str">
        <f>IF(AND(Email_TaskV2[[#This Row],[Status]]="ON PROGRESS",Email_TaskV2[[#This Row],[Type]]="RFS"),"YES","")</f>
        <v/>
      </c>
      <c r="AW1466" s="16" t="str">
        <f>IF(AND(Email_TaskV2[[#This Row],[Status]]="ON PROGRESS",Email_TaskV2[[#This Row],[Type]]="RFI"),"YES","")</f>
        <v/>
      </c>
      <c r="AX1466" s="158">
        <f>IF(Email_TaskV2[[#This Row],[Nomor Nodin RFS/RFI]]="","",DAY(Email_TaskV2[[#This Row],[Tanggal nodin RFS/RFI]]))</f>
        <v>21</v>
      </c>
      <c r="AY1466" s="179" t="str">
        <f>IF(Email_TaskV2[[#This Row],[Nomor Nodin RFS/RFI]]="","",TEXT(Email_TaskV2[[#This Row],[Tanggal nodin RFS/RFI]],"mmm"))</f>
        <v>Nov</v>
      </c>
      <c r="AZ1466" s="179" t="str">
        <f>IF(Email_TaskV2[[#This Row],[Nodin BO]]="","No","Yes")</f>
        <v>Yes</v>
      </c>
      <c r="BA1466" s="176">
        <f>IF(Email_TaskV2[[#This Row],[Month]]="",13,MONTH(Email_TaskV2[[#This Row],[Tanggal nodin RFS/RFI]]))</f>
        <v>11</v>
      </c>
    </row>
    <row r="1467" spans="1:53" ht="15" hidden="1" customHeight="1" x14ac:dyDescent="0.3">
      <c r="A1467" s="17">
        <v>1466</v>
      </c>
      <c r="B1467" s="78" t="s">
        <v>6337</v>
      </c>
      <c r="C1467" s="86">
        <v>44886</v>
      </c>
      <c r="D1467" s="89" t="s">
        <v>6338</v>
      </c>
      <c r="E1467" s="78" t="s">
        <v>55</v>
      </c>
      <c r="F1467" s="88" t="s">
        <v>112</v>
      </c>
      <c r="G1467" s="85">
        <v>44887</v>
      </c>
      <c r="H1467" s="85">
        <v>44888</v>
      </c>
      <c r="I1467" s="78" t="s">
        <v>6339</v>
      </c>
      <c r="J1467" s="85">
        <v>44888</v>
      </c>
      <c r="K1467" s="177" t="s">
        <v>6340</v>
      </c>
      <c r="L1467" s="78">
        <f t="shared" si="180"/>
        <v>2</v>
      </c>
      <c r="M1467" s="78">
        <f t="shared" si="181"/>
        <v>1</v>
      </c>
      <c r="N1467" s="87" t="s">
        <v>130</v>
      </c>
      <c r="O1467" s="87" t="s">
        <v>131</v>
      </c>
      <c r="P1467" s="87" t="str">
        <f>VLOOKUP(Email_TaskV2[[#This Row],[PIC Dev]],[1]Organization!C:D,2,FALSE)</f>
        <v>BSM Prepaid</v>
      </c>
      <c r="Q1467" s="87"/>
      <c r="R1467" s="78">
        <v>248</v>
      </c>
      <c r="S1467" s="78" t="s">
        <v>106</v>
      </c>
      <c r="T1467" s="78" t="s">
        <v>6272</v>
      </c>
      <c r="U1467" s="177" t="s">
        <v>6273</v>
      </c>
      <c r="V1467" s="85">
        <v>44883</v>
      </c>
      <c r="W1467" s="78" t="s">
        <v>5970</v>
      </c>
      <c r="X1467" s="78" t="s">
        <v>6017</v>
      </c>
      <c r="Y1467" s="78" t="s">
        <v>5972</v>
      </c>
      <c r="Z1467" s="78" t="s">
        <v>63</v>
      </c>
      <c r="AA1467" s="78" t="s">
        <v>64</v>
      </c>
      <c r="AB1467" s="78" t="s">
        <v>65</v>
      </c>
      <c r="AC1467" s="78" t="s">
        <v>66</v>
      </c>
      <c r="AD1467" s="23" t="s">
        <v>211</v>
      </c>
      <c r="AE1467" s="77" t="s">
        <v>186</v>
      </c>
      <c r="AF1467" s="77" t="s">
        <v>2792</v>
      </c>
      <c r="AG1467" s="78"/>
      <c r="AH1467" s="78"/>
      <c r="AI1467" s="78" t="s">
        <v>75</v>
      </c>
      <c r="AJ1467" s="25" t="str">
        <f t="shared" si="175"/>
        <v/>
      </c>
      <c r="AK1467" s="25"/>
      <c r="AL1467" s="25"/>
      <c r="AM1467" s="25"/>
      <c r="AN1467" s="25"/>
      <c r="AO1467" s="25"/>
      <c r="AP1467" s="26">
        <f ca="1">IF(AND(Email_TaskV2[[#This Row],[Status]]="ON PROGRESS"),TODAY()-Email_TaskV2[[#This Row],[Tanggal nodin RFS/RFI]],0)</f>
        <v>0</v>
      </c>
      <c r="AQ1467" s="26">
        <f ca="1">IF(AND(Email_TaskV2[[#This Row],[Status]]="ON PROGRESS",Email_TaskV2[[#This Row],[Type]]="RFI"),TODAY()-Email_TaskV2[[#This Row],[Tanggal nodin RFS/RFI]],0)</f>
        <v>0</v>
      </c>
      <c r="AR1467" s="26" t="str">
        <f ca="1">IF(Email_TaskV2[[#This Row],[Aging]]&gt;7,"Warning","")</f>
        <v/>
      </c>
      <c r="AS1467" s="158"/>
      <c r="AT1467" s="158"/>
      <c r="AU1467" s="158"/>
      <c r="AV1467" s="158" t="str">
        <f>IF(AND(Email_TaskV2[[#This Row],[Status]]="ON PROGRESS",Email_TaskV2[[#This Row],[Type]]="RFS"),"YES","")</f>
        <v/>
      </c>
      <c r="AW1467" s="184" t="str">
        <f>IF(AND(Email_TaskV2[[#This Row],[Status]]="ON PROGRESS",Email_TaskV2[[#This Row],[Type]]="RFI"),"YES","")</f>
        <v/>
      </c>
      <c r="AX1467" s="158">
        <f>IF(Email_TaskV2[[#This Row],[Nomor Nodin RFS/RFI]]="","",DAY(Email_TaskV2[[#This Row],[Tanggal nodin RFS/RFI]]))</f>
        <v>21</v>
      </c>
      <c r="AY1467" s="179" t="str">
        <f>IF(Email_TaskV2[[#This Row],[Nomor Nodin RFS/RFI]]="","",TEXT(Email_TaskV2[[#This Row],[Tanggal nodin RFS/RFI]],"mmm"))</f>
        <v>Nov</v>
      </c>
      <c r="AZ1467" s="179" t="str">
        <f>IF(Email_TaskV2[[#This Row],[Nodin BO]]="","No","Yes")</f>
        <v>Yes</v>
      </c>
      <c r="BA1467" s="176">
        <f>IF(Email_TaskV2[[#This Row],[Month]]="",13,MONTH(Email_TaskV2[[#This Row],[Tanggal nodin RFS/RFI]]))</f>
        <v>11</v>
      </c>
    </row>
    <row r="1468" spans="1:53" ht="15" hidden="1" customHeight="1" x14ac:dyDescent="0.3">
      <c r="A1468" s="17">
        <v>1467</v>
      </c>
      <c r="B1468" s="78" t="s">
        <v>6341</v>
      </c>
      <c r="C1468" s="86">
        <v>44886</v>
      </c>
      <c r="D1468" s="89" t="s">
        <v>6342</v>
      </c>
      <c r="E1468" s="78" t="s">
        <v>55</v>
      </c>
      <c r="F1468" s="78" t="s">
        <v>136</v>
      </c>
      <c r="G1468" s="85">
        <v>44890</v>
      </c>
      <c r="H1468" s="85">
        <v>44901</v>
      </c>
      <c r="I1468" s="78" t="s">
        <v>6343</v>
      </c>
      <c r="J1468" s="85">
        <v>44901</v>
      </c>
      <c r="K1468" s="177" t="s">
        <v>6344</v>
      </c>
      <c r="L1468" s="78">
        <f t="shared" si="180"/>
        <v>15</v>
      </c>
      <c r="M1468" s="78">
        <f t="shared" si="181"/>
        <v>11</v>
      </c>
      <c r="N1468" s="87" t="s">
        <v>3837</v>
      </c>
      <c r="O1468" s="87" t="s">
        <v>194</v>
      </c>
      <c r="P1468" s="87" t="str">
        <f>VLOOKUP(Email_TaskV2[[#This Row],[PIC Dev]],[1]Organization!C:D,2,FALSE)</f>
        <v>Postpaid, Roaming, and Interconnect</v>
      </c>
      <c r="Q1468" s="89" t="s">
        <v>6345</v>
      </c>
      <c r="R1468" s="78">
        <v>103</v>
      </c>
      <c r="S1468" s="78" t="s">
        <v>61</v>
      </c>
      <c r="T1468" s="78" t="s">
        <v>6346</v>
      </c>
      <c r="U1468" s="78" t="s">
        <v>6347</v>
      </c>
      <c r="V1468" s="85">
        <v>44834</v>
      </c>
      <c r="W1468" s="78" t="s">
        <v>6348</v>
      </c>
      <c r="X1468" s="78" t="s">
        <v>6349</v>
      </c>
      <c r="Y1468" s="78" t="s">
        <v>6350</v>
      </c>
      <c r="Z1468" s="78" t="s">
        <v>63</v>
      </c>
      <c r="AA1468" s="78" t="s">
        <v>64</v>
      </c>
      <c r="AB1468" s="78" t="s">
        <v>65</v>
      </c>
      <c r="AC1468" s="78" t="s">
        <v>98</v>
      </c>
      <c r="AD1468" s="23" t="s">
        <v>125</v>
      </c>
      <c r="AE1468" s="77" t="s">
        <v>99</v>
      </c>
      <c r="AF1468" s="77"/>
      <c r="AG1468" s="78"/>
      <c r="AH1468" s="78"/>
      <c r="AI1468" s="182" t="s">
        <v>75</v>
      </c>
      <c r="AJ1468" s="183" t="str">
        <f t="shared" si="175"/>
        <v/>
      </c>
      <c r="AK1468" s="25"/>
      <c r="AL1468" s="25"/>
      <c r="AM1468" s="25"/>
      <c r="AN1468" s="25"/>
      <c r="AO1468" s="25"/>
      <c r="AP1468" s="26">
        <f ca="1">IF(AND(Email_TaskV2[[#This Row],[Status]]="ON PROGRESS"),TODAY()-Email_TaskV2[[#This Row],[Tanggal nodin RFS/RFI]],0)</f>
        <v>0</v>
      </c>
      <c r="AQ1468" s="26">
        <f ca="1">IF(AND(Email_TaskV2[[#This Row],[Status]]="ON PROGRESS",Email_TaskV2[[#This Row],[Type]]="RFI"),TODAY()-Email_TaskV2[[#This Row],[Tanggal nodin RFS/RFI]],0)</f>
        <v>0</v>
      </c>
      <c r="AR1468" s="26" t="str">
        <f ca="1">IF(Email_TaskV2[[#This Row],[Aging]]&gt;7,"Warning","")</f>
        <v/>
      </c>
      <c r="AS1468" s="158"/>
      <c r="AT1468" s="158"/>
      <c r="AU1468" s="158"/>
      <c r="AV1468" s="158" t="str">
        <f>IF(AND(Email_TaskV2[[#This Row],[Status]]="ON PROGRESS",Email_TaskV2[[#This Row],[Type]]="RFS"),"YES","")</f>
        <v/>
      </c>
      <c r="AW1468" s="184" t="str">
        <f>IF(AND(Email_TaskV2[[#This Row],[Status]]="ON PROGRESS",Email_TaskV2[[#This Row],[Type]]="RFI"),"YES","")</f>
        <v/>
      </c>
      <c r="AX1468" s="158">
        <f>IF(Email_TaskV2[[#This Row],[Nomor Nodin RFS/RFI]]="","",DAY(Email_TaskV2[[#This Row],[Tanggal nodin RFS/RFI]]))</f>
        <v>21</v>
      </c>
      <c r="AY1468" s="179" t="str">
        <f>IF(Email_TaskV2[[#This Row],[Nomor Nodin RFS/RFI]]="","",TEXT(Email_TaskV2[[#This Row],[Tanggal nodin RFS/RFI]],"mmm"))</f>
        <v>Nov</v>
      </c>
      <c r="AZ1468" s="179" t="str">
        <f>IF(Email_TaskV2[[#This Row],[Nodin BO]]="","No","Yes")</f>
        <v>Yes</v>
      </c>
      <c r="BA1468" s="176">
        <f>IF(Email_TaskV2[[#This Row],[Month]]="",13,MONTH(Email_TaskV2[[#This Row],[Tanggal nodin RFS/RFI]]))</f>
        <v>11</v>
      </c>
    </row>
    <row r="1469" spans="1:53" ht="15" hidden="1" customHeight="1" x14ac:dyDescent="0.3">
      <c r="A1469" s="17">
        <v>1468</v>
      </c>
      <c r="B1469" s="78" t="s">
        <v>6351</v>
      </c>
      <c r="C1469" s="86">
        <v>44886</v>
      </c>
      <c r="D1469" s="195" t="s">
        <v>6352</v>
      </c>
      <c r="E1469" s="78" t="s">
        <v>55</v>
      </c>
      <c r="F1469" s="88" t="s">
        <v>112</v>
      </c>
      <c r="G1469" s="85">
        <v>44890</v>
      </c>
      <c r="H1469" s="85">
        <v>44894</v>
      </c>
      <c r="I1469" s="78" t="s">
        <v>6353</v>
      </c>
      <c r="J1469" s="85">
        <v>44894</v>
      </c>
      <c r="K1469" s="177" t="s">
        <v>6354</v>
      </c>
      <c r="L1469" s="78">
        <f t="shared" si="180"/>
        <v>8</v>
      </c>
      <c r="M1469" s="78">
        <f t="shared" si="181"/>
        <v>4</v>
      </c>
      <c r="N1469" s="87" t="s">
        <v>1434</v>
      </c>
      <c r="O1469" s="87" t="s">
        <v>59</v>
      </c>
      <c r="P1469" s="87" t="str">
        <f>VLOOKUP(Email_TaskV2[[#This Row],[PIC Dev]],[1]Organization!C:D,2,FALSE)</f>
        <v>BSM Prepaid</v>
      </c>
      <c r="Q1469" s="87"/>
      <c r="R1469" s="78">
        <v>100</v>
      </c>
      <c r="S1469" s="78" t="s">
        <v>106</v>
      </c>
      <c r="T1469" s="78" t="s">
        <v>6355</v>
      </c>
      <c r="U1469" s="177" t="s">
        <v>6356</v>
      </c>
      <c r="V1469" s="85">
        <v>44882</v>
      </c>
      <c r="W1469" s="78" t="s">
        <v>6101</v>
      </c>
      <c r="X1469" s="78" t="s">
        <v>6357</v>
      </c>
      <c r="Y1469" s="78" t="s">
        <v>5990</v>
      </c>
      <c r="Z1469" s="78" t="s">
        <v>63</v>
      </c>
      <c r="AA1469" s="78" t="s">
        <v>64</v>
      </c>
      <c r="AB1469" s="78" t="s">
        <v>65</v>
      </c>
      <c r="AC1469" s="78" t="s">
        <v>66</v>
      </c>
      <c r="AD1469" s="23" t="s">
        <v>211</v>
      </c>
      <c r="AE1469" s="77"/>
      <c r="AF1469" s="77"/>
      <c r="AG1469" s="78"/>
      <c r="AH1469" s="78"/>
      <c r="AI1469" s="182" t="s">
        <v>75</v>
      </c>
      <c r="AJ1469" s="183" t="str">
        <f t="shared" si="175"/>
        <v/>
      </c>
      <c r="AK1469" s="25"/>
      <c r="AL1469" s="25"/>
      <c r="AM1469" s="25"/>
      <c r="AN1469" s="25"/>
      <c r="AO1469" s="25"/>
      <c r="AP1469" s="26">
        <f ca="1">IF(AND(Email_TaskV2[[#This Row],[Status]]="ON PROGRESS"),TODAY()-Email_TaskV2[[#This Row],[Tanggal nodin RFS/RFI]],0)</f>
        <v>0</v>
      </c>
      <c r="AQ1469" s="26">
        <f ca="1">IF(AND(Email_TaskV2[[#This Row],[Status]]="ON PROGRESS",Email_TaskV2[[#This Row],[Type]]="RFI"),TODAY()-Email_TaskV2[[#This Row],[Tanggal nodin RFS/RFI]],0)</f>
        <v>0</v>
      </c>
      <c r="AR1469" s="26" t="str">
        <f ca="1">IF(Email_TaskV2[[#This Row],[Aging]]&gt;7,"Warning","")</f>
        <v/>
      </c>
      <c r="AS1469" s="158"/>
      <c r="AT1469" s="158"/>
      <c r="AU1469" s="158"/>
      <c r="AV1469" s="158" t="str">
        <f>IF(AND(Email_TaskV2[[#This Row],[Status]]="ON PROGRESS",Email_TaskV2[[#This Row],[Type]]="RFS"),"YES","")</f>
        <v/>
      </c>
      <c r="AW1469" s="184" t="str">
        <f>IF(AND(Email_TaskV2[[#This Row],[Status]]="ON PROGRESS",Email_TaskV2[[#This Row],[Type]]="RFI"),"YES","")</f>
        <v/>
      </c>
      <c r="AX1469" s="158">
        <f>IF(Email_TaskV2[[#This Row],[Nomor Nodin RFS/RFI]]="","",DAY(Email_TaskV2[[#This Row],[Tanggal nodin RFS/RFI]]))</f>
        <v>21</v>
      </c>
      <c r="AY1469" s="179" t="str">
        <f>IF(Email_TaskV2[[#This Row],[Nomor Nodin RFS/RFI]]="","",TEXT(Email_TaskV2[[#This Row],[Tanggal nodin RFS/RFI]],"mmm"))</f>
        <v>Nov</v>
      </c>
      <c r="AZ1469" s="179" t="str">
        <f>IF(Email_TaskV2[[#This Row],[Nodin BO]]="","No","Yes")</f>
        <v>Yes</v>
      </c>
      <c r="BA1469" s="176">
        <f>IF(Email_TaskV2[[#This Row],[Month]]="",13,MONTH(Email_TaskV2[[#This Row],[Tanggal nodin RFS/RFI]]))</f>
        <v>11</v>
      </c>
    </row>
    <row r="1470" spans="1:53" ht="15" hidden="1" customHeight="1" x14ac:dyDescent="0.3">
      <c r="A1470" s="17">
        <v>1469</v>
      </c>
      <c r="B1470" s="78" t="s">
        <v>6358</v>
      </c>
      <c r="C1470" s="86">
        <v>44886</v>
      </c>
      <c r="D1470" s="89" t="s">
        <v>6359</v>
      </c>
      <c r="E1470" s="78" t="s">
        <v>55</v>
      </c>
      <c r="F1470" s="78" t="s">
        <v>136</v>
      </c>
      <c r="G1470" s="85">
        <v>44886</v>
      </c>
      <c r="H1470" s="85">
        <v>44897</v>
      </c>
      <c r="I1470" s="78" t="s">
        <v>6360</v>
      </c>
      <c r="J1470" s="85">
        <v>44900</v>
      </c>
      <c r="K1470" s="177" t="s">
        <v>6361</v>
      </c>
      <c r="L1470" s="78">
        <f t="shared" si="180"/>
        <v>11</v>
      </c>
      <c r="M1470" s="78">
        <f t="shared" si="181"/>
        <v>14</v>
      </c>
      <c r="N1470" s="87" t="s">
        <v>220</v>
      </c>
      <c r="O1470" s="87" t="s">
        <v>221</v>
      </c>
      <c r="P1470" s="87" t="str">
        <f>VLOOKUP(Email_TaskV2[[#This Row],[PIC Dev]],[1]Organization!C:D,2,FALSE)</f>
        <v>Digital and VAS</v>
      </c>
      <c r="Q1470" s="89" t="s">
        <v>6362</v>
      </c>
      <c r="R1470" s="78">
        <v>154</v>
      </c>
      <c r="S1470" s="78" t="s">
        <v>61</v>
      </c>
      <c r="T1470" s="177"/>
      <c r="U1470" s="78"/>
      <c r="V1470" s="78"/>
      <c r="W1470" s="78"/>
      <c r="X1470" s="78"/>
      <c r="Y1470" s="78"/>
      <c r="Z1470" s="78" t="s">
        <v>63</v>
      </c>
      <c r="AA1470" s="78" t="s">
        <v>64</v>
      </c>
      <c r="AB1470" s="78" t="s">
        <v>97</v>
      </c>
      <c r="AC1470" s="78" t="s">
        <v>98</v>
      </c>
      <c r="AD1470" s="23" t="s">
        <v>3897</v>
      </c>
      <c r="AE1470" s="77"/>
      <c r="AF1470" s="77"/>
      <c r="AG1470" s="78"/>
      <c r="AH1470" s="78"/>
      <c r="AI1470" s="182" t="s">
        <v>75</v>
      </c>
      <c r="AJ1470" s="183" t="str">
        <f t="shared" si="175"/>
        <v/>
      </c>
      <c r="AK1470" s="25"/>
      <c r="AL1470" s="25"/>
      <c r="AM1470" s="25"/>
      <c r="AN1470" s="25"/>
      <c r="AO1470" s="25"/>
      <c r="AP1470" s="26">
        <f ca="1">IF(AND(Email_TaskV2[[#This Row],[Status]]="ON PROGRESS"),TODAY()-Email_TaskV2[[#This Row],[Tanggal nodin RFS/RFI]],0)</f>
        <v>0</v>
      </c>
      <c r="AQ1470" s="26">
        <f ca="1">IF(AND(Email_TaskV2[[#This Row],[Status]]="ON PROGRESS",Email_TaskV2[[#This Row],[Type]]="RFI"),TODAY()-Email_TaskV2[[#This Row],[Tanggal nodin RFS/RFI]],0)</f>
        <v>0</v>
      </c>
      <c r="AR1470" s="26" t="str">
        <f ca="1">IF(Email_TaskV2[[#This Row],[Aging]]&gt;7,"Warning","")</f>
        <v/>
      </c>
      <c r="AS1470" s="158"/>
      <c r="AT1470" s="158"/>
      <c r="AU1470" s="158"/>
      <c r="AV1470" s="158" t="str">
        <f>IF(AND(Email_TaskV2[[#This Row],[Status]]="ON PROGRESS",Email_TaskV2[[#This Row],[Type]]="RFS"),"YES","")</f>
        <v/>
      </c>
      <c r="AW1470" s="184" t="str">
        <f>IF(AND(Email_TaskV2[[#This Row],[Status]]="ON PROGRESS",Email_TaskV2[[#This Row],[Type]]="RFI"),"YES","")</f>
        <v/>
      </c>
      <c r="AX1470" s="158">
        <f>IF(Email_TaskV2[[#This Row],[Nomor Nodin RFS/RFI]]="","",DAY(Email_TaskV2[[#This Row],[Tanggal nodin RFS/RFI]]))</f>
        <v>21</v>
      </c>
      <c r="AY1470" s="179" t="str">
        <f>IF(Email_TaskV2[[#This Row],[Nomor Nodin RFS/RFI]]="","",TEXT(Email_TaskV2[[#This Row],[Tanggal nodin RFS/RFI]],"mmm"))</f>
        <v>Nov</v>
      </c>
      <c r="AZ1470" s="179" t="str">
        <f>IF(Email_TaskV2[[#This Row],[Nodin BO]]="","No","Yes")</f>
        <v>No</v>
      </c>
      <c r="BA1470" s="176">
        <f>IF(Email_TaskV2[[#This Row],[Month]]="",13,MONTH(Email_TaskV2[[#This Row],[Tanggal nodin RFS/RFI]]))</f>
        <v>11</v>
      </c>
    </row>
    <row r="1471" spans="1:53" ht="15" hidden="1" customHeight="1" x14ac:dyDescent="0.3">
      <c r="A1471" s="17">
        <v>1470</v>
      </c>
      <c r="B1471" s="78" t="s">
        <v>6363</v>
      </c>
      <c r="C1471" s="86">
        <v>44886</v>
      </c>
      <c r="D1471" s="89" t="s">
        <v>6364</v>
      </c>
      <c r="E1471" s="78" t="s">
        <v>55</v>
      </c>
      <c r="F1471" s="78" t="s">
        <v>136</v>
      </c>
      <c r="G1471" s="85">
        <v>44886</v>
      </c>
      <c r="H1471" s="85">
        <v>44897</v>
      </c>
      <c r="I1471" s="78" t="s">
        <v>6365</v>
      </c>
      <c r="J1471" s="85">
        <v>44900</v>
      </c>
      <c r="K1471" s="177" t="s">
        <v>6366</v>
      </c>
      <c r="L1471" s="78">
        <f t="shared" si="180"/>
        <v>11</v>
      </c>
      <c r="M1471" s="78">
        <f t="shared" si="181"/>
        <v>14</v>
      </c>
      <c r="N1471" s="87" t="s">
        <v>220</v>
      </c>
      <c r="O1471" s="87" t="s">
        <v>221</v>
      </c>
      <c r="P1471" s="87" t="str">
        <f>VLOOKUP(Email_TaskV2[[#This Row],[PIC Dev]],[1]Organization!C:D,2,FALSE)</f>
        <v>Digital and VAS</v>
      </c>
      <c r="Q1471" s="89" t="s">
        <v>6362</v>
      </c>
      <c r="R1471" s="78">
        <v>167</v>
      </c>
      <c r="S1471" s="78" t="s">
        <v>61</v>
      </c>
      <c r="T1471" s="78"/>
      <c r="U1471" s="78"/>
      <c r="V1471" s="78"/>
      <c r="W1471" s="78"/>
      <c r="X1471" s="78"/>
      <c r="Y1471" s="78"/>
      <c r="Z1471" s="78" t="s">
        <v>63</v>
      </c>
      <c r="AA1471" s="78" t="s">
        <v>64</v>
      </c>
      <c r="AB1471" s="78" t="s">
        <v>97</v>
      </c>
      <c r="AC1471" s="78" t="s">
        <v>98</v>
      </c>
      <c r="AD1471" s="23" t="s">
        <v>255</v>
      </c>
      <c r="AE1471" s="77"/>
      <c r="AF1471" s="77"/>
      <c r="AG1471" s="78"/>
      <c r="AH1471" s="78"/>
      <c r="AI1471" s="182" t="s">
        <v>75</v>
      </c>
      <c r="AJ1471" s="183" t="str">
        <f t="shared" si="175"/>
        <v/>
      </c>
      <c r="AK1471" s="25"/>
      <c r="AL1471" s="25"/>
      <c r="AM1471" s="25"/>
      <c r="AN1471" s="25"/>
      <c r="AO1471" s="25"/>
      <c r="AP1471" s="26">
        <f ca="1">IF(AND(Email_TaskV2[[#This Row],[Status]]="ON PROGRESS"),TODAY()-Email_TaskV2[[#This Row],[Tanggal nodin RFS/RFI]],0)</f>
        <v>0</v>
      </c>
      <c r="AQ1471" s="26">
        <f ca="1">IF(AND(Email_TaskV2[[#This Row],[Status]]="ON PROGRESS",Email_TaskV2[[#This Row],[Type]]="RFI"),TODAY()-Email_TaskV2[[#This Row],[Tanggal nodin RFS/RFI]],0)</f>
        <v>0</v>
      </c>
      <c r="AR1471" s="26" t="str">
        <f ca="1">IF(Email_TaskV2[[#This Row],[Aging]]&gt;7,"Warning","")</f>
        <v/>
      </c>
      <c r="AS1471" s="158"/>
      <c r="AT1471" s="158"/>
      <c r="AU1471" s="158"/>
      <c r="AV1471" s="158" t="str">
        <f>IF(AND(Email_TaskV2[[#This Row],[Status]]="ON PROGRESS",Email_TaskV2[[#This Row],[Type]]="RFS"),"YES","")</f>
        <v/>
      </c>
      <c r="AW1471" s="184" t="str">
        <f>IF(AND(Email_TaskV2[[#This Row],[Status]]="ON PROGRESS",Email_TaskV2[[#This Row],[Type]]="RFI"),"YES","")</f>
        <v/>
      </c>
      <c r="AX1471" s="158">
        <f>IF(Email_TaskV2[[#This Row],[Nomor Nodin RFS/RFI]]="","",DAY(Email_TaskV2[[#This Row],[Tanggal nodin RFS/RFI]]))</f>
        <v>21</v>
      </c>
      <c r="AY1471" s="179" t="str">
        <f>IF(Email_TaskV2[[#This Row],[Nomor Nodin RFS/RFI]]="","",TEXT(Email_TaskV2[[#This Row],[Tanggal nodin RFS/RFI]],"mmm"))</f>
        <v>Nov</v>
      </c>
      <c r="AZ1471" s="179" t="str">
        <f>IF(Email_TaskV2[[#This Row],[Nodin BO]]="","No","Yes")</f>
        <v>No</v>
      </c>
      <c r="BA1471" s="176">
        <f>IF(Email_TaskV2[[#This Row],[Month]]="",13,MONTH(Email_TaskV2[[#This Row],[Tanggal nodin RFS/RFI]]))</f>
        <v>11</v>
      </c>
    </row>
    <row r="1472" spans="1:53" ht="15" hidden="1" customHeight="1" x14ac:dyDescent="0.3">
      <c r="A1472" s="17">
        <v>1471</v>
      </c>
      <c r="B1472" s="78" t="s">
        <v>6367</v>
      </c>
      <c r="C1472" s="86">
        <v>44886</v>
      </c>
      <c r="D1472" s="89" t="s">
        <v>6368</v>
      </c>
      <c r="E1472" s="78" t="s">
        <v>55</v>
      </c>
      <c r="F1472" s="88" t="s">
        <v>112</v>
      </c>
      <c r="G1472" s="85">
        <v>44891</v>
      </c>
      <c r="H1472" s="85">
        <v>44895</v>
      </c>
      <c r="I1472" s="78" t="s">
        <v>6369</v>
      </c>
      <c r="J1472" s="85">
        <v>44896</v>
      </c>
      <c r="K1472" s="177" t="s">
        <v>6370</v>
      </c>
      <c r="L1472" s="78">
        <f t="shared" si="180"/>
        <v>9</v>
      </c>
      <c r="M1472" s="78">
        <f t="shared" si="181"/>
        <v>5</v>
      </c>
      <c r="N1472" s="87" t="s">
        <v>93</v>
      </c>
      <c r="O1472" s="87" t="s">
        <v>94</v>
      </c>
      <c r="P1472" s="87" t="str">
        <f>VLOOKUP(Email_TaskV2[[#This Row],[PIC Dev]],[1]Organization!C:D,2,FALSE)</f>
        <v>Digital and VAS</v>
      </c>
      <c r="Q1472" s="87"/>
      <c r="R1472" s="78">
        <v>68</v>
      </c>
      <c r="S1472" s="78" t="s">
        <v>106</v>
      </c>
      <c r="T1472" s="78" t="s">
        <v>6371</v>
      </c>
      <c r="U1472" s="78" t="s">
        <v>6372</v>
      </c>
      <c r="V1472" s="85">
        <v>44875</v>
      </c>
      <c r="W1472" s="78" t="s">
        <v>4158</v>
      </c>
      <c r="X1472" s="78" t="s">
        <v>6065</v>
      </c>
      <c r="Y1472" s="78" t="s">
        <v>6006</v>
      </c>
      <c r="Z1472" s="78" t="s">
        <v>63</v>
      </c>
      <c r="AA1472" s="78" t="s">
        <v>64</v>
      </c>
      <c r="AB1472" s="78" t="s">
        <v>201</v>
      </c>
      <c r="AC1472" s="78" t="s">
        <v>98</v>
      </c>
      <c r="AD1472" s="23" t="s">
        <v>5844</v>
      </c>
      <c r="AE1472" s="77"/>
      <c r="AF1472" s="77"/>
      <c r="AG1472" s="78"/>
      <c r="AH1472" s="78"/>
      <c r="AI1472" s="182" t="s">
        <v>75</v>
      </c>
      <c r="AJ1472" s="183" t="str">
        <f t="shared" si="175"/>
        <v/>
      </c>
      <c r="AK1472" s="25"/>
      <c r="AL1472" s="25"/>
      <c r="AM1472" s="25"/>
      <c r="AN1472" s="25"/>
      <c r="AO1472" s="25"/>
      <c r="AP1472" s="26">
        <f ca="1">IF(AND(Email_TaskV2[[#This Row],[Status]]="ON PROGRESS"),TODAY()-Email_TaskV2[[#This Row],[Tanggal nodin RFS/RFI]],0)</f>
        <v>0</v>
      </c>
      <c r="AQ1472" s="26">
        <f ca="1">IF(AND(Email_TaskV2[[#This Row],[Status]]="ON PROGRESS",Email_TaskV2[[#This Row],[Type]]="RFI"),TODAY()-Email_TaskV2[[#This Row],[Tanggal nodin RFS/RFI]],0)</f>
        <v>0</v>
      </c>
      <c r="AR1472" s="26" t="str">
        <f ca="1">IF(Email_TaskV2[[#This Row],[Aging]]&gt;7,"Warning","")</f>
        <v/>
      </c>
      <c r="AS1472" s="158"/>
      <c r="AT1472" s="158"/>
      <c r="AU1472" s="158"/>
      <c r="AV1472" s="158" t="str">
        <f>IF(AND(Email_TaskV2[[#This Row],[Status]]="ON PROGRESS",Email_TaskV2[[#This Row],[Type]]="RFS"),"YES","")</f>
        <v/>
      </c>
      <c r="AW1472" s="184" t="str">
        <f>IF(AND(Email_TaskV2[[#This Row],[Status]]="ON PROGRESS",Email_TaskV2[[#This Row],[Type]]="RFI"),"YES","")</f>
        <v/>
      </c>
      <c r="AX1472" s="158">
        <f>IF(Email_TaskV2[[#This Row],[Nomor Nodin RFS/RFI]]="","",DAY(Email_TaskV2[[#This Row],[Tanggal nodin RFS/RFI]]))</f>
        <v>21</v>
      </c>
      <c r="AY1472" s="179" t="str">
        <f>IF(Email_TaskV2[[#This Row],[Nomor Nodin RFS/RFI]]="","",TEXT(Email_TaskV2[[#This Row],[Tanggal nodin RFS/RFI]],"mmm"))</f>
        <v>Nov</v>
      </c>
      <c r="AZ1472" s="179" t="str">
        <f>IF(Email_TaskV2[[#This Row],[Nodin BO]]="","No","Yes")</f>
        <v>Yes</v>
      </c>
      <c r="BA1472" s="176">
        <f>IF(Email_TaskV2[[#This Row],[Month]]="",13,MONTH(Email_TaskV2[[#This Row],[Tanggal nodin RFS/RFI]]))</f>
        <v>11</v>
      </c>
    </row>
    <row r="1473" spans="1:53" ht="15" hidden="1" customHeight="1" x14ac:dyDescent="0.3">
      <c r="A1473" s="17">
        <v>1472</v>
      </c>
      <c r="B1473" s="78" t="s">
        <v>6373</v>
      </c>
      <c r="C1473" s="86">
        <v>44886</v>
      </c>
      <c r="D1473" s="89" t="s">
        <v>6374</v>
      </c>
      <c r="E1473" s="78" t="s">
        <v>55</v>
      </c>
      <c r="F1473" s="88" t="s">
        <v>112</v>
      </c>
      <c r="G1473" s="85">
        <v>44887</v>
      </c>
      <c r="H1473" s="85">
        <v>44888</v>
      </c>
      <c r="I1473" s="78" t="s">
        <v>6375</v>
      </c>
      <c r="J1473" s="85">
        <v>44888</v>
      </c>
      <c r="K1473" s="177" t="s">
        <v>6376</v>
      </c>
      <c r="L1473" s="78">
        <f t="shared" si="180"/>
        <v>2</v>
      </c>
      <c r="M1473" s="78">
        <f t="shared" si="181"/>
        <v>1</v>
      </c>
      <c r="N1473" s="87" t="s">
        <v>104</v>
      </c>
      <c r="O1473" s="87" t="s">
        <v>105</v>
      </c>
      <c r="P1473" s="87" t="str">
        <f>VLOOKUP(Email_TaskV2[[#This Row],[PIC Dev]],[1]Organization!C:D,2,FALSE)</f>
        <v>Digital and VAS</v>
      </c>
      <c r="Q1473" s="87"/>
      <c r="R1473" s="78">
        <v>17</v>
      </c>
      <c r="S1473" s="78" t="s">
        <v>106</v>
      </c>
      <c r="T1473" s="78"/>
      <c r="U1473" s="78"/>
      <c r="V1473" s="78"/>
      <c r="W1473" s="78" t="s">
        <v>6185</v>
      </c>
      <c r="X1473" s="78"/>
      <c r="Y1473" s="78"/>
      <c r="Z1473" s="78" t="s">
        <v>63</v>
      </c>
      <c r="AA1473" s="78" t="s">
        <v>64</v>
      </c>
      <c r="AB1473" s="78" t="s">
        <v>108</v>
      </c>
      <c r="AC1473" s="78" t="s">
        <v>98</v>
      </c>
      <c r="AD1473" s="23" t="s">
        <v>151</v>
      </c>
      <c r="AE1473" s="77"/>
      <c r="AF1473" s="77"/>
      <c r="AG1473" s="78"/>
      <c r="AH1473" s="78"/>
      <c r="AI1473" s="78" t="s">
        <v>276</v>
      </c>
      <c r="AJ1473" s="25" t="str">
        <f t="shared" si="175"/>
        <v>(Sigos Automation)</v>
      </c>
      <c r="AK1473" s="25">
        <v>1</v>
      </c>
      <c r="AL1473" s="25"/>
      <c r="AM1473" s="25"/>
      <c r="AN1473" s="25"/>
      <c r="AO1473" s="25"/>
      <c r="AP1473" s="26">
        <f ca="1">IF(AND(Email_TaskV2[[#This Row],[Status]]="ON PROGRESS"),TODAY()-Email_TaskV2[[#This Row],[Tanggal nodin RFS/RFI]],0)</f>
        <v>0</v>
      </c>
      <c r="AQ1473" s="26">
        <f ca="1">IF(AND(Email_TaskV2[[#This Row],[Status]]="ON PROGRESS",Email_TaskV2[[#This Row],[Type]]="RFI"),TODAY()-Email_TaskV2[[#This Row],[Tanggal nodin RFS/RFI]],0)</f>
        <v>0</v>
      </c>
      <c r="AR1473" s="26" t="str">
        <f ca="1">IF(Email_TaskV2[[#This Row],[Aging]]&gt;7,"Warning","")</f>
        <v/>
      </c>
      <c r="AS1473" s="158"/>
      <c r="AT1473" s="158"/>
      <c r="AU1473" s="158"/>
      <c r="AV1473" s="158" t="str">
        <f>IF(AND(Email_TaskV2[[#This Row],[Status]]="ON PROGRESS",Email_TaskV2[[#This Row],[Type]]="RFS"),"YES","")</f>
        <v/>
      </c>
      <c r="AW1473" s="184" t="str">
        <f>IF(AND(Email_TaskV2[[#This Row],[Status]]="ON PROGRESS",Email_TaskV2[[#This Row],[Type]]="RFI"),"YES","")</f>
        <v/>
      </c>
      <c r="AX1473" s="158">
        <f>IF(Email_TaskV2[[#This Row],[Nomor Nodin RFS/RFI]]="","",DAY(Email_TaskV2[[#This Row],[Tanggal nodin RFS/RFI]]))</f>
        <v>21</v>
      </c>
      <c r="AY1473" s="179" t="str">
        <f>IF(Email_TaskV2[[#This Row],[Nomor Nodin RFS/RFI]]="","",TEXT(Email_TaskV2[[#This Row],[Tanggal nodin RFS/RFI]],"mmm"))</f>
        <v>Nov</v>
      </c>
      <c r="AZ1473" s="179" t="str">
        <f>IF(Email_TaskV2[[#This Row],[Nodin BO]]="","No","Yes")</f>
        <v>No</v>
      </c>
      <c r="BA1473" s="176">
        <f>IF(Email_TaskV2[[#This Row],[Month]]="",13,MONTH(Email_TaskV2[[#This Row],[Tanggal nodin RFS/RFI]]))</f>
        <v>11</v>
      </c>
    </row>
    <row r="1474" spans="1:53" ht="15" hidden="1" customHeight="1" x14ac:dyDescent="0.3">
      <c r="A1474" s="17">
        <v>1473</v>
      </c>
      <c r="B1474" s="78" t="s">
        <v>6377</v>
      </c>
      <c r="C1474" s="86">
        <v>44886</v>
      </c>
      <c r="D1474" s="89" t="s">
        <v>6378</v>
      </c>
      <c r="E1474" s="78" t="s">
        <v>55</v>
      </c>
      <c r="F1474" s="88" t="s">
        <v>136</v>
      </c>
      <c r="G1474" s="85">
        <v>44889</v>
      </c>
      <c r="H1474" s="85">
        <v>44903</v>
      </c>
      <c r="I1474" s="78" t="s">
        <v>6379</v>
      </c>
      <c r="J1474" s="85">
        <v>44903</v>
      </c>
      <c r="K1474" s="177" t="s">
        <v>6380</v>
      </c>
      <c r="L1474" s="78">
        <f>H1474-C1474</f>
        <v>17</v>
      </c>
      <c r="M1474" s="78">
        <f>J1474-G1474</f>
        <v>14</v>
      </c>
      <c r="N1474" s="87" t="s">
        <v>220</v>
      </c>
      <c r="O1474" s="87" t="s">
        <v>221</v>
      </c>
      <c r="P1474" s="87" t="str">
        <f>VLOOKUP(Email_TaskV2[[#This Row],[PIC Dev]],[1]Organization!C:D,2,FALSE)</f>
        <v>Digital and VAS</v>
      </c>
      <c r="Q1474" s="89" t="s">
        <v>6381</v>
      </c>
      <c r="R1474" s="78">
        <v>53</v>
      </c>
      <c r="S1474" s="78" t="s">
        <v>106</v>
      </c>
      <c r="T1474" s="78" t="s">
        <v>6382</v>
      </c>
      <c r="U1474" s="78"/>
      <c r="V1474" s="78"/>
      <c r="W1474" s="78"/>
      <c r="X1474" s="78"/>
      <c r="Y1474" s="78"/>
      <c r="Z1474" s="78" t="s">
        <v>63</v>
      </c>
      <c r="AA1474" s="78" t="s">
        <v>64</v>
      </c>
      <c r="AB1474" s="78" t="s">
        <v>97</v>
      </c>
      <c r="AC1474" s="78" t="s">
        <v>98</v>
      </c>
      <c r="AD1474" s="23" t="s">
        <v>5844</v>
      </c>
      <c r="AE1474" s="77"/>
      <c r="AF1474" s="77"/>
      <c r="AG1474" s="78"/>
      <c r="AH1474" s="78"/>
      <c r="AI1474" s="182" t="s">
        <v>75</v>
      </c>
      <c r="AJ1474" s="183" t="str">
        <f t="shared" si="175"/>
        <v/>
      </c>
      <c r="AK1474" s="25"/>
      <c r="AL1474" s="25"/>
      <c r="AM1474" s="25"/>
      <c r="AN1474" s="25"/>
      <c r="AO1474" s="25"/>
      <c r="AP1474" s="26">
        <f ca="1">IF(AND(Email_TaskV2[[#This Row],[Status]]="ON PROGRESS"),TODAY()-Email_TaskV2[[#This Row],[Tanggal nodin RFS/RFI]],0)</f>
        <v>0</v>
      </c>
      <c r="AQ1474" s="26">
        <f ca="1">IF(AND(Email_TaskV2[[#This Row],[Status]]="ON PROGRESS",Email_TaskV2[[#This Row],[Type]]="RFI"),TODAY()-Email_TaskV2[[#This Row],[Tanggal nodin RFS/RFI]],0)</f>
        <v>0</v>
      </c>
      <c r="AR1474" s="26" t="str">
        <f ca="1">IF(Email_TaskV2[[#This Row],[Aging]]&gt;7,"Warning","")</f>
        <v/>
      </c>
      <c r="AS1474" s="158"/>
      <c r="AT1474" s="158"/>
      <c r="AU1474" s="158"/>
      <c r="AV1474" s="158" t="str">
        <f>IF(AND(Email_TaskV2[[#This Row],[Status]]="ON PROGRESS",Email_TaskV2[[#This Row],[Type]]="RFS"),"YES","")</f>
        <v/>
      </c>
      <c r="AW1474" s="184" t="str">
        <f>IF(AND(Email_TaskV2[[#This Row],[Status]]="ON PROGRESS",Email_TaskV2[[#This Row],[Type]]="RFI"),"YES","")</f>
        <v/>
      </c>
      <c r="AX1474" s="158">
        <f>IF(Email_TaskV2[[#This Row],[Nomor Nodin RFS/RFI]]="","",DAY(Email_TaskV2[[#This Row],[Tanggal nodin RFS/RFI]]))</f>
        <v>21</v>
      </c>
      <c r="AY1474" s="179" t="str">
        <f>IF(Email_TaskV2[[#This Row],[Nomor Nodin RFS/RFI]]="","",TEXT(Email_TaskV2[[#This Row],[Tanggal nodin RFS/RFI]],"mmm"))</f>
        <v>Nov</v>
      </c>
      <c r="AZ1474" s="179" t="str">
        <f>IF(Email_TaskV2[[#This Row],[Nodin BO]]="","No","Yes")</f>
        <v>Yes</v>
      </c>
      <c r="BA1474" s="176">
        <f>IF(Email_TaskV2[[#This Row],[Month]]="",13,MONTH(Email_TaskV2[[#This Row],[Tanggal nodin RFS/RFI]]))</f>
        <v>11</v>
      </c>
    </row>
    <row r="1475" spans="1:53" ht="15" hidden="1" customHeight="1" x14ac:dyDescent="0.3">
      <c r="A1475" s="17">
        <v>1474</v>
      </c>
      <c r="B1475" s="78" t="s">
        <v>6383</v>
      </c>
      <c r="C1475" s="86">
        <v>44886</v>
      </c>
      <c r="D1475" s="89" t="s">
        <v>6384</v>
      </c>
      <c r="E1475" s="78" t="s">
        <v>55</v>
      </c>
      <c r="F1475" s="88" t="s">
        <v>112</v>
      </c>
      <c r="G1475" s="85">
        <v>44889</v>
      </c>
      <c r="H1475" s="85">
        <v>44889</v>
      </c>
      <c r="I1475" s="78" t="s">
        <v>6385</v>
      </c>
      <c r="J1475" s="85">
        <v>44889</v>
      </c>
      <c r="K1475" s="177" t="s">
        <v>6386</v>
      </c>
      <c r="L1475" s="78">
        <f t="shared" ref="L1475:L1482" si="182">H1475-C1475</f>
        <v>3</v>
      </c>
      <c r="M1475" s="78">
        <f t="shared" ref="M1475:M1482" si="183">J1475-G1475</f>
        <v>0</v>
      </c>
      <c r="N1475" s="87" t="s">
        <v>93</v>
      </c>
      <c r="O1475" s="87" t="s">
        <v>94</v>
      </c>
      <c r="P1475" s="87" t="str">
        <f>VLOOKUP(Email_TaskV2[[#This Row],[PIC Dev]],[1]Organization!C:D,2,FALSE)</f>
        <v>Digital and VAS</v>
      </c>
      <c r="Q1475" s="87"/>
      <c r="R1475" s="78">
        <v>6</v>
      </c>
      <c r="S1475" s="78" t="s">
        <v>106</v>
      </c>
      <c r="T1475" s="78" t="s">
        <v>6387</v>
      </c>
      <c r="U1475" s="78" t="s">
        <v>6388</v>
      </c>
      <c r="V1475" s="85">
        <v>44876</v>
      </c>
      <c r="W1475" s="78" t="s">
        <v>4158</v>
      </c>
      <c r="X1475" s="78" t="s">
        <v>6065</v>
      </c>
      <c r="Y1475" s="78" t="s">
        <v>6006</v>
      </c>
      <c r="Z1475" s="78" t="s">
        <v>63</v>
      </c>
      <c r="AA1475" s="78" t="s">
        <v>64</v>
      </c>
      <c r="AB1475" s="78" t="s">
        <v>201</v>
      </c>
      <c r="AC1475" s="78" t="s">
        <v>98</v>
      </c>
      <c r="AD1475" s="77" t="s">
        <v>109</v>
      </c>
      <c r="AE1475" s="77"/>
      <c r="AF1475" s="77"/>
      <c r="AG1475" s="78"/>
      <c r="AH1475" s="78"/>
      <c r="AI1475" s="78" t="s">
        <v>75</v>
      </c>
      <c r="AJ1475" s="25" t="str">
        <f t="shared" si="175"/>
        <v/>
      </c>
      <c r="AK1475" s="25"/>
      <c r="AL1475" s="25"/>
      <c r="AM1475" s="25"/>
      <c r="AN1475" s="25"/>
      <c r="AO1475" s="25"/>
      <c r="AP1475" s="26">
        <f ca="1">IF(AND(Email_TaskV2[[#This Row],[Status]]="ON PROGRESS"),TODAY()-Email_TaskV2[[#This Row],[Tanggal nodin RFS/RFI]],0)</f>
        <v>0</v>
      </c>
      <c r="AQ1475" s="26">
        <f ca="1">IF(AND(Email_TaskV2[[#This Row],[Status]]="ON PROGRESS",Email_TaskV2[[#This Row],[Type]]="RFI"),TODAY()-Email_TaskV2[[#This Row],[Tanggal nodin RFS/RFI]],0)</f>
        <v>0</v>
      </c>
      <c r="AR1475" s="26" t="str">
        <f ca="1">IF(Email_TaskV2[[#This Row],[Aging]]&gt;7,"Warning","")</f>
        <v/>
      </c>
      <c r="AS1475" s="158"/>
      <c r="AT1475" s="158"/>
      <c r="AU1475" s="158"/>
      <c r="AV1475" s="158" t="str">
        <f>IF(AND(Email_TaskV2[[#This Row],[Status]]="ON PROGRESS",Email_TaskV2[[#This Row],[Type]]="RFS"),"YES","")</f>
        <v/>
      </c>
      <c r="AW1475" s="184" t="str">
        <f>IF(AND(Email_TaskV2[[#This Row],[Status]]="ON PROGRESS",Email_TaskV2[[#This Row],[Type]]="RFI"),"YES","")</f>
        <v/>
      </c>
      <c r="AX1475" s="158">
        <f>IF(Email_TaskV2[[#This Row],[Nomor Nodin RFS/RFI]]="","",DAY(Email_TaskV2[[#This Row],[Tanggal nodin RFS/RFI]]))</f>
        <v>21</v>
      </c>
      <c r="AY1475" s="179" t="str">
        <f>IF(Email_TaskV2[[#This Row],[Nomor Nodin RFS/RFI]]="","",TEXT(Email_TaskV2[[#This Row],[Tanggal nodin RFS/RFI]],"mmm"))</f>
        <v>Nov</v>
      </c>
      <c r="AZ1475" s="179" t="str">
        <f>IF(Email_TaskV2[[#This Row],[Nodin BO]]="","No","Yes")</f>
        <v>Yes</v>
      </c>
      <c r="BA1475" s="176">
        <f>IF(Email_TaskV2[[#This Row],[Month]]="",13,MONTH(Email_TaskV2[[#This Row],[Tanggal nodin RFS/RFI]]))</f>
        <v>11</v>
      </c>
    </row>
    <row r="1476" spans="1:53" ht="15" hidden="1" customHeight="1" x14ac:dyDescent="0.3">
      <c r="A1476" s="17">
        <v>1475</v>
      </c>
      <c r="B1476" s="78" t="s">
        <v>6389</v>
      </c>
      <c r="C1476" s="86">
        <v>44886</v>
      </c>
      <c r="D1476" s="89" t="s">
        <v>6390</v>
      </c>
      <c r="E1476" s="78" t="s">
        <v>55</v>
      </c>
      <c r="F1476" s="88" t="s">
        <v>112</v>
      </c>
      <c r="G1476" s="85">
        <v>44887</v>
      </c>
      <c r="H1476" s="85">
        <v>44898</v>
      </c>
      <c r="I1476" s="78" t="s">
        <v>6391</v>
      </c>
      <c r="J1476" s="85">
        <v>44901</v>
      </c>
      <c r="K1476" s="177" t="s">
        <v>6392</v>
      </c>
      <c r="L1476" s="78">
        <f t="shared" si="182"/>
        <v>12</v>
      </c>
      <c r="M1476" s="78">
        <f t="shared" si="183"/>
        <v>14</v>
      </c>
      <c r="N1476" s="87" t="s">
        <v>3765</v>
      </c>
      <c r="O1476" s="87" t="s">
        <v>3766</v>
      </c>
      <c r="P1476" s="87" t="str">
        <f>VLOOKUP(Email_TaskV2[[#This Row],[PIC Dev]],[1]Organization!C:D,2,FALSE)</f>
        <v>Postpaid, Roaming, and Interconnect</v>
      </c>
      <c r="Q1476" s="87"/>
      <c r="R1476" s="78">
        <v>40</v>
      </c>
      <c r="S1476" s="78" t="s">
        <v>106</v>
      </c>
      <c r="T1476" s="78" t="s">
        <v>3991</v>
      </c>
      <c r="U1476" s="177" t="s">
        <v>6393</v>
      </c>
      <c r="V1476" s="85">
        <v>44768</v>
      </c>
      <c r="W1476" s="78" t="s">
        <v>6129</v>
      </c>
      <c r="X1476" s="78" t="s">
        <v>6255</v>
      </c>
      <c r="Y1476" s="78" t="s">
        <v>6256</v>
      </c>
      <c r="Z1476" s="78" t="s">
        <v>63</v>
      </c>
      <c r="AA1476" s="78" t="s">
        <v>64</v>
      </c>
      <c r="AB1476" s="78" t="s">
        <v>65</v>
      </c>
      <c r="AC1476" s="78" t="s">
        <v>98</v>
      </c>
      <c r="AD1476" s="23" t="s">
        <v>151</v>
      </c>
      <c r="AE1476" s="77"/>
      <c r="AF1476" s="77"/>
      <c r="AG1476" s="78"/>
      <c r="AH1476" s="78"/>
      <c r="AI1476" s="182" t="s">
        <v>276</v>
      </c>
      <c r="AJ1476" s="183" t="str">
        <f t="shared" si="175"/>
        <v>(Sigos Automation)</v>
      </c>
      <c r="AK1476" s="25">
        <v>1</v>
      </c>
      <c r="AL1476" s="25"/>
      <c r="AM1476" s="25"/>
      <c r="AN1476" s="25"/>
      <c r="AO1476" s="25"/>
      <c r="AP1476" s="26">
        <f ca="1">IF(AND(Email_TaskV2[[#This Row],[Status]]="ON PROGRESS"),TODAY()-Email_TaskV2[[#This Row],[Tanggal nodin RFS/RFI]],0)</f>
        <v>0</v>
      </c>
      <c r="AQ1476" s="26">
        <f ca="1">IF(AND(Email_TaskV2[[#This Row],[Status]]="ON PROGRESS",Email_TaskV2[[#This Row],[Type]]="RFI"),TODAY()-Email_TaskV2[[#This Row],[Tanggal nodin RFS/RFI]],0)</f>
        <v>0</v>
      </c>
      <c r="AR1476" s="26" t="str">
        <f ca="1">IF(Email_TaskV2[[#This Row],[Aging]]&gt;7,"Warning","")</f>
        <v/>
      </c>
      <c r="AS1476" s="158"/>
      <c r="AT1476" s="158"/>
      <c r="AU1476" s="158"/>
      <c r="AV1476" s="158" t="str">
        <f>IF(AND(Email_TaskV2[[#This Row],[Status]]="ON PROGRESS",Email_TaskV2[[#This Row],[Type]]="RFS"),"YES","")</f>
        <v/>
      </c>
      <c r="AW1476" s="184" t="str">
        <f>IF(AND(Email_TaskV2[[#This Row],[Status]]="ON PROGRESS",Email_TaskV2[[#This Row],[Type]]="RFI"),"YES","")</f>
        <v/>
      </c>
      <c r="AX1476" s="158">
        <f>IF(Email_TaskV2[[#This Row],[Nomor Nodin RFS/RFI]]="","",DAY(Email_TaskV2[[#This Row],[Tanggal nodin RFS/RFI]]))</f>
        <v>21</v>
      </c>
      <c r="AY1476" s="179" t="str">
        <f>IF(Email_TaskV2[[#This Row],[Nomor Nodin RFS/RFI]]="","",TEXT(Email_TaskV2[[#This Row],[Tanggal nodin RFS/RFI]],"mmm"))</f>
        <v>Nov</v>
      </c>
      <c r="AZ1476" s="179" t="str">
        <f>IF(Email_TaskV2[[#This Row],[Nodin BO]]="","No","Yes")</f>
        <v>Yes</v>
      </c>
      <c r="BA1476" s="176">
        <f>IF(Email_TaskV2[[#This Row],[Month]]="",13,MONTH(Email_TaskV2[[#This Row],[Tanggal nodin RFS/RFI]]))</f>
        <v>11</v>
      </c>
    </row>
    <row r="1477" spans="1:53" ht="15" hidden="1" customHeight="1" x14ac:dyDescent="0.3">
      <c r="A1477" s="17">
        <v>1476</v>
      </c>
      <c r="B1477" s="78" t="s">
        <v>6394</v>
      </c>
      <c r="C1477" s="86">
        <v>44887</v>
      </c>
      <c r="D1477" s="87" t="s">
        <v>6395</v>
      </c>
      <c r="E1477" s="78" t="s">
        <v>55</v>
      </c>
      <c r="F1477" s="78" t="s">
        <v>147</v>
      </c>
      <c r="G1477" s="85">
        <v>44887</v>
      </c>
      <c r="H1477" s="85">
        <v>44889</v>
      </c>
      <c r="I1477" s="78" t="s">
        <v>6396</v>
      </c>
      <c r="J1477" s="85">
        <v>44889</v>
      </c>
      <c r="K1477" s="177" t="s">
        <v>6397</v>
      </c>
      <c r="L1477" s="78">
        <f t="shared" si="182"/>
        <v>2</v>
      </c>
      <c r="M1477" s="78">
        <f t="shared" si="183"/>
        <v>2</v>
      </c>
      <c r="N1477" s="87" t="s">
        <v>171</v>
      </c>
      <c r="O1477" s="87" t="s">
        <v>172</v>
      </c>
      <c r="P1477" s="87" t="str">
        <f>VLOOKUP(Email_TaskV2[[#This Row],[PIC Dev]],[1]Organization!C:D,2,FALSE)</f>
        <v>Postpaid, Roaming, and Interconnect</v>
      </c>
      <c r="Q1477" s="87"/>
      <c r="R1477" s="78">
        <v>15</v>
      </c>
      <c r="S1477" s="78" t="s">
        <v>106</v>
      </c>
      <c r="T1477" s="78" t="s">
        <v>6398</v>
      </c>
      <c r="U1477" s="78" t="s">
        <v>6399</v>
      </c>
      <c r="V1477" s="85">
        <v>44886</v>
      </c>
      <c r="W1477" s="78" t="s">
        <v>6129</v>
      </c>
      <c r="X1477" s="177" t="s">
        <v>6400</v>
      </c>
      <c r="Y1477" s="177" t="s">
        <v>6401</v>
      </c>
      <c r="Z1477" s="78" t="s">
        <v>63</v>
      </c>
      <c r="AA1477" s="78" t="s">
        <v>64</v>
      </c>
      <c r="AB1477" s="78" t="s">
        <v>65</v>
      </c>
      <c r="AC1477" s="78" t="s">
        <v>124</v>
      </c>
      <c r="AD1477" s="23" t="s">
        <v>133</v>
      </c>
      <c r="AE1477" s="77"/>
      <c r="AF1477" s="77"/>
      <c r="AG1477" s="78"/>
      <c r="AH1477" s="78"/>
      <c r="AI1477" s="78" t="s">
        <v>75</v>
      </c>
      <c r="AJ1477" s="25" t="str">
        <f t="shared" si="175"/>
        <v/>
      </c>
      <c r="AK1477" s="25"/>
      <c r="AL1477" s="25"/>
      <c r="AM1477" s="25"/>
      <c r="AN1477" s="25"/>
      <c r="AO1477" s="25"/>
      <c r="AP1477" s="26">
        <f ca="1">IF(AND(Email_TaskV2[[#This Row],[Status]]="ON PROGRESS"),TODAY()-Email_TaskV2[[#This Row],[Tanggal nodin RFS/RFI]],0)</f>
        <v>0</v>
      </c>
      <c r="AQ1477" s="26">
        <f ca="1">IF(AND(Email_TaskV2[[#This Row],[Status]]="ON PROGRESS",Email_TaskV2[[#This Row],[Type]]="RFI"),TODAY()-Email_TaskV2[[#This Row],[Tanggal nodin RFS/RFI]],0)</f>
        <v>0</v>
      </c>
      <c r="AR1477" s="26" t="str">
        <f ca="1">IF(Email_TaskV2[[#This Row],[Aging]]&gt;7,"Warning","")</f>
        <v/>
      </c>
      <c r="AS1477" s="158"/>
      <c r="AT1477" s="158"/>
      <c r="AU1477" s="158"/>
      <c r="AV1477" s="158" t="str">
        <f>IF(AND(Email_TaskV2[[#This Row],[Status]]="ON PROGRESS",Email_TaskV2[[#This Row],[Type]]="RFS"),"YES","")</f>
        <v/>
      </c>
      <c r="AW1477" s="184" t="str">
        <f>IF(AND(Email_TaskV2[[#This Row],[Status]]="ON PROGRESS",Email_TaskV2[[#This Row],[Type]]="RFI"),"YES","")</f>
        <v/>
      </c>
      <c r="AX1477" s="158">
        <f>IF(Email_TaskV2[[#This Row],[Nomor Nodin RFS/RFI]]="","",DAY(Email_TaskV2[[#This Row],[Tanggal nodin RFS/RFI]]))</f>
        <v>22</v>
      </c>
      <c r="AY1477" s="179" t="str">
        <f>IF(Email_TaskV2[[#This Row],[Nomor Nodin RFS/RFI]]="","",TEXT(Email_TaskV2[[#This Row],[Tanggal nodin RFS/RFI]],"mmm"))</f>
        <v>Nov</v>
      </c>
      <c r="AZ1477" s="179" t="str">
        <f>IF(Email_TaskV2[[#This Row],[Nodin BO]]="","No","Yes")</f>
        <v>Yes</v>
      </c>
      <c r="BA1477" s="176">
        <f>IF(Email_TaskV2[[#This Row],[Month]]="",13,MONTH(Email_TaskV2[[#This Row],[Tanggal nodin RFS/RFI]]))</f>
        <v>11</v>
      </c>
    </row>
    <row r="1478" spans="1:53" ht="15" hidden="1" customHeight="1" x14ac:dyDescent="0.3">
      <c r="A1478" s="17">
        <v>1477</v>
      </c>
      <c r="B1478" s="78" t="s">
        <v>6402</v>
      </c>
      <c r="C1478" s="86">
        <v>44887</v>
      </c>
      <c r="D1478" s="89" t="s">
        <v>6403</v>
      </c>
      <c r="E1478" s="78" t="s">
        <v>55</v>
      </c>
      <c r="F1478" s="88" t="s">
        <v>112</v>
      </c>
      <c r="G1478" s="85">
        <v>44893</v>
      </c>
      <c r="H1478" s="85">
        <v>44895</v>
      </c>
      <c r="I1478" s="78" t="s">
        <v>6404</v>
      </c>
      <c r="J1478" s="85">
        <v>44896</v>
      </c>
      <c r="K1478" s="177" t="s">
        <v>6405</v>
      </c>
      <c r="L1478" s="78">
        <f t="shared" si="182"/>
        <v>8</v>
      </c>
      <c r="M1478" s="78">
        <f t="shared" si="183"/>
        <v>3</v>
      </c>
      <c r="N1478" s="87" t="s">
        <v>3765</v>
      </c>
      <c r="O1478" s="87" t="s">
        <v>3766</v>
      </c>
      <c r="P1478" s="87" t="str">
        <f>VLOOKUP(Email_TaskV2[[#This Row],[PIC Dev]],[1]Organization!C:D,2,FALSE)</f>
        <v>Postpaid, Roaming, and Interconnect</v>
      </c>
      <c r="Q1478" s="87"/>
      <c r="R1478" s="78">
        <v>25</v>
      </c>
      <c r="S1478" s="78" t="s">
        <v>106</v>
      </c>
      <c r="T1478" s="78" t="s">
        <v>6127</v>
      </c>
      <c r="U1478" s="177" t="s">
        <v>6128</v>
      </c>
      <c r="V1478" s="85">
        <v>44831</v>
      </c>
      <c r="W1478" s="78" t="s">
        <v>6129</v>
      </c>
      <c r="X1478" s="78" t="s">
        <v>6130</v>
      </c>
      <c r="Y1478" s="78" t="s">
        <v>6131</v>
      </c>
      <c r="Z1478" s="78" t="s">
        <v>63</v>
      </c>
      <c r="AA1478" s="78" t="s">
        <v>64</v>
      </c>
      <c r="AB1478" s="78" t="s">
        <v>65</v>
      </c>
      <c r="AC1478" s="78" t="s">
        <v>98</v>
      </c>
      <c r="AD1478" s="196" t="s">
        <v>816</v>
      </c>
      <c r="AE1478" s="77"/>
      <c r="AF1478" s="77"/>
      <c r="AG1478" s="78"/>
      <c r="AH1478" s="78"/>
      <c r="AI1478" s="182" t="s">
        <v>276</v>
      </c>
      <c r="AJ1478" s="183" t="str">
        <f t="shared" si="175"/>
        <v>(Sigos Automation)</v>
      </c>
      <c r="AK1478" s="25">
        <v>1</v>
      </c>
      <c r="AL1478" s="25"/>
      <c r="AM1478" s="25"/>
      <c r="AN1478" s="25"/>
      <c r="AO1478" s="25"/>
      <c r="AP1478" s="26">
        <f ca="1">IF(AND(Email_TaskV2[[#This Row],[Status]]="ON PROGRESS"),TODAY()-Email_TaskV2[[#This Row],[Tanggal nodin RFS/RFI]],0)</f>
        <v>0</v>
      </c>
      <c r="AQ1478" s="26">
        <f ca="1">IF(AND(Email_TaskV2[[#This Row],[Status]]="ON PROGRESS",Email_TaskV2[[#This Row],[Type]]="RFI"),TODAY()-Email_TaskV2[[#This Row],[Tanggal nodin RFS/RFI]],0)</f>
        <v>0</v>
      </c>
      <c r="AR1478" s="26" t="str">
        <f ca="1">IF(Email_TaskV2[[#This Row],[Aging]]&gt;7,"Warning","")</f>
        <v/>
      </c>
      <c r="AS1478" s="158"/>
      <c r="AT1478" s="158"/>
      <c r="AU1478" s="158"/>
      <c r="AV1478" s="158" t="str">
        <f>IF(AND(Email_TaskV2[[#This Row],[Status]]="ON PROGRESS",Email_TaskV2[[#This Row],[Type]]="RFS"),"YES","")</f>
        <v/>
      </c>
      <c r="AW1478" s="184" t="str">
        <f>IF(AND(Email_TaskV2[[#This Row],[Status]]="ON PROGRESS",Email_TaskV2[[#This Row],[Type]]="RFI"),"YES","")</f>
        <v/>
      </c>
      <c r="AX1478" s="158">
        <f>IF(Email_TaskV2[[#This Row],[Nomor Nodin RFS/RFI]]="","",DAY(Email_TaskV2[[#This Row],[Tanggal nodin RFS/RFI]]))</f>
        <v>22</v>
      </c>
      <c r="AY1478" s="179" t="str">
        <f>IF(Email_TaskV2[[#This Row],[Nomor Nodin RFS/RFI]]="","",TEXT(Email_TaskV2[[#This Row],[Tanggal nodin RFS/RFI]],"mmm"))</f>
        <v>Nov</v>
      </c>
      <c r="AZ1478" s="179" t="str">
        <f>IF(Email_TaskV2[[#This Row],[Nodin BO]]="","No","Yes")</f>
        <v>Yes</v>
      </c>
      <c r="BA1478" s="176">
        <f>IF(Email_TaskV2[[#This Row],[Month]]="",13,MONTH(Email_TaskV2[[#This Row],[Tanggal nodin RFS/RFI]]))</f>
        <v>11</v>
      </c>
    </row>
    <row r="1479" spans="1:53" ht="15" hidden="1" customHeight="1" x14ac:dyDescent="0.3">
      <c r="A1479" s="17">
        <v>1478</v>
      </c>
      <c r="B1479" s="78" t="s">
        <v>6406</v>
      </c>
      <c r="C1479" s="86">
        <v>44887</v>
      </c>
      <c r="D1479" s="89" t="s">
        <v>6407</v>
      </c>
      <c r="E1479" s="78" t="s">
        <v>55</v>
      </c>
      <c r="F1479" s="78" t="s">
        <v>147</v>
      </c>
      <c r="G1479" s="85">
        <v>44887</v>
      </c>
      <c r="H1479" s="85">
        <v>44889</v>
      </c>
      <c r="I1479" s="78" t="s">
        <v>6408</v>
      </c>
      <c r="J1479" s="85">
        <v>44889</v>
      </c>
      <c r="K1479" s="177" t="s">
        <v>6409</v>
      </c>
      <c r="L1479" s="31">
        <f t="shared" si="182"/>
        <v>2</v>
      </c>
      <c r="M1479" s="31">
        <f t="shared" si="183"/>
        <v>2</v>
      </c>
      <c r="N1479" s="87" t="s">
        <v>130</v>
      </c>
      <c r="O1479" s="87" t="s">
        <v>131</v>
      </c>
      <c r="P1479" s="87" t="str">
        <f>VLOOKUP(Email_TaskV2[[#This Row],[PIC Dev]],[1]Organization!C:D,2,FALSE)</f>
        <v>BSM Prepaid</v>
      </c>
      <c r="Q1479" s="87"/>
      <c r="R1479" s="78">
        <v>25</v>
      </c>
      <c r="S1479" s="78" t="s">
        <v>106</v>
      </c>
      <c r="T1479" s="78" t="s">
        <v>6398</v>
      </c>
      <c r="U1479" s="78" t="s">
        <v>6399</v>
      </c>
      <c r="V1479" s="85">
        <v>44886</v>
      </c>
      <c r="W1479" s="78" t="s">
        <v>6311</v>
      </c>
      <c r="X1479" s="177" t="s">
        <v>6400</v>
      </c>
      <c r="Y1479" s="177" t="s">
        <v>6401</v>
      </c>
      <c r="Z1479" s="78" t="s">
        <v>63</v>
      </c>
      <c r="AA1479" s="78" t="s">
        <v>64</v>
      </c>
      <c r="AB1479" s="78" t="s">
        <v>65</v>
      </c>
      <c r="AC1479" s="78" t="s">
        <v>66</v>
      </c>
      <c r="AD1479" s="23" t="s">
        <v>133</v>
      </c>
      <c r="AE1479" s="77"/>
      <c r="AF1479" s="77"/>
      <c r="AG1479" s="78"/>
      <c r="AH1479" s="78"/>
      <c r="AI1479" s="78" t="s">
        <v>75</v>
      </c>
      <c r="AJ1479" s="25" t="str">
        <f t="shared" si="175"/>
        <v/>
      </c>
      <c r="AK1479" s="25"/>
      <c r="AL1479" s="25"/>
      <c r="AM1479" s="25"/>
      <c r="AN1479" s="25"/>
      <c r="AO1479" s="25"/>
      <c r="AP1479" s="26">
        <f ca="1">IF(AND(Email_TaskV2[[#This Row],[Status]]="ON PROGRESS"),TODAY()-Email_TaskV2[[#This Row],[Tanggal nodin RFS/RFI]],0)</f>
        <v>0</v>
      </c>
      <c r="AQ1479" s="26">
        <f ca="1">IF(AND(Email_TaskV2[[#This Row],[Status]]="ON PROGRESS",Email_TaskV2[[#This Row],[Type]]="RFI"),TODAY()-Email_TaskV2[[#This Row],[Tanggal nodin RFS/RFI]],0)</f>
        <v>0</v>
      </c>
      <c r="AR1479" s="26" t="str">
        <f ca="1">IF(Email_TaskV2[[#This Row],[Aging]]&gt;7,"Warning","")</f>
        <v/>
      </c>
      <c r="AS1479" s="158"/>
      <c r="AT1479" s="158"/>
      <c r="AU1479" s="158"/>
      <c r="AV1479" s="158" t="str">
        <f>IF(AND(Email_TaskV2[[#This Row],[Status]]="ON PROGRESS",Email_TaskV2[[#This Row],[Type]]="RFS"),"YES","")</f>
        <v/>
      </c>
      <c r="AW1479" s="184" t="str">
        <f>IF(AND(Email_TaskV2[[#This Row],[Status]]="ON PROGRESS",Email_TaskV2[[#This Row],[Type]]="RFI"),"YES","")</f>
        <v/>
      </c>
      <c r="AX1479" s="158">
        <f>IF(Email_TaskV2[[#This Row],[Nomor Nodin RFS/RFI]]="","",DAY(Email_TaskV2[[#This Row],[Tanggal nodin RFS/RFI]]))</f>
        <v>22</v>
      </c>
      <c r="AY1479" s="179" t="str">
        <f>IF(Email_TaskV2[[#This Row],[Nomor Nodin RFS/RFI]]="","",TEXT(Email_TaskV2[[#This Row],[Tanggal nodin RFS/RFI]],"mmm"))</f>
        <v>Nov</v>
      </c>
      <c r="AZ1479" s="179" t="str">
        <f>IF(Email_TaskV2[[#This Row],[Nodin BO]]="","No","Yes")</f>
        <v>Yes</v>
      </c>
      <c r="BA1479" s="176">
        <f>IF(Email_TaskV2[[#This Row],[Month]]="",13,MONTH(Email_TaskV2[[#This Row],[Tanggal nodin RFS/RFI]]))</f>
        <v>11</v>
      </c>
    </row>
    <row r="1480" spans="1:53" ht="15" hidden="1" customHeight="1" x14ac:dyDescent="0.3">
      <c r="A1480" s="17">
        <v>1479</v>
      </c>
      <c r="B1480" s="78" t="s">
        <v>6410</v>
      </c>
      <c r="C1480" s="86">
        <v>44887</v>
      </c>
      <c r="D1480" s="89" t="s">
        <v>6411</v>
      </c>
      <c r="E1480" s="78" t="s">
        <v>55</v>
      </c>
      <c r="F1480" s="88" t="s">
        <v>136</v>
      </c>
      <c r="G1480" s="85">
        <v>44887</v>
      </c>
      <c r="H1480" s="85">
        <v>44901</v>
      </c>
      <c r="I1480" s="78" t="s">
        <v>6412</v>
      </c>
      <c r="J1480" s="85">
        <v>44901</v>
      </c>
      <c r="K1480" s="177" t="s">
        <v>6413</v>
      </c>
      <c r="L1480" s="31">
        <f t="shared" si="182"/>
        <v>14</v>
      </c>
      <c r="M1480" s="31">
        <f t="shared" si="183"/>
        <v>14</v>
      </c>
      <c r="N1480" s="87" t="s">
        <v>220</v>
      </c>
      <c r="O1480" s="87" t="s">
        <v>221</v>
      </c>
      <c r="P1480" s="87" t="str">
        <f>VLOOKUP(Email_TaskV2[[#This Row],[PIC Dev]],[1]Organization!C:D,2,FALSE)</f>
        <v>Digital and VAS</v>
      </c>
      <c r="Q1480" s="89" t="s">
        <v>6414</v>
      </c>
      <c r="R1480" s="78">
        <v>67</v>
      </c>
      <c r="S1480" s="78" t="s">
        <v>61</v>
      </c>
      <c r="T1480" s="78"/>
      <c r="U1480" s="78"/>
      <c r="V1480" s="78"/>
      <c r="W1480" s="78"/>
      <c r="X1480" s="78"/>
      <c r="Y1480" s="78"/>
      <c r="Z1480" s="78" t="s">
        <v>63</v>
      </c>
      <c r="AA1480" s="78" t="s">
        <v>64</v>
      </c>
      <c r="AB1480" s="78" t="s">
        <v>97</v>
      </c>
      <c r="AC1480" s="78" t="s">
        <v>98</v>
      </c>
      <c r="AD1480" s="23" t="s">
        <v>3897</v>
      </c>
      <c r="AE1480" s="77"/>
      <c r="AF1480" s="77"/>
      <c r="AG1480" s="78"/>
      <c r="AH1480" s="78"/>
      <c r="AI1480" s="182" t="s">
        <v>75</v>
      </c>
      <c r="AJ1480" s="183" t="str">
        <f t="shared" si="175"/>
        <v/>
      </c>
      <c r="AK1480" s="25"/>
      <c r="AL1480" s="25"/>
      <c r="AM1480" s="25"/>
      <c r="AN1480" s="25"/>
      <c r="AO1480" s="25"/>
      <c r="AP1480" s="26">
        <f ca="1">IF(AND(Email_TaskV2[[#This Row],[Status]]="ON PROGRESS"),TODAY()-Email_TaskV2[[#This Row],[Tanggal nodin RFS/RFI]],0)</f>
        <v>0</v>
      </c>
      <c r="AQ1480" s="26">
        <f ca="1">IF(AND(Email_TaskV2[[#This Row],[Status]]="ON PROGRESS",Email_TaskV2[[#This Row],[Type]]="RFI"),TODAY()-Email_TaskV2[[#This Row],[Tanggal nodin RFS/RFI]],0)</f>
        <v>0</v>
      </c>
      <c r="AR1480" s="26" t="str">
        <f ca="1">IF(Email_TaskV2[[#This Row],[Aging]]&gt;7,"Warning","")</f>
        <v/>
      </c>
      <c r="AS1480" s="184"/>
      <c r="AT1480" s="184"/>
      <c r="AU1480" s="184"/>
      <c r="AV1480" s="158" t="str">
        <f>IF(AND(Email_TaskV2[[#This Row],[Status]]="ON PROGRESS",Email_TaskV2[[#This Row],[Type]]="RFS"),"YES","")</f>
        <v/>
      </c>
      <c r="AW1480" s="184" t="str">
        <f>IF(AND(Email_TaskV2[[#This Row],[Status]]="ON PROGRESS",Email_TaskV2[[#This Row],[Type]]="RFI"),"YES","")</f>
        <v/>
      </c>
      <c r="AX1480" s="158">
        <f>IF(Email_TaskV2[[#This Row],[Nomor Nodin RFS/RFI]]="","",DAY(Email_TaskV2[[#This Row],[Tanggal nodin RFS/RFI]]))</f>
        <v>22</v>
      </c>
      <c r="AY1480" s="179" t="str">
        <f>IF(Email_TaskV2[[#This Row],[Nomor Nodin RFS/RFI]]="","",TEXT(Email_TaskV2[[#This Row],[Tanggal nodin RFS/RFI]],"mmm"))</f>
        <v>Nov</v>
      </c>
      <c r="AZ1480" s="179" t="str">
        <f>IF(Email_TaskV2[[#This Row],[Nodin BO]]="","No","Yes")</f>
        <v>No</v>
      </c>
      <c r="BA1480" s="176">
        <f>IF(Email_TaskV2[[#This Row],[Month]]="",13,MONTH(Email_TaskV2[[#This Row],[Tanggal nodin RFS/RFI]]))</f>
        <v>11</v>
      </c>
    </row>
    <row r="1481" spans="1:53" ht="15" hidden="1" customHeight="1" x14ac:dyDescent="0.3">
      <c r="A1481" s="17">
        <v>1480</v>
      </c>
      <c r="B1481" s="78" t="s">
        <v>6415</v>
      </c>
      <c r="C1481" s="86">
        <v>44887</v>
      </c>
      <c r="D1481" s="89" t="s">
        <v>6416</v>
      </c>
      <c r="E1481" s="78" t="s">
        <v>55</v>
      </c>
      <c r="F1481" s="88" t="s">
        <v>136</v>
      </c>
      <c r="G1481" s="85">
        <v>44887</v>
      </c>
      <c r="H1481" s="85">
        <v>44901</v>
      </c>
      <c r="I1481" s="78" t="s">
        <v>6417</v>
      </c>
      <c r="J1481" s="85">
        <v>44901</v>
      </c>
      <c r="K1481" s="177" t="s">
        <v>6418</v>
      </c>
      <c r="L1481" s="31">
        <f t="shared" si="182"/>
        <v>14</v>
      </c>
      <c r="M1481" s="31">
        <f t="shared" si="183"/>
        <v>14</v>
      </c>
      <c r="N1481" s="87" t="s">
        <v>220</v>
      </c>
      <c r="O1481" s="87" t="s">
        <v>221</v>
      </c>
      <c r="P1481" s="87" t="str">
        <f>VLOOKUP(Email_TaskV2[[#This Row],[PIC Dev]],[1]Organization!C:D,2,FALSE)</f>
        <v>Digital and VAS</v>
      </c>
      <c r="Q1481" s="89" t="s">
        <v>6419</v>
      </c>
      <c r="R1481" s="78">
        <v>67</v>
      </c>
      <c r="S1481" s="78" t="s">
        <v>61</v>
      </c>
      <c r="T1481" s="78"/>
      <c r="U1481" s="78"/>
      <c r="V1481" s="78"/>
      <c r="W1481" s="78"/>
      <c r="X1481" s="78"/>
      <c r="Y1481" s="78"/>
      <c r="Z1481" s="78" t="s">
        <v>63</v>
      </c>
      <c r="AA1481" s="78" t="s">
        <v>64</v>
      </c>
      <c r="AB1481" s="78" t="s">
        <v>97</v>
      </c>
      <c r="AC1481" s="78" t="s">
        <v>98</v>
      </c>
      <c r="AD1481" s="23" t="s">
        <v>255</v>
      </c>
      <c r="AE1481" s="77"/>
      <c r="AF1481" s="77"/>
      <c r="AG1481" s="78"/>
      <c r="AH1481" s="78"/>
      <c r="AI1481" s="182" t="s">
        <v>75</v>
      </c>
      <c r="AJ1481" s="183" t="str">
        <f t="shared" si="175"/>
        <v/>
      </c>
      <c r="AK1481" s="25"/>
      <c r="AL1481" s="25"/>
      <c r="AM1481" s="25"/>
      <c r="AN1481" s="25"/>
      <c r="AO1481" s="25"/>
      <c r="AP1481" s="26">
        <f ca="1">IF(AND(Email_TaskV2[[#This Row],[Status]]="ON PROGRESS"),TODAY()-Email_TaskV2[[#This Row],[Tanggal nodin RFS/RFI]],0)</f>
        <v>0</v>
      </c>
      <c r="AQ1481" s="26">
        <f ca="1">IF(AND(Email_TaskV2[[#This Row],[Status]]="ON PROGRESS",Email_TaskV2[[#This Row],[Type]]="RFI"),TODAY()-Email_TaskV2[[#This Row],[Tanggal nodin RFS/RFI]],0)</f>
        <v>0</v>
      </c>
      <c r="AR1481" s="26" t="str">
        <f ca="1">IF(Email_TaskV2[[#This Row],[Aging]]&gt;7,"Warning","")</f>
        <v/>
      </c>
      <c r="AS1481" s="184"/>
      <c r="AT1481" s="184"/>
      <c r="AU1481" s="184"/>
      <c r="AV1481" s="158" t="str">
        <f>IF(AND(Email_TaskV2[[#This Row],[Status]]="ON PROGRESS",Email_TaskV2[[#This Row],[Type]]="RFS"),"YES","")</f>
        <v/>
      </c>
      <c r="AW1481" s="184" t="str">
        <f>IF(AND(Email_TaskV2[[#This Row],[Status]]="ON PROGRESS",Email_TaskV2[[#This Row],[Type]]="RFI"),"YES","")</f>
        <v/>
      </c>
      <c r="AX1481" s="158">
        <f>IF(Email_TaskV2[[#This Row],[Nomor Nodin RFS/RFI]]="","",DAY(Email_TaskV2[[#This Row],[Tanggal nodin RFS/RFI]]))</f>
        <v>22</v>
      </c>
      <c r="AY1481" s="179" t="str">
        <f>IF(Email_TaskV2[[#This Row],[Nomor Nodin RFS/RFI]]="","",TEXT(Email_TaskV2[[#This Row],[Tanggal nodin RFS/RFI]],"mmm"))</f>
        <v>Nov</v>
      </c>
      <c r="AZ1481" s="179" t="str">
        <f>IF(Email_TaskV2[[#This Row],[Nodin BO]]="","No","Yes")</f>
        <v>No</v>
      </c>
      <c r="BA1481" s="176">
        <f>IF(Email_TaskV2[[#This Row],[Month]]="",13,MONTH(Email_TaskV2[[#This Row],[Tanggal nodin RFS/RFI]]))</f>
        <v>11</v>
      </c>
    </row>
    <row r="1482" spans="1:53" ht="15" hidden="1" customHeight="1" x14ac:dyDescent="0.3">
      <c r="A1482" s="17">
        <v>1481</v>
      </c>
      <c r="B1482" s="78" t="s">
        <v>6420</v>
      </c>
      <c r="C1482" s="86">
        <v>44887</v>
      </c>
      <c r="D1482" s="89" t="s">
        <v>6421</v>
      </c>
      <c r="E1482" s="78" t="s">
        <v>55</v>
      </c>
      <c r="F1482" s="78" t="s">
        <v>136</v>
      </c>
      <c r="G1482" s="85">
        <v>44887</v>
      </c>
      <c r="H1482" s="85">
        <v>44889</v>
      </c>
      <c r="I1482" s="78" t="s">
        <v>6422</v>
      </c>
      <c r="J1482" s="85">
        <v>44889</v>
      </c>
      <c r="K1482" s="177" t="s">
        <v>6423</v>
      </c>
      <c r="L1482" s="31">
        <f t="shared" si="182"/>
        <v>2</v>
      </c>
      <c r="M1482" s="31">
        <f t="shared" si="183"/>
        <v>2</v>
      </c>
      <c r="N1482" s="87" t="s">
        <v>341</v>
      </c>
      <c r="O1482" s="87" t="s">
        <v>342</v>
      </c>
      <c r="P1482" s="87" t="str">
        <f>VLOOKUP(Email_TaskV2[[#This Row],[PIC Dev]],[1]Organization!C:D,2,FALSE)</f>
        <v>Digital and VAS</v>
      </c>
      <c r="Q1482" s="89" t="s">
        <v>6424</v>
      </c>
      <c r="R1482" s="78">
        <v>25</v>
      </c>
      <c r="S1482" s="78" t="s">
        <v>61</v>
      </c>
      <c r="T1482" s="78" t="s">
        <v>6425</v>
      </c>
      <c r="U1482" s="78" t="s">
        <v>6426</v>
      </c>
      <c r="V1482" s="85">
        <v>44883</v>
      </c>
      <c r="W1482" s="78" t="s">
        <v>344</v>
      </c>
      <c r="X1482" s="78" t="s">
        <v>6052</v>
      </c>
      <c r="Y1482" s="78" t="s">
        <v>6053</v>
      </c>
      <c r="Z1482" s="78" t="s">
        <v>63</v>
      </c>
      <c r="AA1482" s="78" t="s">
        <v>64</v>
      </c>
      <c r="AB1482" s="78" t="s">
        <v>344</v>
      </c>
      <c r="AC1482" s="78" t="s">
        <v>98</v>
      </c>
      <c r="AD1482" s="23" t="s">
        <v>774</v>
      </c>
      <c r="AE1482" s="77"/>
      <c r="AF1482" s="77"/>
      <c r="AG1482" s="78"/>
      <c r="AH1482" s="78"/>
      <c r="AI1482" s="78" t="s">
        <v>75</v>
      </c>
      <c r="AJ1482" s="25" t="str">
        <f t="shared" si="175"/>
        <v/>
      </c>
      <c r="AK1482" s="25"/>
      <c r="AL1482" s="25"/>
      <c r="AM1482" s="25"/>
      <c r="AN1482" s="25"/>
      <c r="AO1482" s="25"/>
      <c r="AP1482" s="26">
        <f ca="1">IF(AND(Email_TaskV2[[#This Row],[Status]]="ON PROGRESS"),TODAY()-Email_TaskV2[[#This Row],[Tanggal nodin RFS/RFI]],0)</f>
        <v>0</v>
      </c>
      <c r="AQ1482" s="26">
        <f ca="1">IF(AND(Email_TaskV2[[#This Row],[Status]]="ON PROGRESS",Email_TaskV2[[#This Row],[Type]]="RFI"),TODAY()-Email_TaskV2[[#This Row],[Tanggal nodin RFS/RFI]],0)</f>
        <v>0</v>
      </c>
      <c r="AR1482" s="26" t="str">
        <f ca="1">IF(Email_TaskV2[[#This Row],[Aging]]&gt;7,"Warning","")</f>
        <v/>
      </c>
      <c r="AS1482" s="184"/>
      <c r="AT1482" s="184"/>
      <c r="AU1482" s="184"/>
      <c r="AV1482" s="158" t="str">
        <f>IF(AND(Email_TaskV2[[#This Row],[Status]]="ON PROGRESS",Email_TaskV2[[#This Row],[Type]]="RFS"),"YES","")</f>
        <v/>
      </c>
      <c r="AW1482" s="184" t="str">
        <f>IF(AND(Email_TaskV2[[#This Row],[Status]]="ON PROGRESS",Email_TaskV2[[#This Row],[Type]]="RFI"),"YES","")</f>
        <v/>
      </c>
      <c r="AX1482" s="158">
        <f>IF(Email_TaskV2[[#This Row],[Nomor Nodin RFS/RFI]]="","",DAY(Email_TaskV2[[#This Row],[Tanggal nodin RFS/RFI]]))</f>
        <v>22</v>
      </c>
      <c r="AY1482" s="179" t="str">
        <f>IF(Email_TaskV2[[#This Row],[Nomor Nodin RFS/RFI]]="","",TEXT(Email_TaskV2[[#This Row],[Tanggal nodin RFS/RFI]],"mmm"))</f>
        <v>Nov</v>
      </c>
      <c r="AZ1482" s="179" t="str">
        <f>IF(Email_TaskV2[[#This Row],[Nodin BO]]="","No","Yes")</f>
        <v>Yes</v>
      </c>
      <c r="BA1482" s="176">
        <f>IF(Email_TaskV2[[#This Row],[Month]]="",13,MONTH(Email_TaskV2[[#This Row],[Tanggal nodin RFS/RFI]]))</f>
        <v>11</v>
      </c>
    </row>
    <row r="1483" spans="1:53" ht="15" hidden="1" customHeight="1" x14ac:dyDescent="0.3">
      <c r="A1483" s="17">
        <v>1482</v>
      </c>
      <c r="B1483" s="78" t="s">
        <v>6427</v>
      </c>
      <c r="C1483" s="86">
        <v>44887</v>
      </c>
      <c r="D1483" s="197" t="s">
        <v>6428</v>
      </c>
      <c r="E1483" s="182" t="s">
        <v>6197</v>
      </c>
      <c r="F1483" s="192">
        <v>0.75</v>
      </c>
      <c r="G1483" s="85">
        <v>44897</v>
      </c>
      <c r="H1483" s="78"/>
      <c r="I1483" s="78"/>
      <c r="J1483" s="78"/>
      <c r="K1483" s="78"/>
      <c r="L1483" s="77"/>
      <c r="M1483" s="87"/>
      <c r="N1483" s="87" t="s">
        <v>220</v>
      </c>
      <c r="O1483" s="87" t="s">
        <v>221</v>
      </c>
      <c r="P1483" s="87" t="str">
        <f>VLOOKUP(Email_TaskV2[[#This Row],[PIC Dev]],[1]Organization!C:D,2,FALSE)</f>
        <v>Digital and VAS</v>
      </c>
      <c r="Q1483" s="87"/>
      <c r="R1483" s="78"/>
      <c r="S1483" s="78" t="s">
        <v>61</v>
      </c>
      <c r="T1483" s="78"/>
      <c r="U1483" s="78"/>
      <c r="V1483" s="78"/>
      <c r="W1483" s="78"/>
      <c r="X1483" s="78"/>
      <c r="Y1483" s="78"/>
      <c r="Z1483" s="78" t="s">
        <v>63</v>
      </c>
      <c r="AA1483" s="78" t="s">
        <v>64</v>
      </c>
      <c r="AB1483" s="78" t="s">
        <v>97</v>
      </c>
      <c r="AC1483" s="78" t="s">
        <v>98</v>
      </c>
      <c r="AD1483" s="23" t="s">
        <v>3897</v>
      </c>
      <c r="AE1483" s="77"/>
      <c r="AF1483" s="77"/>
      <c r="AG1483" s="78"/>
      <c r="AH1483" s="78"/>
      <c r="AI1483" s="182" t="s">
        <v>75</v>
      </c>
      <c r="AJ1483" s="183" t="str">
        <f t="shared" si="175"/>
        <v/>
      </c>
      <c r="AK1483" s="25"/>
      <c r="AL1483" s="25"/>
      <c r="AM1483" s="25"/>
      <c r="AN1483" s="25"/>
      <c r="AO1483" s="25"/>
      <c r="AP1483" s="26">
        <f ca="1">IF(AND(Email_TaskV2[[#This Row],[Status]]="ON PROGRESS"),TODAY()-Email_TaskV2[[#This Row],[Tanggal nodin RFS/RFI]],0)</f>
        <v>21</v>
      </c>
      <c r="AQ1483" s="26">
        <f ca="1">IF(AND(Email_TaskV2[[#This Row],[Status]]="ON PROGRESS",Email_TaskV2[[#This Row],[Type]]="RFI"),TODAY()-Email_TaskV2[[#This Row],[Tanggal nodin RFS/RFI]],0)</f>
        <v>0</v>
      </c>
      <c r="AR1483" s="26" t="str">
        <f ca="1">IF(Email_TaskV2[[#This Row],[Aging]]&gt;7,"Warning","")</f>
        <v>Warning</v>
      </c>
      <c r="AS1483" s="184"/>
      <c r="AT1483" s="184"/>
      <c r="AU1483" s="184"/>
      <c r="AV1483" s="158" t="str">
        <f>IF(AND(Email_TaskV2[[#This Row],[Status]]="ON PROGRESS",Email_TaskV2[[#This Row],[Type]]="RFS"),"YES","")</f>
        <v>YES</v>
      </c>
      <c r="AW1483" s="184" t="str">
        <f>IF(AND(Email_TaskV2[[#This Row],[Status]]="ON PROGRESS",Email_TaskV2[[#This Row],[Type]]="RFI"),"YES","")</f>
        <v/>
      </c>
      <c r="AX1483" s="158">
        <f>IF(Email_TaskV2[[#This Row],[Nomor Nodin RFS/RFI]]="","",DAY(Email_TaskV2[[#This Row],[Tanggal nodin RFS/RFI]]))</f>
        <v>22</v>
      </c>
      <c r="AY1483" s="179" t="str">
        <f>IF(Email_TaskV2[[#This Row],[Nomor Nodin RFS/RFI]]="","",TEXT(Email_TaskV2[[#This Row],[Tanggal nodin RFS/RFI]],"mmm"))</f>
        <v>Nov</v>
      </c>
      <c r="AZ1483" s="179" t="str">
        <f>IF(Email_TaskV2[[#This Row],[Nodin BO]]="","No","Yes")</f>
        <v>No</v>
      </c>
      <c r="BA1483" s="176">
        <f>IF(Email_TaskV2[[#This Row],[Month]]="",13,MONTH(Email_TaskV2[[#This Row],[Tanggal nodin RFS/RFI]]))</f>
        <v>11</v>
      </c>
    </row>
    <row r="1484" spans="1:53" ht="15" hidden="1" customHeight="1" x14ac:dyDescent="0.3">
      <c r="A1484" s="17">
        <v>1483</v>
      </c>
      <c r="B1484" s="31" t="s">
        <v>6429</v>
      </c>
      <c r="C1484" s="40">
        <v>44887</v>
      </c>
      <c r="D1484" s="198" t="s">
        <v>6430</v>
      </c>
      <c r="E1484" s="185" t="s">
        <v>6197</v>
      </c>
      <c r="F1484" s="199">
        <v>0.35</v>
      </c>
      <c r="G1484" s="85">
        <v>44890</v>
      </c>
      <c r="H1484" s="31"/>
      <c r="I1484" s="31"/>
      <c r="J1484" s="31"/>
      <c r="K1484" s="78"/>
      <c r="L1484" s="33"/>
      <c r="M1484" s="34"/>
      <c r="N1484" s="87" t="s">
        <v>220</v>
      </c>
      <c r="O1484" s="87" t="s">
        <v>221</v>
      </c>
      <c r="P1484" s="34" t="str">
        <f>VLOOKUP(Email_TaskV2[[#This Row],[PIC Dev]],[1]Organization!C:D,2,FALSE)</f>
        <v>Digital and VAS</v>
      </c>
      <c r="Q1484" s="34"/>
      <c r="R1484" s="31"/>
      <c r="S1484" s="31" t="s">
        <v>61</v>
      </c>
      <c r="T1484" s="31"/>
      <c r="U1484" s="78"/>
      <c r="V1484" s="78"/>
      <c r="W1484" s="78"/>
      <c r="X1484" s="78"/>
      <c r="Y1484" s="78"/>
      <c r="Z1484" s="78" t="s">
        <v>63</v>
      </c>
      <c r="AA1484" s="78" t="s">
        <v>64</v>
      </c>
      <c r="AB1484" s="78" t="s">
        <v>159</v>
      </c>
      <c r="AC1484" s="78" t="s">
        <v>98</v>
      </c>
      <c r="AD1484" s="23" t="s">
        <v>99</v>
      </c>
      <c r="AE1484" s="33"/>
      <c r="AF1484" s="33"/>
      <c r="AG1484" s="31"/>
      <c r="AH1484" s="31"/>
      <c r="AI1484" s="182" t="s">
        <v>75</v>
      </c>
      <c r="AJ1484" s="183" t="str">
        <f t="shared" si="175"/>
        <v/>
      </c>
      <c r="AK1484" s="25"/>
      <c r="AL1484" s="25"/>
      <c r="AM1484" s="25"/>
      <c r="AN1484" s="25"/>
      <c r="AO1484" s="25"/>
      <c r="AP1484" s="26">
        <f ca="1">IF(AND(Email_TaskV2[[#This Row],[Status]]="ON PROGRESS"),TODAY()-Email_TaskV2[[#This Row],[Tanggal nodin RFS/RFI]],0)</f>
        <v>21</v>
      </c>
      <c r="AQ1484" s="26">
        <f ca="1">IF(AND(Email_TaskV2[[#This Row],[Status]]="ON PROGRESS",Email_TaskV2[[#This Row],[Type]]="RFI"),TODAY()-Email_TaskV2[[#This Row],[Tanggal nodin RFS/RFI]],0)</f>
        <v>0</v>
      </c>
      <c r="AR1484" s="26" t="str">
        <f ca="1">IF(Email_TaskV2[[#This Row],[Aging]]&gt;7,"Warning","")</f>
        <v>Warning</v>
      </c>
      <c r="AS1484" s="184"/>
      <c r="AT1484" s="184"/>
      <c r="AU1484" s="184"/>
      <c r="AV1484" s="158" t="str">
        <f>IF(AND(Email_TaskV2[[#This Row],[Status]]="ON PROGRESS",Email_TaskV2[[#This Row],[Type]]="RFS"),"YES","")</f>
        <v>YES</v>
      </c>
      <c r="AW1484" s="184" t="str">
        <f>IF(AND(Email_TaskV2[[#This Row],[Status]]="ON PROGRESS",Email_TaskV2[[#This Row],[Type]]="RFI"),"YES","")</f>
        <v/>
      </c>
      <c r="AX1484" s="158">
        <f>IF(Email_TaskV2[[#This Row],[Nomor Nodin RFS/RFI]]="","",DAY(Email_TaskV2[[#This Row],[Tanggal nodin RFS/RFI]]))</f>
        <v>22</v>
      </c>
      <c r="AY1484" s="179" t="str">
        <f>IF(Email_TaskV2[[#This Row],[Nomor Nodin RFS/RFI]]="","",TEXT(Email_TaskV2[[#This Row],[Tanggal nodin RFS/RFI]],"mmm"))</f>
        <v>Nov</v>
      </c>
      <c r="AZ1484" s="179" t="str">
        <f>IF(Email_TaskV2[[#This Row],[Nodin BO]]="","No","Yes")</f>
        <v>No</v>
      </c>
      <c r="BA1484" s="176">
        <f>IF(Email_TaskV2[[#This Row],[Month]]="",13,MONTH(Email_TaskV2[[#This Row],[Tanggal nodin RFS/RFI]]))</f>
        <v>11</v>
      </c>
    </row>
    <row r="1485" spans="1:53" ht="15" hidden="1" customHeight="1" x14ac:dyDescent="0.3">
      <c r="A1485" s="17">
        <v>1484</v>
      </c>
      <c r="B1485" s="78" t="s">
        <v>6431</v>
      </c>
      <c r="C1485" s="86">
        <v>44887</v>
      </c>
      <c r="D1485" s="191" t="s">
        <v>6432</v>
      </c>
      <c r="E1485" s="182" t="s">
        <v>6197</v>
      </c>
      <c r="F1485" s="192">
        <v>0.2</v>
      </c>
      <c r="G1485" s="85">
        <v>44890</v>
      </c>
      <c r="H1485" s="78"/>
      <c r="I1485" s="78"/>
      <c r="J1485" s="78"/>
      <c r="K1485" s="187"/>
      <c r="L1485" s="77"/>
      <c r="M1485" s="87"/>
      <c r="N1485" s="87" t="s">
        <v>220</v>
      </c>
      <c r="O1485" s="87" t="s">
        <v>221</v>
      </c>
      <c r="P1485" s="87" t="str">
        <f>VLOOKUP(Email_TaskV2[[#This Row],[PIC Dev]],[1]Organization!C:D,2,FALSE)</f>
        <v>Digital and VAS</v>
      </c>
      <c r="Q1485" s="87"/>
      <c r="R1485" s="78"/>
      <c r="S1485" s="78" t="s">
        <v>61</v>
      </c>
      <c r="T1485" s="78"/>
      <c r="U1485" s="187"/>
      <c r="V1485" s="187"/>
      <c r="W1485" s="187"/>
      <c r="X1485" s="187"/>
      <c r="Y1485" s="187"/>
      <c r="Z1485" s="78" t="s">
        <v>63</v>
      </c>
      <c r="AA1485" s="78" t="s">
        <v>64</v>
      </c>
      <c r="AB1485" s="78" t="s">
        <v>159</v>
      </c>
      <c r="AC1485" s="78" t="s">
        <v>98</v>
      </c>
      <c r="AD1485" s="23" t="s">
        <v>125</v>
      </c>
      <c r="AE1485" s="77"/>
      <c r="AF1485" s="77"/>
      <c r="AG1485" s="78"/>
      <c r="AH1485" s="78"/>
      <c r="AI1485" s="182" t="s">
        <v>75</v>
      </c>
      <c r="AJ1485" s="183" t="str">
        <f t="shared" si="175"/>
        <v/>
      </c>
      <c r="AK1485" s="25"/>
      <c r="AL1485" s="25"/>
      <c r="AM1485" s="25"/>
      <c r="AN1485" s="25"/>
      <c r="AO1485" s="25"/>
      <c r="AP1485" s="26">
        <f ca="1">IF(AND(Email_TaskV2[[#This Row],[Status]]="ON PROGRESS"),TODAY()-Email_TaskV2[[#This Row],[Tanggal nodin RFS/RFI]],0)</f>
        <v>21</v>
      </c>
      <c r="AQ1485" s="26">
        <f ca="1">IF(AND(Email_TaskV2[[#This Row],[Status]]="ON PROGRESS",Email_TaskV2[[#This Row],[Type]]="RFI"),TODAY()-Email_TaskV2[[#This Row],[Tanggal nodin RFS/RFI]],0)</f>
        <v>0</v>
      </c>
      <c r="AR1485" s="26" t="str">
        <f ca="1">IF(Email_TaskV2[[#This Row],[Aging]]&gt;7,"Warning","")</f>
        <v>Warning</v>
      </c>
      <c r="AS1485" s="184"/>
      <c r="AT1485" s="184"/>
      <c r="AU1485" s="184"/>
      <c r="AV1485" s="158" t="str">
        <f>IF(AND(Email_TaskV2[[#This Row],[Status]]="ON PROGRESS",Email_TaskV2[[#This Row],[Type]]="RFS"),"YES","")</f>
        <v>YES</v>
      </c>
      <c r="AW1485" s="184" t="str">
        <f>IF(AND(Email_TaskV2[[#This Row],[Status]]="ON PROGRESS",Email_TaskV2[[#This Row],[Type]]="RFI"),"YES","")</f>
        <v/>
      </c>
      <c r="AX1485" s="158">
        <f>IF(Email_TaskV2[[#This Row],[Nomor Nodin RFS/RFI]]="","",DAY(Email_TaskV2[[#This Row],[Tanggal nodin RFS/RFI]]))</f>
        <v>22</v>
      </c>
      <c r="AY1485" s="179" t="str">
        <f>IF(Email_TaskV2[[#This Row],[Nomor Nodin RFS/RFI]]="","",TEXT(Email_TaskV2[[#This Row],[Tanggal nodin RFS/RFI]],"mmm"))</f>
        <v>Nov</v>
      </c>
      <c r="AZ1485" s="179" t="str">
        <f>IF(Email_TaskV2[[#This Row],[Nodin BO]]="","No","Yes")</f>
        <v>No</v>
      </c>
      <c r="BA1485" s="176">
        <f>IF(Email_TaskV2[[#This Row],[Month]]="",13,MONTH(Email_TaskV2[[#This Row],[Tanggal nodin RFS/RFI]]))</f>
        <v>11</v>
      </c>
    </row>
    <row r="1486" spans="1:53" ht="15" hidden="1" customHeight="1" x14ac:dyDescent="0.3">
      <c r="A1486" s="17">
        <v>1485</v>
      </c>
      <c r="B1486" s="31" t="s">
        <v>6433</v>
      </c>
      <c r="C1486" s="40">
        <v>44888</v>
      </c>
      <c r="D1486" s="34" t="s">
        <v>6434</v>
      </c>
      <c r="E1486" s="31" t="s">
        <v>55</v>
      </c>
      <c r="F1486" s="78" t="s">
        <v>136</v>
      </c>
      <c r="G1486" s="85">
        <v>44889</v>
      </c>
      <c r="H1486" s="85">
        <v>44895</v>
      </c>
      <c r="I1486" s="31" t="s">
        <v>6435</v>
      </c>
      <c r="J1486" s="85">
        <v>44895</v>
      </c>
      <c r="K1486" s="177" t="s">
        <v>6436</v>
      </c>
      <c r="L1486" s="31">
        <f>H1486-C1486</f>
        <v>7</v>
      </c>
      <c r="M1486" s="31">
        <f>J1486-G1486</f>
        <v>6</v>
      </c>
      <c r="N1486" s="87" t="s">
        <v>220</v>
      </c>
      <c r="O1486" s="87" t="s">
        <v>221</v>
      </c>
      <c r="P1486" s="34" t="str">
        <f>VLOOKUP(Email_TaskV2[[#This Row],[PIC Dev]],[1]Organization!C:D,2,FALSE)</f>
        <v>Digital and VAS</v>
      </c>
      <c r="Q1486" s="74" t="s">
        <v>6437</v>
      </c>
      <c r="R1486" s="31">
        <v>115</v>
      </c>
      <c r="S1486" s="31" t="s">
        <v>61</v>
      </c>
      <c r="T1486" s="31" t="s">
        <v>6438</v>
      </c>
      <c r="U1486" s="177" t="s">
        <v>6439</v>
      </c>
      <c r="V1486" s="78"/>
      <c r="W1486" s="78"/>
      <c r="X1486" s="78"/>
      <c r="Y1486" s="78"/>
      <c r="Z1486" s="78" t="s">
        <v>63</v>
      </c>
      <c r="AA1486" s="78" t="s">
        <v>64</v>
      </c>
      <c r="AB1486" s="78" t="s">
        <v>97</v>
      </c>
      <c r="AC1486" s="78" t="s">
        <v>66</v>
      </c>
      <c r="AD1486" s="23" t="s">
        <v>255</v>
      </c>
      <c r="AE1486" s="33"/>
      <c r="AF1486" s="33"/>
      <c r="AG1486" s="31"/>
      <c r="AH1486" s="31"/>
      <c r="AI1486" s="182" t="s">
        <v>68</v>
      </c>
      <c r="AJ1486" s="183" t="str">
        <f t="shared" si="175"/>
        <v>(Prima Automation)</v>
      </c>
      <c r="AK1486" s="25"/>
      <c r="AL1486" s="25">
        <v>2</v>
      </c>
      <c r="AM1486" s="25"/>
      <c r="AN1486" s="25"/>
      <c r="AO1486" s="25"/>
      <c r="AP1486" s="26">
        <f ca="1">IF(AND(Email_TaskV2[[#This Row],[Status]]="ON PROGRESS"),TODAY()-Email_TaskV2[[#This Row],[Tanggal nodin RFS/RFI]],0)</f>
        <v>0</v>
      </c>
      <c r="AQ1486" s="26">
        <f ca="1">IF(AND(Email_TaskV2[[#This Row],[Status]]="ON PROGRESS",Email_TaskV2[[#This Row],[Type]]="RFI"),TODAY()-Email_TaskV2[[#This Row],[Tanggal nodin RFS/RFI]],0)</f>
        <v>0</v>
      </c>
      <c r="AR1486" s="26" t="str">
        <f ca="1">IF(Email_TaskV2[[#This Row],[Aging]]&gt;7,"Warning","")</f>
        <v/>
      </c>
      <c r="AS1486" s="158"/>
      <c r="AT1486" s="158"/>
      <c r="AU1486" s="158"/>
      <c r="AV1486" s="158" t="str">
        <f>IF(AND(Email_TaskV2[[#This Row],[Status]]="ON PROGRESS",Email_TaskV2[[#This Row],[Type]]="RFS"),"YES","")</f>
        <v/>
      </c>
      <c r="AW1486" s="184" t="str">
        <f>IF(AND(Email_TaskV2[[#This Row],[Status]]="ON PROGRESS",Email_TaskV2[[#This Row],[Type]]="RFI"),"YES","")</f>
        <v/>
      </c>
      <c r="AX1486" s="158">
        <f>IF(Email_TaskV2[[#This Row],[Nomor Nodin RFS/RFI]]="","",DAY(Email_TaskV2[[#This Row],[Tanggal nodin RFS/RFI]]))</f>
        <v>23</v>
      </c>
      <c r="AY1486" s="179" t="str">
        <f>IF(Email_TaskV2[[#This Row],[Nomor Nodin RFS/RFI]]="","",TEXT(Email_TaskV2[[#This Row],[Tanggal nodin RFS/RFI]],"mmm"))</f>
        <v>Nov</v>
      </c>
      <c r="AZ1486" s="179" t="str">
        <f>IF(Email_TaskV2[[#This Row],[Nodin BO]]="","No","Yes")</f>
        <v>Yes</v>
      </c>
      <c r="BA1486" s="176">
        <f>IF(Email_TaskV2[[#This Row],[Month]]="",13,MONTH(Email_TaskV2[[#This Row],[Tanggal nodin RFS/RFI]]))</f>
        <v>11</v>
      </c>
    </row>
    <row r="1487" spans="1:53" ht="15" hidden="1" customHeight="1" x14ac:dyDescent="0.3">
      <c r="A1487" s="17">
        <v>1486</v>
      </c>
      <c r="B1487" s="78" t="s">
        <v>6440</v>
      </c>
      <c r="C1487" s="86">
        <v>44888</v>
      </c>
      <c r="D1487" s="87" t="s">
        <v>6441</v>
      </c>
      <c r="E1487" s="78" t="s">
        <v>55</v>
      </c>
      <c r="F1487" s="78" t="s">
        <v>136</v>
      </c>
      <c r="G1487" s="85">
        <v>44888</v>
      </c>
      <c r="H1487" s="85">
        <v>44895</v>
      </c>
      <c r="I1487" s="78" t="s">
        <v>6442</v>
      </c>
      <c r="J1487" s="85">
        <v>44895</v>
      </c>
      <c r="K1487" s="186" t="s">
        <v>6443</v>
      </c>
      <c r="L1487" s="31">
        <f>H1487-C1487</f>
        <v>7</v>
      </c>
      <c r="M1487" s="31">
        <f>J1487-G1487</f>
        <v>7</v>
      </c>
      <c r="N1487" s="87" t="s">
        <v>220</v>
      </c>
      <c r="O1487" s="87" t="s">
        <v>221</v>
      </c>
      <c r="P1487" s="87" t="str">
        <f>VLOOKUP(Email_TaskV2[[#This Row],[PIC Dev]],[1]Organization!C:D,2,FALSE)</f>
        <v>Digital and VAS</v>
      </c>
      <c r="Q1487" s="89" t="s">
        <v>5550</v>
      </c>
      <c r="R1487" s="78">
        <v>220</v>
      </c>
      <c r="S1487" s="78" t="s">
        <v>61</v>
      </c>
      <c r="T1487" s="31" t="s">
        <v>6438</v>
      </c>
      <c r="U1487" s="177" t="s">
        <v>6439</v>
      </c>
      <c r="V1487" s="187"/>
      <c r="W1487" s="187"/>
      <c r="X1487" s="187"/>
      <c r="Y1487" s="187"/>
      <c r="Z1487" s="78" t="s">
        <v>63</v>
      </c>
      <c r="AA1487" s="78" t="s">
        <v>64</v>
      </c>
      <c r="AB1487" s="78" t="s">
        <v>97</v>
      </c>
      <c r="AC1487" s="78" t="s">
        <v>124</v>
      </c>
      <c r="AD1487" s="23" t="s">
        <v>3897</v>
      </c>
      <c r="AE1487" s="77"/>
      <c r="AF1487" s="77"/>
      <c r="AG1487" s="78"/>
      <c r="AH1487" s="78"/>
      <c r="AI1487" s="182" t="s">
        <v>68</v>
      </c>
      <c r="AJ1487" s="183" t="str">
        <f t="shared" si="175"/>
        <v>(Prima Automation)</v>
      </c>
      <c r="AK1487" s="25"/>
      <c r="AL1487" s="25">
        <v>2</v>
      </c>
      <c r="AM1487" s="25"/>
      <c r="AN1487" s="25"/>
      <c r="AO1487" s="25"/>
      <c r="AP1487" s="26">
        <f ca="1">IF(AND(Email_TaskV2[[#This Row],[Status]]="ON PROGRESS"),TODAY()-Email_TaskV2[[#This Row],[Tanggal nodin RFS/RFI]],0)</f>
        <v>0</v>
      </c>
      <c r="AQ1487" s="26">
        <f ca="1">IF(AND(Email_TaskV2[[#This Row],[Status]]="ON PROGRESS",Email_TaskV2[[#This Row],[Type]]="RFI"),TODAY()-Email_TaskV2[[#This Row],[Tanggal nodin RFS/RFI]],0)</f>
        <v>0</v>
      </c>
      <c r="AR1487" s="26" t="str">
        <f ca="1">IF(Email_TaskV2[[#This Row],[Aging]]&gt;7,"Warning","")</f>
        <v/>
      </c>
      <c r="AS1487" s="158"/>
      <c r="AT1487" s="158"/>
      <c r="AU1487" s="158"/>
      <c r="AV1487" s="158" t="str">
        <f>IF(AND(Email_TaskV2[[#This Row],[Status]]="ON PROGRESS",Email_TaskV2[[#This Row],[Type]]="RFS"),"YES","")</f>
        <v/>
      </c>
      <c r="AW1487" s="184" t="str">
        <f>IF(AND(Email_TaskV2[[#This Row],[Status]]="ON PROGRESS",Email_TaskV2[[#This Row],[Type]]="RFI"),"YES","")</f>
        <v/>
      </c>
      <c r="AX1487" s="158">
        <f>IF(Email_TaskV2[[#This Row],[Nomor Nodin RFS/RFI]]="","",DAY(Email_TaskV2[[#This Row],[Tanggal nodin RFS/RFI]]))</f>
        <v>23</v>
      </c>
      <c r="AY1487" s="179" t="str">
        <f>IF(Email_TaskV2[[#This Row],[Nomor Nodin RFS/RFI]]="","",TEXT(Email_TaskV2[[#This Row],[Tanggal nodin RFS/RFI]],"mmm"))</f>
        <v>Nov</v>
      </c>
      <c r="AZ1487" s="179" t="str">
        <f>IF(Email_TaskV2[[#This Row],[Nodin BO]]="","No","Yes")</f>
        <v>Yes</v>
      </c>
      <c r="BA1487" s="176">
        <f>IF(Email_TaskV2[[#This Row],[Month]]="",13,MONTH(Email_TaskV2[[#This Row],[Tanggal nodin RFS/RFI]]))</f>
        <v>11</v>
      </c>
    </row>
    <row r="1488" spans="1:53" ht="15" hidden="1" customHeight="1" x14ac:dyDescent="0.3">
      <c r="A1488" s="17">
        <v>1487</v>
      </c>
      <c r="B1488" s="31" t="s">
        <v>6444</v>
      </c>
      <c r="C1488" s="40">
        <v>44888</v>
      </c>
      <c r="D1488" s="74" t="s">
        <v>6445</v>
      </c>
      <c r="E1488" s="31" t="s">
        <v>55</v>
      </c>
      <c r="F1488" s="41" t="s">
        <v>112</v>
      </c>
      <c r="G1488" s="85">
        <v>44895</v>
      </c>
      <c r="H1488" s="85">
        <v>44895</v>
      </c>
      <c r="I1488" s="31" t="s">
        <v>6446</v>
      </c>
      <c r="J1488" s="42">
        <v>44896</v>
      </c>
      <c r="K1488" s="177" t="s">
        <v>6447</v>
      </c>
      <c r="L1488" s="31">
        <f>H1488-C1488</f>
        <v>7</v>
      </c>
      <c r="M1488" s="31">
        <f>J1488-G1488</f>
        <v>1</v>
      </c>
      <c r="N1488" s="34" t="s">
        <v>1434</v>
      </c>
      <c r="O1488" s="34" t="s">
        <v>59</v>
      </c>
      <c r="P1488" s="34" t="str">
        <f>VLOOKUP(Email_TaskV2[[#This Row],[PIC Dev]],[1]Organization!C:D,2,FALSE)</f>
        <v>BSM Prepaid</v>
      </c>
      <c r="Q1488" s="34"/>
      <c r="R1488" s="31">
        <v>18</v>
      </c>
      <c r="S1488" s="31" t="s">
        <v>106</v>
      </c>
      <c r="T1488" s="31" t="s">
        <v>6448</v>
      </c>
      <c r="U1488" s="78" t="s">
        <v>6449</v>
      </c>
      <c r="V1488" s="85">
        <v>44888</v>
      </c>
      <c r="W1488" s="78" t="s">
        <v>6101</v>
      </c>
      <c r="X1488" s="78" t="s">
        <v>6450</v>
      </c>
      <c r="Y1488" s="78" t="s">
        <v>6451</v>
      </c>
      <c r="Z1488" s="78" t="s">
        <v>63</v>
      </c>
      <c r="AA1488" s="78" t="s">
        <v>64</v>
      </c>
      <c r="AB1488" s="78" t="s">
        <v>65</v>
      </c>
      <c r="AC1488" s="78" t="s">
        <v>66</v>
      </c>
      <c r="AD1488" s="23" t="s">
        <v>816</v>
      </c>
      <c r="AE1488" s="33" t="s">
        <v>151</v>
      </c>
      <c r="AF1488" s="33"/>
      <c r="AG1488" s="31"/>
      <c r="AH1488" s="31"/>
      <c r="AI1488" s="182" t="s">
        <v>68</v>
      </c>
      <c r="AJ1488" s="183" t="str">
        <f t="shared" si="175"/>
        <v>(Sigos Automation)</v>
      </c>
      <c r="AK1488" s="25">
        <v>1</v>
      </c>
      <c r="AL1488" s="25"/>
      <c r="AM1488" s="25"/>
      <c r="AN1488" s="25"/>
      <c r="AO1488" s="25"/>
      <c r="AP1488" s="26">
        <f ca="1">IF(AND(Email_TaskV2[[#This Row],[Status]]="ON PROGRESS"),TODAY()-Email_TaskV2[[#This Row],[Tanggal nodin RFS/RFI]],0)</f>
        <v>0</v>
      </c>
      <c r="AQ1488" s="26">
        <f ca="1">IF(AND(Email_TaskV2[[#This Row],[Status]]="ON PROGRESS",Email_TaskV2[[#This Row],[Type]]="RFI"),TODAY()-Email_TaskV2[[#This Row],[Tanggal nodin RFS/RFI]],0)</f>
        <v>0</v>
      </c>
      <c r="AR1488" s="26" t="str">
        <f ca="1">IF(Email_TaskV2[[#This Row],[Aging]]&gt;7,"Warning","")</f>
        <v/>
      </c>
      <c r="AS1488" s="158"/>
      <c r="AT1488" s="158"/>
      <c r="AU1488" s="158"/>
      <c r="AV1488" s="158" t="str">
        <f>IF(AND(Email_TaskV2[[#This Row],[Status]]="ON PROGRESS",Email_TaskV2[[#This Row],[Type]]="RFS"),"YES","")</f>
        <v/>
      </c>
      <c r="AW1488" s="184" t="str">
        <f>IF(AND(Email_TaskV2[[#This Row],[Status]]="ON PROGRESS",Email_TaskV2[[#This Row],[Type]]="RFI"),"YES","")</f>
        <v/>
      </c>
      <c r="AX1488" s="158">
        <f>IF(Email_TaskV2[[#This Row],[Nomor Nodin RFS/RFI]]="","",DAY(Email_TaskV2[[#This Row],[Tanggal nodin RFS/RFI]]))</f>
        <v>23</v>
      </c>
      <c r="AY1488" s="179" t="str">
        <f>IF(Email_TaskV2[[#This Row],[Nomor Nodin RFS/RFI]]="","",TEXT(Email_TaskV2[[#This Row],[Tanggal nodin RFS/RFI]],"mmm"))</f>
        <v>Nov</v>
      </c>
      <c r="AZ1488" s="179" t="str">
        <f>IF(Email_TaskV2[[#This Row],[Nodin BO]]="","No","Yes")</f>
        <v>Yes</v>
      </c>
      <c r="BA1488" s="176">
        <f>IF(Email_TaskV2[[#This Row],[Month]]="",13,MONTH(Email_TaskV2[[#This Row],[Tanggal nodin RFS/RFI]]))</f>
        <v>11</v>
      </c>
    </row>
    <row r="1489" spans="1:53" ht="15" hidden="1" customHeight="1" x14ac:dyDescent="0.3">
      <c r="A1489" s="17">
        <v>1488</v>
      </c>
      <c r="B1489" s="78" t="s">
        <v>6452</v>
      </c>
      <c r="C1489" s="86">
        <v>44888</v>
      </c>
      <c r="D1489" s="89" t="s">
        <v>6453</v>
      </c>
      <c r="E1489" s="78" t="s">
        <v>55</v>
      </c>
      <c r="F1489" s="78" t="s">
        <v>112</v>
      </c>
      <c r="G1489" s="85">
        <v>44889</v>
      </c>
      <c r="H1489" s="85">
        <v>44894</v>
      </c>
      <c r="I1489" s="78" t="s">
        <v>6454</v>
      </c>
      <c r="J1489" s="85">
        <v>44894</v>
      </c>
      <c r="K1489" s="186" t="s">
        <v>6455</v>
      </c>
      <c r="L1489" s="31">
        <f>H1489-C1489</f>
        <v>6</v>
      </c>
      <c r="M1489" s="31">
        <f>J1489-G1489</f>
        <v>5</v>
      </c>
      <c r="N1489" s="87" t="s">
        <v>3765</v>
      </c>
      <c r="O1489" s="87" t="s">
        <v>3766</v>
      </c>
      <c r="P1489" s="87" t="str">
        <f>VLOOKUP(Email_TaskV2[[#This Row],[PIC Dev]],[1]Organization!C:D,2,FALSE)</f>
        <v>Postpaid, Roaming, and Interconnect</v>
      </c>
      <c r="Q1489" s="87"/>
      <c r="R1489" s="78">
        <v>31</v>
      </c>
      <c r="S1489" s="78" t="s">
        <v>106</v>
      </c>
      <c r="T1489" s="78" t="s">
        <v>6127</v>
      </c>
      <c r="U1489" s="186" t="s">
        <v>6128</v>
      </c>
      <c r="V1489" s="190">
        <v>44831</v>
      </c>
      <c r="W1489" s="187" t="s">
        <v>6129</v>
      </c>
      <c r="X1489" s="187" t="s">
        <v>6130</v>
      </c>
      <c r="Y1489" s="78" t="s">
        <v>6131</v>
      </c>
      <c r="Z1489" s="78" t="s">
        <v>166</v>
      </c>
      <c r="AA1489" s="78" t="s">
        <v>64</v>
      </c>
      <c r="AB1489" s="78" t="s">
        <v>3017</v>
      </c>
      <c r="AC1489" s="78" t="s">
        <v>98</v>
      </c>
      <c r="AD1489" s="23" t="s">
        <v>151</v>
      </c>
      <c r="AE1489" s="77"/>
      <c r="AF1489" s="77"/>
      <c r="AG1489" s="78"/>
      <c r="AH1489" s="78"/>
      <c r="AI1489" s="182" t="s">
        <v>75</v>
      </c>
      <c r="AJ1489" s="183" t="str">
        <f t="shared" si="175"/>
        <v/>
      </c>
      <c r="AK1489" s="25"/>
      <c r="AL1489" s="25"/>
      <c r="AM1489" s="25"/>
      <c r="AN1489" s="25"/>
      <c r="AO1489" s="25"/>
      <c r="AP1489" s="26">
        <f ca="1">IF(AND(Email_TaskV2[[#This Row],[Status]]="ON PROGRESS"),TODAY()-Email_TaskV2[[#This Row],[Tanggal nodin RFS/RFI]],0)</f>
        <v>0</v>
      </c>
      <c r="AQ1489" s="26">
        <f ca="1">IF(AND(Email_TaskV2[[#This Row],[Status]]="ON PROGRESS",Email_TaskV2[[#This Row],[Type]]="RFI"),TODAY()-Email_TaskV2[[#This Row],[Tanggal nodin RFS/RFI]],0)</f>
        <v>0</v>
      </c>
      <c r="AR1489" s="26" t="str">
        <f ca="1">IF(Email_TaskV2[[#This Row],[Aging]]&gt;7,"Warning","")</f>
        <v/>
      </c>
      <c r="AS1489" s="158"/>
      <c r="AT1489" s="158"/>
      <c r="AU1489" s="158"/>
      <c r="AV1489" s="158" t="str">
        <f>IF(AND(Email_TaskV2[[#This Row],[Status]]="ON PROGRESS",Email_TaskV2[[#This Row],[Type]]="RFS"),"YES","")</f>
        <v/>
      </c>
      <c r="AW1489" s="184" t="str">
        <f>IF(AND(Email_TaskV2[[#This Row],[Status]]="ON PROGRESS",Email_TaskV2[[#This Row],[Type]]="RFI"),"YES","")</f>
        <v/>
      </c>
      <c r="AX1489" s="158">
        <f>IF(Email_TaskV2[[#This Row],[Nomor Nodin RFS/RFI]]="","",DAY(Email_TaskV2[[#This Row],[Tanggal nodin RFS/RFI]]))</f>
        <v>23</v>
      </c>
      <c r="AY1489" s="179" t="str">
        <f>IF(Email_TaskV2[[#This Row],[Nomor Nodin RFS/RFI]]="","",TEXT(Email_TaskV2[[#This Row],[Tanggal nodin RFS/RFI]],"mmm"))</f>
        <v>Nov</v>
      </c>
      <c r="AZ1489" s="179" t="str">
        <f>IF(Email_TaskV2[[#This Row],[Nodin BO]]="","No","Yes")</f>
        <v>Yes</v>
      </c>
      <c r="BA1489" s="176">
        <f>IF(Email_TaskV2[[#This Row],[Month]]="",13,MONTH(Email_TaskV2[[#This Row],[Tanggal nodin RFS/RFI]]))</f>
        <v>11</v>
      </c>
    </row>
    <row r="1490" spans="1:53" ht="15" hidden="1" customHeight="1" x14ac:dyDescent="0.3">
      <c r="A1490" s="17">
        <v>1489</v>
      </c>
      <c r="B1490" s="78" t="s">
        <v>6456</v>
      </c>
      <c r="C1490" s="86">
        <v>44888</v>
      </c>
      <c r="D1490" s="200" t="s">
        <v>6457</v>
      </c>
      <c r="E1490" s="182" t="s">
        <v>6197</v>
      </c>
      <c r="F1490" s="192">
        <v>0.7</v>
      </c>
      <c r="G1490" s="85">
        <v>44888</v>
      </c>
      <c r="H1490" s="78"/>
      <c r="I1490" s="78"/>
      <c r="J1490" s="78"/>
      <c r="K1490" s="78"/>
      <c r="L1490" s="77"/>
      <c r="M1490" s="87"/>
      <c r="N1490" s="87" t="s">
        <v>120</v>
      </c>
      <c r="O1490" s="87" t="s">
        <v>121</v>
      </c>
      <c r="P1490" s="87" t="str">
        <f>VLOOKUP(Email_TaskV2[[#This Row],[PIC Dev]],[1]Organization!C:D,2,FALSE)</f>
        <v>Business Architecture</v>
      </c>
      <c r="Q1490" s="87"/>
      <c r="R1490" s="78"/>
      <c r="S1490" s="78" t="s">
        <v>106</v>
      </c>
      <c r="T1490" s="78" t="s">
        <v>6458</v>
      </c>
      <c r="U1490" s="177" t="s">
        <v>6459</v>
      </c>
      <c r="V1490" s="85">
        <v>44886</v>
      </c>
      <c r="W1490" s="78" t="s">
        <v>123</v>
      </c>
      <c r="X1490" s="78" t="s">
        <v>6158</v>
      </c>
      <c r="Y1490" s="78" t="s">
        <v>6159</v>
      </c>
      <c r="Z1490" s="78" t="s">
        <v>63</v>
      </c>
      <c r="AA1490" s="78" t="s">
        <v>64</v>
      </c>
      <c r="AB1490" s="78" t="s">
        <v>123</v>
      </c>
      <c r="AC1490" s="78" t="s">
        <v>98</v>
      </c>
      <c r="AD1490" s="23" t="s">
        <v>816</v>
      </c>
      <c r="AE1490" s="23" t="s">
        <v>151</v>
      </c>
      <c r="AF1490" s="77"/>
      <c r="AG1490" s="78"/>
      <c r="AH1490" s="78"/>
      <c r="AI1490" s="182" t="s">
        <v>68</v>
      </c>
      <c r="AJ1490" s="183" t="str">
        <f t="shared" si="175"/>
        <v>(Sigos Automation)</v>
      </c>
      <c r="AK1490" s="25">
        <v>1</v>
      </c>
      <c r="AL1490" s="25"/>
      <c r="AM1490" s="25"/>
      <c r="AN1490" s="25"/>
      <c r="AO1490" s="25"/>
      <c r="AP1490" s="26">
        <f ca="1">IF(AND(Email_TaskV2[[#This Row],[Status]]="ON PROGRESS"),TODAY()-Email_TaskV2[[#This Row],[Tanggal nodin RFS/RFI]],0)</f>
        <v>20</v>
      </c>
      <c r="AQ1490" s="26">
        <f ca="1">IF(AND(Email_TaskV2[[#This Row],[Status]]="ON PROGRESS",Email_TaskV2[[#This Row],[Type]]="RFI"),TODAY()-Email_TaskV2[[#This Row],[Tanggal nodin RFS/RFI]],0)</f>
        <v>20</v>
      </c>
      <c r="AR1490" s="26" t="str">
        <f ca="1">IF(Email_TaskV2[[#This Row],[Aging]]&gt;7,"Warning","")</f>
        <v>Warning</v>
      </c>
      <c r="AS1490" s="158"/>
      <c r="AT1490" s="158"/>
      <c r="AU1490" s="158"/>
      <c r="AV1490" s="158" t="str">
        <f>IF(AND(Email_TaskV2[[#This Row],[Status]]="ON PROGRESS",Email_TaskV2[[#This Row],[Type]]="RFS"),"YES","")</f>
        <v/>
      </c>
      <c r="AW1490" s="184" t="str">
        <f>IF(AND(Email_TaskV2[[#This Row],[Status]]="ON PROGRESS",Email_TaskV2[[#This Row],[Type]]="RFI"),"YES","")</f>
        <v>YES</v>
      </c>
      <c r="AX1490" s="158">
        <f>IF(Email_TaskV2[[#This Row],[Nomor Nodin RFS/RFI]]="","",DAY(Email_TaskV2[[#This Row],[Tanggal nodin RFS/RFI]]))</f>
        <v>23</v>
      </c>
      <c r="AY1490" s="179" t="str">
        <f>IF(Email_TaskV2[[#This Row],[Nomor Nodin RFS/RFI]]="","",TEXT(Email_TaskV2[[#This Row],[Tanggal nodin RFS/RFI]],"mmm"))</f>
        <v>Nov</v>
      </c>
      <c r="AZ1490" s="179" t="str">
        <f>IF(Email_TaskV2[[#This Row],[Nodin BO]]="","No","Yes")</f>
        <v>Yes</v>
      </c>
      <c r="BA1490" s="176">
        <f>IF(Email_TaskV2[[#This Row],[Month]]="",13,MONTH(Email_TaskV2[[#This Row],[Tanggal nodin RFS/RFI]]))</f>
        <v>11</v>
      </c>
    </row>
    <row r="1491" spans="1:53" ht="15" hidden="1" customHeight="1" x14ac:dyDescent="0.3">
      <c r="A1491" s="17">
        <v>1490</v>
      </c>
      <c r="B1491" s="78" t="s">
        <v>6460</v>
      </c>
      <c r="C1491" s="86">
        <v>44888</v>
      </c>
      <c r="D1491" s="89" t="s">
        <v>6461</v>
      </c>
      <c r="E1491" s="78" t="s">
        <v>55</v>
      </c>
      <c r="F1491" s="88" t="s">
        <v>112</v>
      </c>
      <c r="G1491" s="85">
        <v>44890</v>
      </c>
      <c r="H1491" s="85">
        <v>44902</v>
      </c>
      <c r="I1491" s="78" t="s">
        <v>6462</v>
      </c>
      <c r="J1491" s="85">
        <v>44904</v>
      </c>
      <c r="K1491" s="177" t="s">
        <v>6463</v>
      </c>
      <c r="L1491" s="31">
        <f>H1491-C1491</f>
        <v>14</v>
      </c>
      <c r="M1491" s="31">
        <f>J1491-G1491</f>
        <v>14</v>
      </c>
      <c r="N1491" s="87" t="s">
        <v>130</v>
      </c>
      <c r="O1491" s="87" t="s">
        <v>131</v>
      </c>
      <c r="P1491" s="87" t="str">
        <f>VLOOKUP(Email_TaskV2[[#This Row],[PIC Dev]],[1]Organization!C:D,2,FALSE)</f>
        <v>BSM Prepaid</v>
      </c>
      <c r="Q1491" s="87"/>
      <c r="R1491" s="78">
        <v>75</v>
      </c>
      <c r="S1491" s="78" t="s">
        <v>106</v>
      </c>
      <c r="T1491" s="78" t="s">
        <v>6464</v>
      </c>
      <c r="U1491" s="177" t="s">
        <v>6465</v>
      </c>
      <c r="V1491" s="85">
        <v>44888</v>
      </c>
      <c r="W1491" s="78" t="s">
        <v>6311</v>
      </c>
      <c r="X1491" s="78" t="s">
        <v>6017</v>
      </c>
      <c r="Y1491" s="78" t="s">
        <v>5972</v>
      </c>
      <c r="Z1491" s="78" t="s">
        <v>63</v>
      </c>
      <c r="AA1491" s="78" t="s">
        <v>64</v>
      </c>
      <c r="AB1491" s="78" t="s">
        <v>65</v>
      </c>
      <c r="AC1491" s="78" t="s">
        <v>66</v>
      </c>
      <c r="AD1491" s="23" t="s">
        <v>151</v>
      </c>
      <c r="AE1491" s="77"/>
      <c r="AF1491" s="77"/>
      <c r="AG1491" s="78"/>
      <c r="AH1491" s="78"/>
      <c r="AI1491" s="182" t="s">
        <v>68</v>
      </c>
      <c r="AJ1491" s="183" t="str">
        <f t="shared" si="175"/>
        <v>(Sigos Automation)</v>
      </c>
      <c r="AK1491" s="25">
        <v>1</v>
      </c>
      <c r="AL1491" s="25"/>
      <c r="AM1491" s="25"/>
      <c r="AN1491" s="25"/>
      <c r="AO1491" s="25"/>
      <c r="AP1491" s="26">
        <f ca="1">IF(AND(Email_TaskV2[[#This Row],[Status]]="ON PROGRESS"),TODAY()-Email_TaskV2[[#This Row],[Tanggal nodin RFS/RFI]],0)</f>
        <v>0</v>
      </c>
      <c r="AQ1491" s="26">
        <f ca="1">IF(AND(Email_TaskV2[[#This Row],[Status]]="ON PROGRESS",Email_TaskV2[[#This Row],[Type]]="RFI"),TODAY()-Email_TaskV2[[#This Row],[Tanggal nodin RFS/RFI]],0)</f>
        <v>0</v>
      </c>
      <c r="AR1491" s="26" t="str">
        <f ca="1">IF(Email_TaskV2[[#This Row],[Aging]]&gt;7,"Warning","")</f>
        <v/>
      </c>
      <c r="AS1491" s="158"/>
      <c r="AT1491" s="158"/>
      <c r="AU1491" s="158"/>
      <c r="AV1491" s="158" t="str">
        <f>IF(AND(Email_TaskV2[[#This Row],[Status]]="ON PROGRESS",Email_TaskV2[[#This Row],[Type]]="RFS"),"YES","")</f>
        <v/>
      </c>
      <c r="AW1491" s="184" t="str">
        <f>IF(AND(Email_TaskV2[[#This Row],[Status]]="ON PROGRESS",Email_TaskV2[[#This Row],[Type]]="RFI"),"YES","")</f>
        <v/>
      </c>
      <c r="AX1491" s="158">
        <f>IF(Email_TaskV2[[#This Row],[Nomor Nodin RFS/RFI]]="","",DAY(Email_TaskV2[[#This Row],[Tanggal nodin RFS/RFI]]))</f>
        <v>23</v>
      </c>
      <c r="AY1491" s="179" t="str">
        <f>IF(Email_TaskV2[[#This Row],[Nomor Nodin RFS/RFI]]="","",TEXT(Email_TaskV2[[#This Row],[Tanggal nodin RFS/RFI]],"mmm"))</f>
        <v>Nov</v>
      </c>
      <c r="AZ1491" s="179" t="str">
        <f>IF(Email_TaskV2[[#This Row],[Nodin BO]]="","No","Yes")</f>
        <v>Yes</v>
      </c>
      <c r="BA1491" s="176">
        <f>IF(Email_TaskV2[[#This Row],[Month]]="",13,MONTH(Email_TaskV2[[#This Row],[Tanggal nodin RFS/RFI]]))</f>
        <v>11</v>
      </c>
    </row>
    <row r="1492" spans="1:53" ht="15" hidden="1" customHeight="1" x14ac:dyDescent="0.3">
      <c r="A1492" s="17">
        <v>1491</v>
      </c>
      <c r="B1492" s="78" t="s">
        <v>6466</v>
      </c>
      <c r="C1492" s="86">
        <v>44888</v>
      </c>
      <c r="D1492" s="87" t="s">
        <v>6467</v>
      </c>
      <c r="E1492" s="78" t="s">
        <v>55</v>
      </c>
      <c r="F1492" s="88" t="s">
        <v>136</v>
      </c>
      <c r="G1492" s="85">
        <v>44888</v>
      </c>
      <c r="H1492" s="85">
        <v>44897</v>
      </c>
      <c r="I1492" s="78" t="s">
        <v>6468</v>
      </c>
      <c r="J1492" s="85">
        <v>44900</v>
      </c>
      <c r="K1492" s="177" t="s">
        <v>6469</v>
      </c>
      <c r="L1492" s="31">
        <f>H1492-C1492</f>
        <v>9</v>
      </c>
      <c r="M1492" s="31">
        <f>J1492-G1492</f>
        <v>12</v>
      </c>
      <c r="N1492" s="87" t="s">
        <v>3607</v>
      </c>
      <c r="O1492" s="87" t="s">
        <v>3608</v>
      </c>
      <c r="P1492" s="87" t="str">
        <f>VLOOKUP(Email_TaskV2[[#This Row],[PIC Dev]],[1]Organization!C:D,2,FALSE)</f>
        <v>Business Architecture</v>
      </c>
      <c r="Q1492" s="89" t="s">
        <v>6470</v>
      </c>
      <c r="R1492" s="78">
        <v>84</v>
      </c>
      <c r="S1492" s="78" t="s">
        <v>61</v>
      </c>
      <c r="T1492" s="78" t="s">
        <v>6279</v>
      </c>
      <c r="U1492" s="78" t="s">
        <v>6280</v>
      </c>
      <c r="V1492" s="85">
        <v>44879</v>
      </c>
      <c r="W1492" s="78" t="s">
        <v>6140</v>
      </c>
      <c r="X1492" s="78" t="s">
        <v>6150</v>
      </c>
      <c r="Y1492" s="78" t="s">
        <v>6151</v>
      </c>
      <c r="Z1492" s="78" t="s">
        <v>63</v>
      </c>
      <c r="AA1492" s="78" t="s">
        <v>64</v>
      </c>
      <c r="AB1492" s="78" t="s">
        <v>534</v>
      </c>
      <c r="AC1492" s="78" t="s">
        <v>124</v>
      </c>
      <c r="AD1492" s="23" t="s">
        <v>3897</v>
      </c>
      <c r="AE1492" s="77"/>
      <c r="AF1492" s="77"/>
      <c r="AG1492" s="78"/>
      <c r="AH1492" s="78"/>
      <c r="AI1492" s="182" t="s">
        <v>75</v>
      </c>
      <c r="AJ1492" s="183" t="str">
        <f t="shared" si="175"/>
        <v/>
      </c>
      <c r="AK1492" s="25"/>
      <c r="AL1492" s="25"/>
      <c r="AM1492" s="25"/>
      <c r="AN1492" s="25"/>
      <c r="AO1492" s="25"/>
      <c r="AP1492" s="26">
        <f ca="1">IF(AND(Email_TaskV2[[#This Row],[Status]]="ON PROGRESS"),TODAY()-Email_TaskV2[[#This Row],[Tanggal nodin RFS/RFI]],0)</f>
        <v>0</v>
      </c>
      <c r="AQ1492" s="26">
        <f ca="1">IF(AND(Email_TaskV2[[#This Row],[Status]]="ON PROGRESS",Email_TaskV2[[#This Row],[Type]]="RFI"),TODAY()-Email_TaskV2[[#This Row],[Tanggal nodin RFS/RFI]],0)</f>
        <v>0</v>
      </c>
      <c r="AR1492" s="26" t="str">
        <f ca="1">IF(Email_TaskV2[[#This Row],[Aging]]&gt;7,"Warning","")</f>
        <v/>
      </c>
      <c r="AS1492" s="158"/>
      <c r="AT1492" s="158"/>
      <c r="AU1492" s="158"/>
      <c r="AV1492" s="158" t="str">
        <f>IF(AND(Email_TaskV2[[#This Row],[Status]]="ON PROGRESS",Email_TaskV2[[#This Row],[Type]]="RFS"),"YES","")</f>
        <v/>
      </c>
      <c r="AW1492" s="184" t="str">
        <f>IF(AND(Email_TaskV2[[#This Row],[Status]]="ON PROGRESS",Email_TaskV2[[#This Row],[Type]]="RFI"),"YES","")</f>
        <v/>
      </c>
      <c r="AX1492" s="158">
        <f>IF(Email_TaskV2[[#This Row],[Nomor Nodin RFS/RFI]]="","",DAY(Email_TaskV2[[#This Row],[Tanggal nodin RFS/RFI]]))</f>
        <v>23</v>
      </c>
      <c r="AY1492" s="179" t="str">
        <f>IF(Email_TaskV2[[#This Row],[Nomor Nodin RFS/RFI]]="","",TEXT(Email_TaskV2[[#This Row],[Tanggal nodin RFS/RFI]],"mmm"))</f>
        <v>Nov</v>
      </c>
      <c r="AZ1492" s="179" t="str">
        <f>IF(Email_TaskV2[[#This Row],[Nodin BO]]="","No","Yes")</f>
        <v>Yes</v>
      </c>
      <c r="BA1492" s="176">
        <f>IF(Email_TaskV2[[#This Row],[Month]]="",13,MONTH(Email_TaskV2[[#This Row],[Tanggal nodin RFS/RFI]]))</f>
        <v>11</v>
      </c>
    </row>
    <row r="1493" spans="1:53" ht="15" hidden="1" customHeight="1" x14ac:dyDescent="0.3">
      <c r="A1493" s="17">
        <v>1492</v>
      </c>
      <c r="B1493" s="78" t="s">
        <v>6471</v>
      </c>
      <c r="C1493" s="86">
        <v>44889</v>
      </c>
      <c r="D1493" s="89" t="s">
        <v>6472</v>
      </c>
      <c r="E1493" s="78" t="s">
        <v>55</v>
      </c>
      <c r="F1493" s="88" t="s">
        <v>136</v>
      </c>
      <c r="G1493" s="85">
        <v>44894</v>
      </c>
      <c r="H1493" s="85">
        <v>44900</v>
      </c>
      <c r="I1493" s="78" t="s">
        <v>6473</v>
      </c>
      <c r="J1493" s="85">
        <v>44901</v>
      </c>
      <c r="K1493" s="177" t="s">
        <v>6474</v>
      </c>
      <c r="L1493" s="31">
        <f>H1493-C1493</f>
        <v>11</v>
      </c>
      <c r="M1493" s="31">
        <f>J1493-G1493</f>
        <v>7</v>
      </c>
      <c r="N1493" s="87" t="s">
        <v>220</v>
      </c>
      <c r="O1493" s="87" t="s">
        <v>221</v>
      </c>
      <c r="P1493" s="87" t="str">
        <f>VLOOKUP(Email_TaskV2[[#This Row],[PIC Dev]],[1]Organization!C:D,2,FALSE)</f>
        <v>Digital and VAS</v>
      </c>
      <c r="Q1493" s="89" t="s">
        <v>6475</v>
      </c>
      <c r="R1493" s="78">
        <v>71</v>
      </c>
      <c r="S1493" s="78" t="s">
        <v>106</v>
      </c>
      <c r="T1493" s="78"/>
      <c r="U1493" s="78"/>
      <c r="V1493" s="78"/>
      <c r="W1493" s="78"/>
      <c r="X1493" s="78"/>
      <c r="Y1493" s="78"/>
      <c r="Z1493" s="78" t="s">
        <v>63</v>
      </c>
      <c r="AA1493" s="78" t="s">
        <v>64</v>
      </c>
      <c r="AB1493" s="78" t="s">
        <v>97</v>
      </c>
      <c r="AC1493" s="78" t="s">
        <v>98</v>
      </c>
      <c r="AD1493" s="23" t="s">
        <v>211</v>
      </c>
      <c r="AE1493" s="77"/>
      <c r="AF1493" s="77"/>
      <c r="AG1493" s="78"/>
      <c r="AH1493" s="78"/>
      <c r="AI1493" s="182" t="s">
        <v>75</v>
      </c>
      <c r="AJ1493" s="183" t="str">
        <f t="shared" si="175"/>
        <v/>
      </c>
      <c r="AK1493" s="25"/>
      <c r="AL1493" s="25"/>
      <c r="AM1493" s="25"/>
      <c r="AN1493" s="25"/>
      <c r="AO1493" s="25"/>
      <c r="AP1493" s="26">
        <f ca="1">IF(AND(Email_TaskV2[[#This Row],[Status]]="ON PROGRESS"),TODAY()-Email_TaskV2[[#This Row],[Tanggal nodin RFS/RFI]],0)</f>
        <v>0</v>
      </c>
      <c r="AQ1493" s="26">
        <f ca="1">IF(AND(Email_TaskV2[[#This Row],[Status]]="ON PROGRESS",Email_TaskV2[[#This Row],[Type]]="RFI"),TODAY()-Email_TaskV2[[#This Row],[Tanggal nodin RFS/RFI]],0)</f>
        <v>0</v>
      </c>
      <c r="AR1493" s="26" t="str">
        <f ca="1">IF(Email_TaskV2[[#This Row],[Aging]]&gt;7,"Warning","")</f>
        <v/>
      </c>
      <c r="AS1493" s="158"/>
      <c r="AT1493" s="158"/>
      <c r="AU1493" s="158"/>
      <c r="AV1493" s="158" t="str">
        <f>IF(AND(Email_TaskV2[[#This Row],[Status]]="ON PROGRESS",Email_TaskV2[[#This Row],[Type]]="RFS"),"YES","")</f>
        <v/>
      </c>
      <c r="AW1493" s="184" t="str">
        <f>IF(AND(Email_TaskV2[[#This Row],[Status]]="ON PROGRESS",Email_TaskV2[[#This Row],[Type]]="RFI"),"YES","")</f>
        <v/>
      </c>
      <c r="AX1493" s="158">
        <f>IF(Email_TaskV2[[#This Row],[Nomor Nodin RFS/RFI]]="","",DAY(Email_TaskV2[[#This Row],[Tanggal nodin RFS/RFI]]))</f>
        <v>24</v>
      </c>
      <c r="AY1493" s="179" t="str">
        <f>IF(Email_TaskV2[[#This Row],[Nomor Nodin RFS/RFI]]="","",TEXT(Email_TaskV2[[#This Row],[Tanggal nodin RFS/RFI]],"mmm"))</f>
        <v>Nov</v>
      </c>
      <c r="AZ1493" s="179" t="str">
        <f>IF(Email_TaskV2[[#This Row],[Nodin BO]]="","No","Yes")</f>
        <v>No</v>
      </c>
      <c r="BA1493" s="176">
        <f>IF(Email_TaskV2[[#This Row],[Month]]="",13,MONTH(Email_TaskV2[[#This Row],[Tanggal nodin RFS/RFI]]))</f>
        <v>11</v>
      </c>
    </row>
    <row r="1494" spans="1:53" ht="15" hidden="1" customHeight="1" x14ac:dyDescent="0.3">
      <c r="A1494" s="17">
        <v>1493</v>
      </c>
      <c r="B1494" s="78" t="s">
        <v>6476</v>
      </c>
      <c r="C1494" s="86">
        <v>44889</v>
      </c>
      <c r="D1494" s="195" t="s">
        <v>6477</v>
      </c>
      <c r="E1494" s="78" t="s">
        <v>55</v>
      </c>
      <c r="F1494" s="88" t="s">
        <v>112</v>
      </c>
      <c r="G1494" s="85">
        <v>44893</v>
      </c>
      <c r="H1494" s="85">
        <v>44897</v>
      </c>
      <c r="I1494" s="78" t="s">
        <v>6478</v>
      </c>
      <c r="J1494" s="85">
        <v>44897</v>
      </c>
      <c r="K1494" s="177" t="s">
        <v>6479</v>
      </c>
      <c r="L1494" s="31">
        <f>H1494-C1494</f>
        <v>8</v>
      </c>
      <c r="M1494" s="31">
        <f>J1494-G1494</f>
        <v>4</v>
      </c>
      <c r="N1494" s="87" t="s">
        <v>1434</v>
      </c>
      <c r="O1494" s="87" t="s">
        <v>59</v>
      </c>
      <c r="P1494" s="87" t="str">
        <f>VLOOKUP(Email_TaskV2[[#This Row],[PIC Dev]],[1]Organization!C:D,2,FALSE)</f>
        <v>BSM Prepaid</v>
      </c>
      <c r="Q1494" s="87"/>
      <c r="R1494" s="78">
        <v>45</v>
      </c>
      <c r="S1494" s="78" t="s">
        <v>106</v>
      </c>
      <c r="T1494" s="78" t="s">
        <v>6480</v>
      </c>
      <c r="U1494" s="177" t="s">
        <v>6481</v>
      </c>
      <c r="V1494" s="85">
        <v>44874</v>
      </c>
      <c r="W1494" s="78" t="s">
        <v>6101</v>
      </c>
      <c r="X1494" s="78" t="s">
        <v>6017</v>
      </c>
      <c r="Y1494" s="78" t="s">
        <v>5972</v>
      </c>
      <c r="Z1494" s="78" t="s">
        <v>63</v>
      </c>
      <c r="AA1494" s="78" t="s">
        <v>64</v>
      </c>
      <c r="AB1494" s="78" t="s">
        <v>65</v>
      </c>
      <c r="AC1494" s="78" t="s">
        <v>66</v>
      </c>
      <c r="AD1494" s="23" t="s">
        <v>2792</v>
      </c>
      <c r="AE1494" s="77"/>
      <c r="AF1494" s="77"/>
      <c r="AG1494" s="78"/>
      <c r="AH1494" s="78"/>
      <c r="AI1494" s="182" t="s">
        <v>75</v>
      </c>
      <c r="AJ1494" s="183" t="str">
        <f t="shared" si="175"/>
        <v/>
      </c>
      <c r="AK1494" s="25"/>
      <c r="AL1494" s="25"/>
      <c r="AM1494" s="25"/>
      <c r="AN1494" s="25"/>
      <c r="AO1494" s="25"/>
      <c r="AP1494" s="26">
        <f ca="1">IF(AND(Email_TaskV2[[#This Row],[Status]]="ON PROGRESS"),TODAY()-Email_TaskV2[[#This Row],[Tanggal nodin RFS/RFI]],0)</f>
        <v>0</v>
      </c>
      <c r="AQ1494" s="26">
        <f ca="1">IF(AND(Email_TaskV2[[#This Row],[Status]]="ON PROGRESS",Email_TaskV2[[#This Row],[Type]]="RFI"),TODAY()-Email_TaskV2[[#This Row],[Tanggal nodin RFS/RFI]],0)</f>
        <v>0</v>
      </c>
      <c r="AR1494" s="26" t="str">
        <f ca="1">IF(Email_TaskV2[[#This Row],[Aging]]&gt;7,"Warning","")</f>
        <v/>
      </c>
      <c r="AS1494" s="158"/>
      <c r="AT1494" s="158"/>
      <c r="AU1494" s="158"/>
      <c r="AV1494" s="158" t="str">
        <f>IF(AND(Email_TaskV2[[#This Row],[Status]]="ON PROGRESS",Email_TaskV2[[#This Row],[Type]]="RFS"),"YES","")</f>
        <v/>
      </c>
      <c r="AW1494" s="16" t="str">
        <f>IF(AND(Email_TaskV2[[#This Row],[Status]]="ON PROGRESS",Email_TaskV2[[#This Row],[Type]]="RFI"),"YES","")</f>
        <v/>
      </c>
      <c r="AX1494" s="158">
        <f>IF(Email_TaskV2[[#This Row],[Nomor Nodin RFS/RFI]]="","",DAY(Email_TaskV2[[#This Row],[Tanggal nodin RFS/RFI]]))</f>
        <v>24</v>
      </c>
      <c r="AY1494" s="179" t="str">
        <f>IF(Email_TaskV2[[#This Row],[Nomor Nodin RFS/RFI]]="","",TEXT(Email_TaskV2[[#This Row],[Tanggal nodin RFS/RFI]],"mmm"))</f>
        <v>Nov</v>
      </c>
      <c r="AZ1494" s="179" t="str">
        <f>IF(Email_TaskV2[[#This Row],[Nodin BO]]="","No","Yes")</f>
        <v>Yes</v>
      </c>
      <c r="BA1494" s="176">
        <f>IF(Email_TaskV2[[#This Row],[Month]]="",13,MONTH(Email_TaskV2[[#This Row],[Tanggal nodin RFS/RFI]]))</f>
        <v>11</v>
      </c>
    </row>
    <row r="1495" spans="1:53" ht="15" hidden="1" customHeight="1" x14ac:dyDescent="0.3">
      <c r="A1495" s="17">
        <v>1494</v>
      </c>
      <c r="B1495" s="78" t="s">
        <v>6482</v>
      </c>
      <c r="C1495" s="86">
        <v>44889</v>
      </c>
      <c r="D1495" s="191" t="s">
        <v>6483</v>
      </c>
      <c r="E1495" s="182" t="s">
        <v>6197</v>
      </c>
      <c r="F1495" s="192">
        <v>0.3</v>
      </c>
      <c r="G1495" s="85">
        <v>44901</v>
      </c>
      <c r="H1495" s="78"/>
      <c r="I1495" s="78"/>
      <c r="J1495" s="78"/>
      <c r="K1495" s="78"/>
      <c r="L1495" s="77"/>
      <c r="M1495" s="87"/>
      <c r="N1495" s="87" t="s">
        <v>3068</v>
      </c>
      <c r="O1495" s="87" t="s">
        <v>3069</v>
      </c>
      <c r="P1495" s="87" t="str">
        <f>VLOOKUP(Email_TaskV2[[#This Row],[PIC Dev]],[1]Organization!C:D,2,FALSE)</f>
        <v>BSM Prepaid</v>
      </c>
      <c r="Q1495" s="87"/>
      <c r="R1495" s="78"/>
      <c r="S1495" s="78" t="s">
        <v>61</v>
      </c>
      <c r="T1495" s="78" t="s">
        <v>6484</v>
      </c>
      <c r="U1495" s="78" t="s">
        <v>6485</v>
      </c>
      <c r="V1495" s="85">
        <v>44872</v>
      </c>
      <c r="W1495" s="78" t="s">
        <v>588</v>
      </c>
      <c r="X1495" s="78" t="s">
        <v>6199</v>
      </c>
      <c r="Y1495" s="78" t="s">
        <v>6200</v>
      </c>
      <c r="Z1495" s="78" t="s">
        <v>63</v>
      </c>
      <c r="AA1495" s="78" t="s">
        <v>64</v>
      </c>
      <c r="AB1495" s="78" t="s">
        <v>588</v>
      </c>
      <c r="AC1495" s="78" t="s">
        <v>66</v>
      </c>
      <c r="AD1495" s="23" t="s">
        <v>125</v>
      </c>
      <c r="AE1495" s="77" t="s">
        <v>99</v>
      </c>
      <c r="AF1495" s="77"/>
      <c r="AG1495" s="78"/>
      <c r="AH1495" s="78"/>
      <c r="AI1495" s="182" t="s">
        <v>68</v>
      </c>
      <c r="AJ1495" s="183" t="str">
        <f t="shared" si="175"/>
        <v>(FUT Simulator)</v>
      </c>
      <c r="AK1495" s="25"/>
      <c r="AL1495" s="25"/>
      <c r="AM1495" s="25">
        <v>3</v>
      </c>
      <c r="AN1495" s="25"/>
      <c r="AO1495" s="25"/>
      <c r="AP1495" s="26">
        <f ca="1">IF(AND(Email_TaskV2[[#This Row],[Status]]="ON PROGRESS"),TODAY()-Email_TaskV2[[#This Row],[Tanggal nodin RFS/RFI]],0)</f>
        <v>19</v>
      </c>
      <c r="AQ1495" s="26">
        <f ca="1">IF(AND(Email_TaskV2[[#This Row],[Status]]="ON PROGRESS",Email_TaskV2[[#This Row],[Type]]="RFI"),TODAY()-Email_TaskV2[[#This Row],[Tanggal nodin RFS/RFI]],0)</f>
        <v>0</v>
      </c>
      <c r="AR1495" s="26" t="str">
        <f ca="1">IF(Email_TaskV2[[#This Row],[Aging]]&gt;7,"Warning","")</f>
        <v>Warning</v>
      </c>
      <c r="AS1495" s="158"/>
      <c r="AT1495" s="158"/>
      <c r="AU1495" s="158"/>
      <c r="AV1495" s="158" t="str">
        <f>IF(AND(Email_TaskV2[[#This Row],[Status]]="ON PROGRESS",Email_TaskV2[[#This Row],[Type]]="RFS"),"YES","")</f>
        <v>YES</v>
      </c>
      <c r="AW1495" s="16" t="str">
        <f>IF(AND(Email_TaskV2[[#This Row],[Status]]="ON PROGRESS",Email_TaskV2[[#This Row],[Type]]="RFI"),"YES","")</f>
        <v/>
      </c>
      <c r="AX1495" s="158">
        <f>IF(Email_TaskV2[[#This Row],[Nomor Nodin RFS/RFI]]="","",DAY(Email_TaskV2[[#This Row],[Tanggal nodin RFS/RFI]]))</f>
        <v>24</v>
      </c>
      <c r="AY1495" s="179" t="str">
        <f>IF(Email_TaskV2[[#This Row],[Nomor Nodin RFS/RFI]]="","",TEXT(Email_TaskV2[[#This Row],[Tanggal nodin RFS/RFI]],"mmm"))</f>
        <v>Nov</v>
      </c>
      <c r="AZ1495" s="179" t="str">
        <f>IF(Email_TaskV2[[#This Row],[Nodin BO]]="","No","Yes")</f>
        <v>Yes</v>
      </c>
      <c r="BA1495" s="176">
        <f>IF(Email_TaskV2[[#This Row],[Month]]="",13,MONTH(Email_TaskV2[[#This Row],[Tanggal nodin RFS/RFI]]))</f>
        <v>11</v>
      </c>
    </row>
    <row r="1496" spans="1:53" ht="15" hidden="1" customHeight="1" x14ac:dyDescent="0.3">
      <c r="A1496" s="17">
        <v>1495</v>
      </c>
      <c r="B1496" s="78" t="s">
        <v>6486</v>
      </c>
      <c r="C1496" s="86">
        <v>44889</v>
      </c>
      <c r="D1496" s="191" t="s">
        <v>5912</v>
      </c>
      <c r="E1496" s="182" t="s">
        <v>6197</v>
      </c>
      <c r="F1496" s="192">
        <v>0.4</v>
      </c>
      <c r="G1496" s="85">
        <v>44894</v>
      </c>
      <c r="H1496" s="78"/>
      <c r="I1496" s="78"/>
      <c r="J1496" s="78"/>
      <c r="K1496" s="78"/>
      <c r="L1496" s="77"/>
      <c r="M1496" s="87"/>
      <c r="N1496" s="87" t="s">
        <v>3765</v>
      </c>
      <c r="O1496" s="87" t="s">
        <v>3766</v>
      </c>
      <c r="P1496" s="87" t="str">
        <f>VLOOKUP(Email_TaskV2[[#This Row],[PIC Dev]],[1]Organization!C:D,2,FALSE)</f>
        <v>Postpaid, Roaming, and Interconnect</v>
      </c>
      <c r="Q1496" s="87"/>
      <c r="R1496" s="78"/>
      <c r="S1496" s="78" t="s">
        <v>61</v>
      </c>
      <c r="T1496" s="78" t="s">
        <v>5347</v>
      </c>
      <c r="U1496" s="78" t="s">
        <v>6487</v>
      </c>
      <c r="V1496" s="85">
        <v>44834</v>
      </c>
      <c r="W1496" s="78" t="s">
        <v>6129</v>
      </c>
      <c r="X1496" s="78" t="s">
        <v>6255</v>
      </c>
      <c r="Y1496" s="78" t="s">
        <v>6256</v>
      </c>
      <c r="Z1496" s="78" t="s">
        <v>63</v>
      </c>
      <c r="AA1496" s="78" t="s">
        <v>64</v>
      </c>
      <c r="AB1496" s="78" t="s">
        <v>65</v>
      </c>
      <c r="AC1496" s="78" t="s">
        <v>66</v>
      </c>
      <c r="AD1496" s="23" t="s">
        <v>125</v>
      </c>
      <c r="AE1496" s="77" t="s">
        <v>99</v>
      </c>
      <c r="AF1496" s="77"/>
      <c r="AG1496" s="78"/>
      <c r="AH1496" s="78"/>
      <c r="AI1496" s="182" t="s">
        <v>68</v>
      </c>
      <c r="AJ1496" s="183" t="str">
        <f t="shared" si="175"/>
        <v>(FUT Simulator)</v>
      </c>
      <c r="AK1496" s="25"/>
      <c r="AL1496" s="25"/>
      <c r="AM1496" s="25">
        <v>3</v>
      </c>
      <c r="AN1496" s="25"/>
      <c r="AO1496" s="25"/>
      <c r="AP1496" s="26">
        <f ca="1">IF(AND(Email_TaskV2[[#This Row],[Status]]="ON PROGRESS"),TODAY()-Email_TaskV2[[#This Row],[Tanggal nodin RFS/RFI]],0)</f>
        <v>19</v>
      </c>
      <c r="AQ1496" s="26">
        <f ca="1">IF(AND(Email_TaskV2[[#This Row],[Status]]="ON PROGRESS",Email_TaskV2[[#This Row],[Type]]="RFI"),TODAY()-Email_TaskV2[[#This Row],[Tanggal nodin RFS/RFI]],0)</f>
        <v>0</v>
      </c>
      <c r="AR1496" s="26" t="str">
        <f ca="1">IF(Email_TaskV2[[#This Row],[Aging]]&gt;7,"Warning","")</f>
        <v>Warning</v>
      </c>
      <c r="AS1496" s="158"/>
      <c r="AT1496" s="158"/>
      <c r="AU1496" s="158"/>
      <c r="AV1496" s="158" t="str">
        <f>IF(AND(Email_TaskV2[[#This Row],[Status]]="ON PROGRESS",Email_TaskV2[[#This Row],[Type]]="RFS"),"YES","")</f>
        <v>YES</v>
      </c>
      <c r="AW1496" s="16" t="str">
        <f>IF(AND(Email_TaskV2[[#This Row],[Status]]="ON PROGRESS",Email_TaskV2[[#This Row],[Type]]="RFI"),"YES","")</f>
        <v/>
      </c>
      <c r="AX1496" s="158">
        <f>IF(Email_TaskV2[[#This Row],[Nomor Nodin RFS/RFI]]="","",DAY(Email_TaskV2[[#This Row],[Tanggal nodin RFS/RFI]]))</f>
        <v>24</v>
      </c>
      <c r="AY1496" s="179" t="str">
        <f>IF(Email_TaskV2[[#This Row],[Nomor Nodin RFS/RFI]]="","",TEXT(Email_TaskV2[[#This Row],[Tanggal nodin RFS/RFI]],"mmm"))</f>
        <v>Nov</v>
      </c>
      <c r="AZ1496" s="179" t="str">
        <f>IF(Email_TaskV2[[#This Row],[Nodin BO]]="","No","Yes")</f>
        <v>Yes</v>
      </c>
      <c r="BA1496" s="176">
        <f>IF(Email_TaskV2[[#This Row],[Month]]="",13,MONTH(Email_TaskV2[[#This Row],[Tanggal nodin RFS/RFI]]))</f>
        <v>11</v>
      </c>
    </row>
    <row r="1497" spans="1:53" ht="15" hidden="1" customHeight="1" x14ac:dyDescent="0.3">
      <c r="A1497" s="17">
        <v>1496</v>
      </c>
      <c r="B1497" s="78" t="s">
        <v>6488</v>
      </c>
      <c r="C1497" s="86">
        <v>44889</v>
      </c>
      <c r="D1497" s="89" t="s">
        <v>6489</v>
      </c>
      <c r="E1497" s="78" t="s">
        <v>55</v>
      </c>
      <c r="F1497" s="78" t="s">
        <v>56</v>
      </c>
      <c r="G1497" s="85">
        <v>44889</v>
      </c>
      <c r="H1497" s="85">
        <v>44894</v>
      </c>
      <c r="I1497" s="78" t="s">
        <v>6490</v>
      </c>
      <c r="J1497" s="85">
        <v>44895</v>
      </c>
      <c r="K1497" s="177" t="s">
        <v>6491</v>
      </c>
      <c r="L1497" s="31">
        <f>H1497-C1497</f>
        <v>5</v>
      </c>
      <c r="M1497" s="31">
        <f>J1497-G1497</f>
        <v>6</v>
      </c>
      <c r="N1497" s="87" t="s">
        <v>93</v>
      </c>
      <c r="O1497" s="87" t="s">
        <v>94</v>
      </c>
      <c r="P1497" s="87" t="str">
        <f>VLOOKUP(Email_TaskV2[[#This Row],[PIC Dev]],[1]Organization!C:D,2,FALSE)</f>
        <v>Digital and VAS</v>
      </c>
      <c r="Q1497" s="89" t="s">
        <v>6492</v>
      </c>
      <c r="R1497" s="78">
        <v>32</v>
      </c>
      <c r="S1497" s="78" t="s">
        <v>61</v>
      </c>
      <c r="T1497" s="78" t="s">
        <v>6493</v>
      </c>
      <c r="U1497" s="177" t="s">
        <v>6494</v>
      </c>
      <c r="V1497" s="85">
        <v>44887</v>
      </c>
      <c r="W1497" s="78" t="s">
        <v>4158</v>
      </c>
      <c r="X1497" s="78" t="s">
        <v>6065</v>
      </c>
      <c r="Y1497" s="78" t="s">
        <v>6006</v>
      </c>
      <c r="Z1497" s="78" t="s">
        <v>63</v>
      </c>
      <c r="AA1497" s="78" t="s">
        <v>64</v>
      </c>
      <c r="AB1497" s="78" t="s">
        <v>201</v>
      </c>
      <c r="AC1497" s="78" t="s">
        <v>98</v>
      </c>
      <c r="AD1497" s="23" t="s">
        <v>2421</v>
      </c>
      <c r="AE1497" s="77"/>
      <c r="AF1497" s="77"/>
      <c r="AG1497" s="78"/>
      <c r="AH1497" s="78"/>
      <c r="AI1497" s="182" t="s">
        <v>75</v>
      </c>
      <c r="AJ1497" s="183" t="str">
        <f t="shared" si="175"/>
        <v/>
      </c>
      <c r="AK1497" s="25"/>
      <c r="AL1497" s="25"/>
      <c r="AM1497" s="25"/>
      <c r="AN1497" s="25"/>
      <c r="AO1497" s="25"/>
      <c r="AP1497" s="26">
        <f ca="1">IF(AND(Email_TaskV2[[#This Row],[Status]]="ON PROGRESS"),TODAY()-Email_TaskV2[[#This Row],[Tanggal nodin RFS/RFI]],0)</f>
        <v>0</v>
      </c>
      <c r="AQ1497" s="26">
        <f ca="1">IF(AND(Email_TaskV2[[#This Row],[Status]]="ON PROGRESS",Email_TaskV2[[#This Row],[Type]]="RFI"),TODAY()-Email_TaskV2[[#This Row],[Tanggal nodin RFS/RFI]],0)</f>
        <v>0</v>
      </c>
      <c r="AR1497" s="26" t="str">
        <f ca="1">IF(Email_TaskV2[[#This Row],[Aging]]&gt;7,"Warning","")</f>
        <v/>
      </c>
      <c r="AS1497" s="158"/>
      <c r="AT1497" s="158"/>
      <c r="AU1497" s="158"/>
      <c r="AV1497" s="158" t="str">
        <f>IF(AND(Email_TaskV2[[#This Row],[Status]]="ON PROGRESS",Email_TaskV2[[#This Row],[Type]]="RFS"),"YES","")</f>
        <v/>
      </c>
      <c r="AW1497" s="184" t="str">
        <f>IF(AND(Email_TaskV2[[#This Row],[Status]]="ON PROGRESS",Email_TaskV2[[#This Row],[Type]]="RFI"),"YES","")</f>
        <v/>
      </c>
      <c r="AX1497" s="158">
        <f>IF(Email_TaskV2[[#This Row],[Nomor Nodin RFS/RFI]]="","",DAY(Email_TaskV2[[#This Row],[Tanggal nodin RFS/RFI]]))</f>
        <v>24</v>
      </c>
      <c r="AY1497" s="179" t="str">
        <f>IF(Email_TaskV2[[#This Row],[Nomor Nodin RFS/RFI]]="","",TEXT(Email_TaskV2[[#This Row],[Tanggal nodin RFS/RFI]],"mmm"))</f>
        <v>Nov</v>
      </c>
      <c r="AZ1497" s="179" t="str">
        <f>IF(Email_TaskV2[[#This Row],[Nodin BO]]="","No","Yes")</f>
        <v>Yes</v>
      </c>
      <c r="BA1497" s="176">
        <f>IF(Email_TaskV2[[#This Row],[Month]]="",13,MONTH(Email_TaskV2[[#This Row],[Tanggal nodin RFS/RFI]]))</f>
        <v>11</v>
      </c>
    </row>
    <row r="1498" spans="1:53" ht="15" hidden="1" customHeight="1" x14ac:dyDescent="0.3">
      <c r="A1498" s="17">
        <v>1497</v>
      </c>
      <c r="B1498" s="78" t="s">
        <v>6495</v>
      </c>
      <c r="C1498" s="86">
        <v>44889</v>
      </c>
      <c r="D1498" s="191" t="s">
        <v>6496</v>
      </c>
      <c r="E1498" s="182" t="s">
        <v>6197</v>
      </c>
      <c r="F1498" s="192">
        <v>0.3</v>
      </c>
      <c r="G1498" s="85">
        <v>44894</v>
      </c>
      <c r="H1498" s="78"/>
      <c r="I1498" s="78"/>
      <c r="J1498" s="78"/>
      <c r="K1498" s="78"/>
      <c r="L1498" s="77"/>
      <c r="M1498" s="87"/>
      <c r="N1498" s="87" t="s">
        <v>93</v>
      </c>
      <c r="O1498" s="87" t="s">
        <v>94</v>
      </c>
      <c r="P1498" s="87" t="str">
        <f>VLOOKUP(Email_TaskV2[[#This Row],[PIC Dev]],[1]Organization!C:D,2,FALSE)</f>
        <v>Digital and VAS</v>
      </c>
      <c r="Q1498" s="87"/>
      <c r="R1498" s="78"/>
      <c r="S1498" s="78" t="s">
        <v>61</v>
      </c>
      <c r="T1498" s="78" t="s">
        <v>6497</v>
      </c>
      <c r="U1498" s="78" t="s">
        <v>6498</v>
      </c>
      <c r="V1498" s="85">
        <v>44820</v>
      </c>
      <c r="W1498" s="78" t="s">
        <v>4158</v>
      </c>
      <c r="X1498" s="78" t="s">
        <v>6065</v>
      </c>
      <c r="Y1498" s="78" t="s">
        <v>6006</v>
      </c>
      <c r="Z1498" s="78" t="s">
        <v>63</v>
      </c>
      <c r="AA1498" s="78" t="s">
        <v>64</v>
      </c>
      <c r="AB1498" s="78" t="s">
        <v>159</v>
      </c>
      <c r="AC1498" s="78" t="s">
        <v>98</v>
      </c>
      <c r="AD1498" s="23" t="s">
        <v>160</v>
      </c>
      <c r="AE1498" s="77"/>
      <c r="AF1498" s="77"/>
      <c r="AG1498" s="78"/>
      <c r="AH1498" s="78"/>
      <c r="AI1498" s="182" t="s">
        <v>75</v>
      </c>
      <c r="AJ1498" s="183" t="str">
        <f t="shared" si="175"/>
        <v/>
      </c>
      <c r="AK1498" s="25"/>
      <c r="AL1498" s="25"/>
      <c r="AM1498" s="25"/>
      <c r="AN1498" s="25"/>
      <c r="AO1498" s="25"/>
      <c r="AP1498" s="26">
        <f ca="1">IF(AND(Email_TaskV2[[#This Row],[Status]]="ON PROGRESS"),TODAY()-Email_TaskV2[[#This Row],[Tanggal nodin RFS/RFI]],0)</f>
        <v>19</v>
      </c>
      <c r="AQ1498" s="26">
        <f ca="1">IF(AND(Email_TaskV2[[#This Row],[Status]]="ON PROGRESS",Email_TaskV2[[#This Row],[Type]]="RFI"),TODAY()-Email_TaskV2[[#This Row],[Tanggal nodin RFS/RFI]],0)</f>
        <v>0</v>
      </c>
      <c r="AR1498" s="26" t="str">
        <f ca="1">IF(Email_TaskV2[[#This Row],[Aging]]&gt;7,"Warning","")</f>
        <v>Warning</v>
      </c>
      <c r="AS1498" s="158"/>
      <c r="AT1498" s="158"/>
      <c r="AU1498" s="158"/>
      <c r="AV1498" s="158" t="str">
        <f>IF(AND(Email_TaskV2[[#This Row],[Status]]="ON PROGRESS",Email_TaskV2[[#This Row],[Type]]="RFS"),"YES","")</f>
        <v>YES</v>
      </c>
      <c r="AW1498" s="184" t="str">
        <f>IF(AND(Email_TaskV2[[#This Row],[Status]]="ON PROGRESS",Email_TaskV2[[#This Row],[Type]]="RFI"),"YES","")</f>
        <v/>
      </c>
      <c r="AX1498" s="158">
        <f>IF(Email_TaskV2[[#This Row],[Nomor Nodin RFS/RFI]]="","",DAY(Email_TaskV2[[#This Row],[Tanggal nodin RFS/RFI]]))</f>
        <v>24</v>
      </c>
      <c r="AY1498" s="179" t="str">
        <f>IF(Email_TaskV2[[#This Row],[Nomor Nodin RFS/RFI]]="","",TEXT(Email_TaskV2[[#This Row],[Tanggal nodin RFS/RFI]],"mmm"))</f>
        <v>Nov</v>
      </c>
      <c r="AZ1498" s="179" t="str">
        <f>IF(Email_TaskV2[[#This Row],[Nodin BO]]="","No","Yes")</f>
        <v>Yes</v>
      </c>
      <c r="BA1498" s="176">
        <f>IF(Email_TaskV2[[#This Row],[Month]]="",13,MONTH(Email_TaskV2[[#This Row],[Tanggal nodin RFS/RFI]]))</f>
        <v>11</v>
      </c>
    </row>
    <row r="1499" spans="1:53" ht="15" hidden="1" customHeight="1" x14ac:dyDescent="0.3">
      <c r="A1499" s="17">
        <v>1498</v>
      </c>
      <c r="B1499" s="78" t="s">
        <v>6499</v>
      </c>
      <c r="C1499" s="86">
        <v>44889</v>
      </c>
      <c r="D1499" s="191" t="s">
        <v>6500</v>
      </c>
      <c r="E1499" s="182" t="s">
        <v>6197</v>
      </c>
      <c r="F1499" s="192">
        <v>0.2</v>
      </c>
      <c r="G1499" s="85">
        <v>44901</v>
      </c>
      <c r="H1499" s="78"/>
      <c r="I1499" s="78"/>
      <c r="J1499" s="78"/>
      <c r="K1499" s="78"/>
      <c r="L1499" s="77"/>
      <c r="M1499" s="87"/>
      <c r="N1499" s="87" t="s">
        <v>93</v>
      </c>
      <c r="O1499" s="87" t="s">
        <v>94</v>
      </c>
      <c r="P1499" s="87" t="str">
        <f>VLOOKUP(Email_TaskV2[[#This Row],[PIC Dev]],[1]Organization!C:D,2,FALSE)</f>
        <v>Digital and VAS</v>
      </c>
      <c r="Q1499" s="87"/>
      <c r="R1499" s="78"/>
      <c r="S1499" s="78" t="s">
        <v>61</v>
      </c>
      <c r="T1499" s="78" t="s">
        <v>6497</v>
      </c>
      <c r="U1499" s="78" t="s">
        <v>6498</v>
      </c>
      <c r="V1499" s="85">
        <v>44820</v>
      </c>
      <c r="W1499" s="78" t="s">
        <v>4158</v>
      </c>
      <c r="X1499" s="78" t="s">
        <v>6065</v>
      </c>
      <c r="Y1499" s="78" t="s">
        <v>6006</v>
      </c>
      <c r="Z1499" s="78" t="s">
        <v>63</v>
      </c>
      <c r="AA1499" s="78" t="s">
        <v>64</v>
      </c>
      <c r="AB1499" s="78" t="s">
        <v>97</v>
      </c>
      <c r="AC1499" s="78" t="s">
        <v>98</v>
      </c>
      <c r="AD1499" s="23" t="s">
        <v>255</v>
      </c>
      <c r="AE1499" s="77"/>
      <c r="AF1499" s="77"/>
      <c r="AG1499" s="78"/>
      <c r="AH1499" s="78"/>
      <c r="AI1499" s="182" t="s">
        <v>75</v>
      </c>
      <c r="AJ1499" s="183" t="str">
        <f t="shared" ref="AJ1499:AJ1562" si="184">_xlfn.CONCAT(IF(AK1499&lt;&gt;"",REPLACE(AK1499,1,1,"(Sigos Automation)"),""),IF(AL1499&lt;&gt;"",REPLACE(AL1499,1,1,"(Prima Automation)"),""),IF(AM1499&lt;&gt;"",REPLACE(AM1499,1,1,"(FUT Simulator)"),""),IF(AN1499&lt;&gt;"",REPLACE(AN1499,1,1,"(Postman Simulator)"),""),IF(AO1499&lt;&gt;"",REPLACE(AO1499,1,1,"(Cetho Automation)"),""))</f>
        <v/>
      </c>
      <c r="AK1499" s="25"/>
      <c r="AL1499" s="25"/>
      <c r="AM1499" s="25"/>
      <c r="AN1499" s="25"/>
      <c r="AO1499" s="25"/>
      <c r="AP1499" s="26">
        <f ca="1">IF(AND(Email_TaskV2[[#This Row],[Status]]="ON PROGRESS"),TODAY()-Email_TaskV2[[#This Row],[Tanggal nodin RFS/RFI]],0)</f>
        <v>19</v>
      </c>
      <c r="AQ1499" s="26">
        <f ca="1">IF(AND(Email_TaskV2[[#This Row],[Status]]="ON PROGRESS",Email_TaskV2[[#This Row],[Type]]="RFI"),TODAY()-Email_TaskV2[[#This Row],[Tanggal nodin RFS/RFI]],0)</f>
        <v>0</v>
      </c>
      <c r="AR1499" s="26" t="str">
        <f ca="1">IF(Email_TaskV2[[#This Row],[Aging]]&gt;7,"Warning","")</f>
        <v>Warning</v>
      </c>
      <c r="AS1499" s="158"/>
      <c r="AT1499" s="158"/>
      <c r="AU1499" s="158"/>
      <c r="AV1499" s="158" t="str">
        <f>IF(AND(Email_TaskV2[[#This Row],[Status]]="ON PROGRESS",Email_TaskV2[[#This Row],[Type]]="RFS"),"YES","")</f>
        <v>YES</v>
      </c>
      <c r="AW1499" s="184" t="str">
        <f>IF(AND(Email_TaskV2[[#This Row],[Status]]="ON PROGRESS",Email_TaskV2[[#This Row],[Type]]="RFI"),"YES","")</f>
        <v/>
      </c>
      <c r="AX1499" s="158">
        <f>IF(Email_TaskV2[[#This Row],[Nomor Nodin RFS/RFI]]="","",DAY(Email_TaskV2[[#This Row],[Tanggal nodin RFS/RFI]]))</f>
        <v>24</v>
      </c>
      <c r="AY1499" s="179" t="str">
        <f>IF(Email_TaskV2[[#This Row],[Nomor Nodin RFS/RFI]]="","",TEXT(Email_TaskV2[[#This Row],[Tanggal nodin RFS/RFI]],"mmm"))</f>
        <v>Nov</v>
      </c>
      <c r="AZ1499" s="179" t="str">
        <f>IF(Email_TaskV2[[#This Row],[Nodin BO]]="","No","Yes")</f>
        <v>Yes</v>
      </c>
      <c r="BA1499" s="176">
        <f>IF(Email_TaskV2[[#This Row],[Month]]="",13,MONTH(Email_TaskV2[[#This Row],[Tanggal nodin RFS/RFI]]))</f>
        <v>11</v>
      </c>
    </row>
    <row r="1500" spans="1:53" ht="15" hidden="1" customHeight="1" x14ac:dyDescent="0.3">
      <c r="A1500" s="17">
        <v>1499</v>
      </c>
      <c r="B1500" s="78" t="s">
        <v>6501</v>
      </c>
      <c r="C1500" s="86">
        <v>44889</v>
      </c>
      <c r="D1500" s="89" t="s">
        <v>6502</v>
      </c>
      <c r="E1500" s="78" t="s">
        <v>55</v>
      </c>
      <c r="F1500" s="88" t="s">
        <v>112</v>
      </c>
      <c r="G1500" s="85">
        <v>44890</v>
      </c>
      <c r="H1500" s="85">
        <v>44895</v>
      </c>
      <c r="I1500" s="78" t="s">
        <v>6503</v>
      </c>
      <c r="J1500" s="85">
        <v>44901</v>
      </c>
      <c r="K1500" s="177" t="s">
        <v>6504</v>
      </c>
      <c r="L1500" s="31">
        <f>H1500-C1500</f>
        <v>6</v>
      </c>
      <c r="M1500" s="31">
        <f>J1500-G1500</f>
        <v>11</v>
      </c>
      <c r="N1500" s="87" t="s">
        <v>220</v>
      </c>
      <c r="O1500" s="87" t="s">
        <v>221</v>
      </c>
      <c r="P1500" s="87" t="str">
        <f>VLOOKUP(Email_TaskV2[[#This Row],[PIC Dev]],[1]Organization!C:D,2,FALSE)</f>
        <v>Digital and VAS</v>
      </c>
      <c r="Q1500" s="87"/>
      <c r="R1500" s="78">
        <v>908</v>
      </c>
      <c r="S1500" s="78" t="s">
        <v>106</v>
      </c>
      <c r="T1500" s="78" t="s">
        <v>6505</v>
      </c>
      <c r="U1500" s="177" t="s">
        <v>6506</v>
      </c>
      <c r="V1500" s="78"/>
      <c r="W1500" s="78" t="s">
        <v>5996</v>
      </c>
      <c r="X1500" s="78"/>
      <c r="Y1500" s="78"/>
      <c r="Z1500" s="78" t="s">
        <v>63</v>
      </c>
      <c r="AA1500" s="78" t="s">
        <v>64</v>
      </c>
      <c r="AB1500" s="78" t="s">
        <v>97</v>
      </c>
      <c r="AC1500" s="78" t="s">
        <v>98</v>
      </c>
      <c r="AD1500" s="23" t="s">
        <v>186</v>
      </c>
      <c r="AE1500" s="77"/>
      <c r="AF1500" s="77"/>
      <c r="AG1500" s="78"/>
      <c r="AH1500" s="78"/>
      <c r="AI1500" s="182" t="s">
        <v>75</v>
      </c>
      <c r="AJ1500" s="183" t="str">
        <f t="shared" si="184"/>
        <v/>
      </c>
      <c r="AK1500" s="25"/>
      <c r="AL1500" s="25"/>
      <c r="AM1500" s="25"/>
      <c r="AN1500" s="25"/>
      <c r="AO1500" s="25"/>
      <c r="AP1500" s="26">
        <f ca="1">IF(AND(Email_TaskV2[[#This Row],[Status]]="ON PROGRESS"),TODAY()-Email_TaskV2[[#This Row],[Tanggal nodin RFS/RFI]],0)</f>
        <v>0</v>
      </c>
      <c r="AQ1500" s="26">
        <f ca="1">IF(AND(Email_TaskV2[[#This Row],[Status]]="ON PROGRESS",Email_TaskV2[[#This Row],[Type]]="RFI"),TODAY()-Email_TaskV2[[#This Row],[Tanggal nodin RFS/RFI]],0)</f>
        <v>0</v>
      </c>
      <c r="AR1500" s="26" t="str">
        <f ca="1">IF(Email_TaskV2[[#This Row],[Aging]]&gt;7,"Warning","")</f>
        <v/>
      </c>
      <c r="AS1500" s="158"/>
      <c r="AT1500" s="158"/>
      <c r="AU1500" s="158"/>
      <c r="AV1500" s="158" t="str">
        <f>IF(AND(Email_TaskV2[[#This Row],[Status]]="ON PROGRESS",Email_TaskV2[[#This Row],[Type]]="RFS"),"YES","")</f>
        <v/>
      </c>
      <c r="AW1500" s="16" t="str">
        <f>IF(AND(Email_TaskV2[[#This Row],[Status]]="ON PROGRESS",Email_TaskV2[[#This Row],[Type]]="RFI"),"YES","")</f>
        <v/>
      </c>
      <c r="AX1500" s="158">
        <f>IF(Email_TaskV2[[#This Row],[Nomor Nodin RFS/RFI]]="","",DAY(Email_TaskV2[[#This Row],[Tanggal nodin RFS/RFI]]))</f>
        <v>24</v>
      </c>
      <c r="AY1500" s="179" t="str">
        <f>IF(Email_TaskV2[[#This Row],[Nomor Nodin RFS/RFI]]="","",TEXT(Email_TaskV2[[#This Row],[Tanggal nodin RFS/RFI]],"mmm"))</f>
        <v>Nov</v>
      </c>
      <c r="AZ1500" s="179" t="str">
        <f>IF(Email_TaskV2[[#This Row],[Nodin BO]]="","No","Yes")</f>
        <v>Yes</v>
      </c>
      <c r="BA1500" s="176">
        <f>IF(Email_TaskV2[[#This Row],[Month]]="",13,MONTH(Email_TaskV2[[#This Row],[Tanggal nodin RFS/RFI]]))</f>
        <v>11</v>
      </c>
    </row>
    <row r="1501" spans="1:53" ht="15" hidden="1" customHeight="1" x14ac:dyDescent="0.3">
      <c r="A1501" s="17">
        <v>1500</v>
      </c>
      <c r="B1501" s="78" t="s">
        <v>6507</v>
      </c>
      <c r="C1501" s="86">
        <v>44889</v>
      </c>
      <c r="D1501" s="89" t="s">
        <v>6508</v>
      </c>
      <c r="E1501" s="78" t="s">
        <v>55</v>
      </c>
      <c r="F1501" s="78" t="s">
        <v>112</v>
      </c>
      <c r="G1501" s="85">
        <v>44893</v>
      </c>
      <c r="H1501" s="85">
        <v>44894</v>
      </c>
      <c r="I1501" s="78" t="s">
        <v>6509</v>
      </c>
      <c r="J1501" s="85">
        <v>44895</v>
      </c>
      <c r="K1501" s="177" t="s">
        <v>6510</v>
      </c>
      <c r="L1501" s="31">
        <f>H1501-C1501</f>
        <v>5</v>
      </c>
      <c r="M1501" s="31">
        <f>J1501-G1501</f>
        <v>2</v>
      </c>
      <c r="N1501" s="87" t="s">
        <v>1434</v>
      </c>
      <c r="O1501" s="87" t="s">
        <v>59</v>
      </c>
      <c r="P1501" s="87" t="str">
        <f>VLOOKUP(Email_TaskV2[[#This Row],[PIC Dev]],[1]Organization!C:D,2,FALSE)</f>
        <v>BSM Prepaid</v>
      </c>
      <c r="Q1501" s="87"/>
      <c r="R1501" s="78">
        <v>60</v>
      </c>
      <c r="S1501" s="78" t="s">
        <v>106</v>
      </c>
      <c r="T1501" s="78" t="s">
        <v>6511</v>
      </c>
      <c r="U1501" s="177" t="s">
        <v>6512</v>
      </c>
      <c r="V1501" s="85">
        <v>44888</v>
      </c>
      <c r="W1501" s="78" t="s">
        <v>6101</v>
      </c>
      <c r="X1501" s="78" t="s">
        <v>6513</v>
      </c>
      <c r="Y1501" s="78" t="s">
        <v>6514</v>
      </c>
      <c r="Z1501" s="78" t="s">
        <v>63</v>
      </c>
      <c r="AA1501" s="78" t="s">
        <v>64</v>
      </c>
      <c r="AB1501" s="78" t="s">
        <v>65</v>
      </c>
      <c r="AC1501" s="78" t="s">
        <v>66</v>
      </c>
      <c r="AD1501" s="23" t="s">
        <v>5844</v>
      </c>
      <c r="AE1501" s="77"/>
      <c r="AF1501" s="77"/>
      <c r="AG1501" s="78"/>
      <c r="AH1501" s="78"/>
      <c r="AI1501" s="182" t="s">
        <v>75</v>
      </c>
      <c r="AJ1501" s="183" t="str">
        <f t="shared" si="184"/>
        <v/>
      </c>
      <c r="AK1501" s="25"/>
      <c r="AL1501" s="25"/>
      <c r="AM1501" s="25"/>
      <c r="AN1501" s="25"/>
      <c r="AO1501" s="25"/>
      <c r="AP1501" s="26">
        <f ca="1">IF(AND(Email_TaskV2[[#This Row],[Status]]="ON PROGRESS"),TODAY()-Email_TaskV2[[#This Row],[Tanggal nodin RFS/RFI]],0)</f>
        <v>0</v>
      </c>
      <c r="AQ1501" s="26">
        <f ca="1">IF(AND(Email_TaskV2[[#This Row],[Status]]="ON PROGRESS",Email_TaskV2[[#This Row],[Type]]="RFI"),TODAY()-Email_TaskV2[[#This Row],[Tanggal nodin RFS/RFI]],0)</f>
        <v>0</v>
      </c>
      <c r="AR1501" s="26" t="str">
        <f ca="1">IF(Email_TaskV2[[#This Row],[Aging]]&gt;7,"Warning","")</f>
        <v/>
      </c>
      <c r="AS1501" s="158"/>
      <c r="AT1501" s="158"/>
      <c r="AU1501" s="158"/>
      <c r="AV1501" s="158" t="str">
        <f>IF(AND(Email_TaskV2[[#This Row],[Status]]="ON PROGRESS",Email_TaskV2[[#This Row],[Type]]="RFS"),"YES","")</f>
        <v/>
      </c>
      <c r="AW1501" s="16" t="str">
        <f>IF(AND(Email_TaskV2[[#This Row],[Status]]="ON PROGRESS",Email_TaskV2[[#This Row],[Type]]="RFI"),"YES","")</f>
        <v/>
      </c>
      <c r="AX1501" s="158">
        <f>IF(Email_TaskV2[[#This Row],[Nomor Nodin RFS/RFI]]="","",DAY(Email_TaskV2[[#This Row],[Tanggal nodin RFS/RFI]]))</f>
        <v>24</v>
      </c>
      <c r="AY1501" s="179" t="str">
        <f>IF(Email_TaskV2[[#This Row],[Nomor Nodin RFS/RFI]]="","",TEXT(Email_TaskV2[[#This Row],[Tanggal nodin RFS/RFI]],"mmm"))</f>
        <v>Nov</v>
      </c>
      <c r="AZ1501" s="179" t="str">
        <f>IF(Email_TaskV2[[#This Row],[Nodin BO]]="","No","Yes")</f>
        <v>Yes</v>
      </c>
      <c r="BA1501" s="176">
        <f>IF(Email_TaskV2[[#This Row],[Month]]="",13,MONTH(Email_TaskV2[[#This Row],[Tanggal nodin RFS/RFI]]))</f>
        <v>11</v>
      </c>
    </row>
    <row r="1502" spans="1:53" ht="15" hidden="1" customHeight="1" x14ac:dyDescent="0.3">
      <c r="A1502" s="17">
        <v>1501</v>
      </c>
      <c r="B1502" s="78" t="s">
        <v>6515</v>
      </c>
      <c r="C1502" s="86">
        <v>44889</v>
      </c>
      <c r="D1502" s="89" t="s">
        <v>6516</v>
      </c>
      <c r="E1502" s="78" t="s">
        <v>55</v>
      </c>
      <c r="F1502" s="78" t="s">
        <v>78</v>
      </c>
      <c r="G1502" s="85">
        <v>44895</v>
      </c>
      <c r="H1502" s="85">
        <v>44896</v>
      </c>
      <c r="I1502" s="78" t="s">
        <v>6517</v>
      </c>
      <c r="J1502" s="85">
        <v>44896</v>
      </c>
      <c r="K1502" s="177" t="s">
        <v>6518</v>
      </c>
      <c r="L1502" s="31">
        <f>H1502-C1502</f>
        <v>7</v>
      </c>
      <c r="M1502" s="31">
        <f>J1502-G1502</f>
        <v>1</v>
      </c>
      <c r="N1502" s="87" t="s">
        <v>58</v>
      </c>
      <c r="O1502" s="87" t="s">
        <v>59</v>
      </c>
      <c r="P1502" s="87" t="str">
        <f>VLOOKUP(Email_TaskV2[[#This Row],[PIC Dev]],[1]Organization!C:D,2,FALSE)</f>
        <v>BSM Prepaid</v>
      </c>
      <c r="Q1502" s="89" t="s">
        <v>6519</v>
      </c>
      <c r="R1502" s="78">
        <v>51</v>
      </c>
      <c r="S1502" s="78" t="s">
        <v>106</v>
      </c>
      <c r="T1502" s="78" t="s">
        <v>5618</v>
      </c>
      <c r="U1502" s="78" t="s">
        <v>6520</v>
      </c>
      <c r="V1502" s="78" t="s">
        <v>5279</v>
      </c>
      <c r="W1502" s="78" t="s">
        <v>6101</v>
      </c>
      <c r="X1502" s="78" t="s">
        <v>6521</v>
      </c>
      <c r="Y1502" s="78" t="s">
        <v>6522</v>
      </c>
      <c r="Z1502" s="78" t="s">
        <v>63</v>
      </c>
      <c r="AA1502" s="78" t="s">
        <v>64</v>
      </c>
      <c r="AB1502" s="78" t="s">
        <v>65</v>
      </c>
      <c r="AC1502" s="78" t="s">
        <v>66</v>
      </c>
      <c r="AD1502" s="23" t="s">
        <v>1719</v>
      </c>
      <c r="AE1502" s="77"/>
      <c r="AF1502" s="77"/>
      <c r="AG1502" s="78"/>
      <c r="AH1502" s="78"/>
      <c r="AI1502" s="182" t="s">
        <v>75</v>
      </c>
      <c r="AJ1502" s="183" t="str">
        <f t="shared" si="184"/>
        <v/>
      </c>
      <c r="AK1502" s="25"/>
      <c r="AL1502" s="25"/>
      <c r="AM1502" s="25"/>
      <c r="AN1502" s="25"/>
      <c r="AO1502" s="25"/>
      <c r="AP1502" s="26">
        <f ca="1">IF(AND(Email_TaskV2[[#This Row],[Status]]="ON PROGRESS"),TODAY()-Email_TaskV2[[#This Row],[Tanggal nodin RFS/RFI]],0)</f>
        <v>0</v>
      </c>
      <c r="AQ1502" s="26">
        <f ca="1">IF(AND(Email_TaskV2[[#This Row],[Status]]="ON PROGRESS",Email_TaskV2[[#This Row],[Type]]="RFI"),TODAY()-Email_TaskV2[[#This Row],[Tanggal nodin RFS/RFI]],0)</f>
        <v>0</v>
      </c>
      <c r="AR1502" s="26" t="str">
        <f ca="1">IF(Email_TaskV2[[#This Row],[Aging]]&gt;7,"Warning","")</f>
        <v/>
      </c>
      <c r="AS1502" s="158"/>
      <c r="AT1502" s="158"/>
      <c r="AU1502" s="158"/>
      <c r="AV1502" s="158" t="str">
        <f>IF(AND(Email_TaskV2[[#This Row],[Status]]="ON PROGRESS",Email_TaskV2[[#This Row],[Type]]="RFS"),"YES","")</f>
        <v/>
      </c>
      <c r="AW1502" s="16" t="str">
        <f>IF(AND(Email_TaskV2[[#This Row],[Status]]="ON PROGRESS",Email_TaskV2[[#This Row],[Type]]="RFI"),"YES","")</f>
        <v/>
      </c>
      <c r="AX1502" s="158">
        <f>IF(Email_TaskV2[[#This Row],[Nomor Nodin RFS/RFI]]="","",DAY(Email_TaskV2[[#This Row],[Tanggal nodin RFS/RFI]]))</f>
        <v>24</v>
      </c>
      <c r="AY1502" s="179" t="str">
        <f>IF(Email_TaskV2[[#This Row],[Nomor Nodin RFS/RFI]]="","",TEXT(Email_TaskV2[[#This Row],[Tanggal nodin RFS/RFI]],"mmm"))</f>
        <v>Nov</v>
      </c>
      <c r="AZ1502" s="179" t="str">
        <f>IF(Email_TaskV2[[#This Row],[Nodin BO]]="","No","Yes")</f>
        <v>Yes</v>
      </c>
      <c r="BA1502" s="176">
        <f>IF(Email_TaskV2[[#This Row],[Month]]="",13,MONTH(Email_TaskV2[[#This Row],[Tanggal nodin RFS/RFI]]))</f>
        <v>11</v>
      </c>
    </row>
    <row r="1503" spans="1:53" ht="15" hidden="1" customHeight="1" x14ac:dyDescent="0.3">
      <c r="A1503" s="17">
        <v>1502</v>
      </c>
      <c r="B1503" s="78" t="s">
        <v>6523</v>
      </c>
      <c r="C1503" s="86">
        <v>44889</v>
      </c>
      <c r="D1503" s="89" t="s">
        <v>6524</v>
      </c>
      <c r="E1503" s="78" t="s">
        <v>55</v>
      </c>
      <c r="F1503" s="78" t="s">
        <v>78</v>
      </c>
      <c r="G1503" s="85">
        <v>44893</v>
      </c>
      <c r="H1503" s="85">
        <v>44902</v>
      </c>
      <c r="I1503" s="78" t="s">
        <v>6525</v>
      </c>
      <c r="J1503" s="85">
        <v>44902</v>
      </c>
      <c r="K1503" s="177" t="s">
        <v>6526</v>
      </c>
      <c r="L1503" s="31">
        <f>H1503-C1503</f>
        <v>13</v>
      </c>
      <c r="M1503" s="31">
        <f>J1503-G1503</f>
        <v>9</v>
      </c>
      <c r="N1503" s="87" t="s">
        <v>130</v>
      </c>
      <c r="O1503" s="87" t="s">
        <v>131</v>
      </c>
      <c r="P1503" s="87" t="str">
        <f>VLOOKUP(Email_TaskV2[[#This Row],[PIC Dev]],[1]Organization!C:D,2,FALSE)</f>
        <v>BSM Prepaid</v>
      </c>
      <c r="Q1503" s="89" t="s">
        <v>6527</v>
      </c>
      <c r="R1503" s="78">
        <v>52</v>
      </c>
      <c r="S1503" s="78" t="s">
        <v>61</v>
      </c>
      <c r="T1503" s="78" t="s">
        <v>6528</v>
      </c>
      <c r="U1503" s="78" t="s">
        <v>6529</v>
      </c>
      <c r="V1503" s="85">
        <v>44887</v>
      </c>
      <c r="W1503" s="78" t="s">
        <v>6311</v>
      </c>
      <c r="X1503" s="78" t="s">
        <v>6530</v>
      </c>
      <c r="Y1503" s="78" t="s">
        <v>6531</v>
      </c>
      <c r="Z1503" s="78" t="s">
        <v>63</v>
      </c>
      <c r="AA1503" s="78" t="s">
        <v>64</v>
      </c>
      <c r="AB1503" s="78" t="s">
        <v>65</v>
      </c>
      <c r="AC1503" s="78" t="s">
        <v>66</v>
      </c>
      <c r="AD1503" s="23" t="s">
        <v>4310</v>
      </c>
      <c r="AE1503" s="77"/>
      <c r="AF1503" s="77"/>
      <c r="AG1503" s="78"/>
      <c r="AH1503" s="78"/>
      <c r="AI1503" s="182" t="s">
        <v>75</v>
      </c>
      <c r="AJ1503" s="183" t="str">
        <f t="shared" si="184"/>
        <v/>
      </c>
      <c r="AK1503" s="25"/>
      <c r="AL1503" s="25"/>
      <c r="AM1503" s="25"/>
      <c r="AN1503" s="25"/>
      <c r="AO1503" s="25"/>
      <c r="AP1503" s="26">
        <f ca="1">IF(AND(Email_TaskV2[[#This Row],[Status]]="ON PROGRESS"),TODAY()-Email_TaskV2[[#This Row],[Tanggal nodin RFS/RFI]],0)</f>
        <v>0</v>
      </c>
      <c r="AQ1503" s="26">
        <f ca="1">IF(AND(Email_TaskV2[[#This Row],[Status]]="ON PROGRESS",Email_TaskV2[[#This Row],[Type]]="RFI"),TODAY()-Email_TaskV2[[#This Row],[Tanggal nodin RFS/RFI]],0)</f>
        <v>0</v>
      </c>
      <c r="AR1503" s="26" t="str">
        <f ca="1">IF(Email_TaskV2[[#This Row],[Aging]]&gt;7,"Warning","")</f>
        <v/>
      </c>
      <c r="AS1503" s="158"/>
      <c r="AT1503" s="158"/>
      <c r="AU1503" s="158"/>
      <c r="AV1503" s="158" t="str">
        <f>IF(AND(Email_TaskV2[[#This Row],[Status]]="ON PROGRESS",Email_TaskV2[[#This Row],[Type]]="RFS"),"YES","")</f>
        <v/>
      </c>
      <c r="AW1503" s="16" t="str">
        <f>IF(AND(Email_TaskV2[[#This Row],[Status]]="ON PROGRESS",Email_TaskV2[[#This Row],[Type]]="RFI"),"YES","")</f>
        <v/>
      </c>
      <c r="AX1503" s="158">
        <f>IF(Email_TaskV2[[#This Row],[Nomor Nodin RFS/RFI]]="","",DAY(Email_TaskV2[[#This Row],[Tanggal nodin RFS/RFI]]))</f>
        <v>24</v>
      </c>
      <c r="AY1503" s="179" t="str">
        <f>IF(Email_TaskV2[[#This Row],[Nomor Nodin RFS/RFI]]="","",TEXT(Email_TaskV2[[#This Row],[Tanggal nodin RFS/RFI]],"mmm"))</f>
        <v>Nov</v>
      </c>
      <c r="AZ1503" s="179" t="str">
        <f>IF(Email_TaskV2[[#This Row],[Nodin BO]]="","No","Yes")</f>
        <v>Yes</v>
      </c>
      <c r="BA1503" s="176">
        <f>IF(Email_TaskV2[[#This Row],[Month]]="",13,MONTH(Email_TaskV2[[#This Row],[Tanggal nodin RFS/RFI]]))</f>
        <v>11</v>
      </c>
    </row>
    <row r="1504" spans="1:53" ht="15" hidden="1" customHeight="1" x14ac:dyDescent="0.3">
      <c r="A1504" s="17">
        <v>1503</v>
      </c>
      <c r="B1504" s="78" t="s">
        <v>6532</v>
      </c>
      <c r="C1504" s="86">
        <v>44889</v>
      </c>
      <c r="D1504" s="89" t="s">
        <v>6533</v>
      </c>
      <c r="E1504" s="78" t="s">
        <v>55</v>
      </c>
      <c r="F1504" s="78" t="s">
        <v>78</v>
      </c>
      <c r="G1504" s="85">
        <v>44889</v>
      </c>
      <c r="H1504" s="85">
        <v>44902</v>
      </c>
      <c r="I1504" s="78" t="s">
        <v>6534</v>
      </c>
      <c r="J1504" s="85">
        <v>44902</v>
      </c>
      <c r="K1504" s="177" t="s">
        <v>6535</v>
      </c>
      <c r="L1504" s="31">
        <f t="shared" ref="L1504:L1510" si="185">H1504-C1504</f>
        <v>13</v>
      </c>
      <c r="M1504" s="31">
        <f t="shared" ref="M1504:M1510" si="186">J1504-G1504</f>
        <v>13</v>
      </c>
      <c r="N1504" s="87" t="s">
        <v>104</v>
      </c>
      <c r="O1504" s="87" t="s">
        <v>105</v>
      </c>
      <c r="P1504" s="87" t="str">
        <f>VLOOKUP(Email_TaskV2[[#This Row],[PIC Dev]],[1]Organization!C:D,2,FALSE)</f>
        <v>Digital and VAS</v>
      </c>
      <c r="Q1504" s="89" t="s">
        <v>6536</v>
      </c>
      <c r="R1504" s="78">
        <v>55</v>
      </c>
      <c r="S1504" s="78" t="s">
        <v>61</v>
      </c>
      <c r="T1504" s="78" t="s">
        <v>6537</v>
      </c>
      <c r="U1504" s="177" t="s">
        <v>6538</v>
      </c>
      <c r="V1504" s="85">
        <v>44879</v>
      </c>
      <c r="W1504" s="78" t="s">
        <v>6185</v>
      </c>
      <c r="X1504" s="78" t="s">
        <v>6539</v>
      </c>
      <c r="Y1504" s="78" t="s">
        <v>6540</v>
      </c>
      <c r="Z1504" s="78" t="s">
        <v>63</v>
      </c>
      <c r="AA1504" s="78" t="s">
        <v>64</v>
      </c>
      <c r="AB1504" s="78" t="s">
        <v>108</v>
      </c>
      <c r="AC1504" s="78" t="s">
        <v>98</v>
      </c>
      <c r="AD1504" s="23" t="s">
        <v>2421</v>
      </c>
      <c r="AE1504" s="77"/>
      <c r="AF1504" s="77"/>
      <c r="AG1504" s="78"/>
      <c r="AH1504" s="78"/>
      <c r="AI1504" s="182" t="s">
        <v>75</v>
      </c>
      <c r="AJ1504" s="183" t="str">
        <f t="shared" si="184"/>
        <v/>
      </c>
      <c r="AK1504" s="25"/>
      <c r="AL1504" s="25"/>
      <c r="AM1504" s="25"/>
      <c r="AN1504" s="25"/>
      <c r="AO1504" s="25"/>
      <c r="AP1504" s="26">
        <f ca="1">IF(AND(Email_TaskV2[[#This Row],[Status]]="ON PROGRESS"),TODAY()-Email_TaskV2[[#This Row],[Tanggal nodin RFS/RFI]],0)</f>
        <v>0</v>
      </c>
      <c r="AQ1504" s="26">
        <f ca="1">IF(AND(Email_TaskV2[[#This Row],[Status]]="ON PROGRESS",Email_TaskV2[[#This Row],[Type]]="RFI"),TODAY()-Email_TaskV2[[#This Row],[Tanggal nodin RFS/RFI]],0)</f>
        <v>0</v>
      </c>
      <c r="AR1504" s="26" t="str">
        <f ca="1">IF(Email_TaskV2[[#This Row],[Aging]]&gt;7,"Warning","")</f>
        <v/>
      </c>
      <c r="AS1504" s="158"/>
      <c r="AT1504" s="158"/>
      <c r="AU1504" s="158"/>
      <c r="AV1504" s="158" t="str">
        <f>IF(AND(Email_TaskV2[[#This Row],[Status]]="ON PROGRESS",Email_TaskV2[[#This Row],[Type]]="RFS"),"YES","")</f>
        <v/>
      </c>
      <c r="AW1504" s="16" t="str">
        <f>IF(AND(Email_TaskV2[[#This Row],[Status]]="ON PROGRESS",Email_TaskV2[[#This Row],[Type]]="RFI"),"YES","")</f>
        <v/>
      </c>
      <c r="AX1504" s="158">
        <f>IF(Email_TaskV2[[#This Row],[Nomor Nodin RFS/RFI]]="","",DAY(Email_TaskV2[[#This Row],[Tanggal nodin RFS/RFI]]))</f>
        <v>24</v>
      </c>
      <c r="AY1504" s="179" t="str">
        <f>IF(Email_TaskV2[[#This Row],[Nomor Nodin RFS/RFI]]="","",TEXT(Email_TaskV2[[#This Row],[Tanggal nodin RFS/RFI]],"mmm"))</f>
        <v>Nov</v>
      </c>
      <c r="AZ1504" s="179" t="str">
        <f>IF(Email_TaskV2[[#This Row],[Nodin BO]]="","No","Yes")</f>
        <v>Yes</v>
      </c>
      <c r="BA1504" s="176">
        <f>IF(Email_TaskV2[[#This Row],[Month]]="",13,MONTH(Email_TaskV2[[#This Row],[Tanggal nodin RFS/RFI]]))</f>
        <v>11</v>
      </c>
    </row>
    <row r="1505" spans="1:53" ht="15" hidden="1" customHeight="1" x14ac:dyDescent="0.3">
      <c r="A1505" s="17">
        <v>1504</v>
      </c>
      <c r="B1505" s="78" t="s">
        <v>6541</v>
      </c>
      <c r="C1505" s="86">
        <v>44889</v>
      </c>
      <c r="D1505" s="87" t="s">
        <v>5205</v>
      </c>
      <c r="E1505" s="78" t="s">
        <v>55</v>
      </c>
      <c r="F1505" s="78" t="s">
        <v>78</v>
      </c>
      <c r="G1505" s="85">
        <v>44889</v>
      </c>
      <c r="H1505" s="85">
        <v>44890</v>
      </c>
      <c r="I1505" s="78" t="s">
        <v>6542</v>
      </c>
      <c r="J1505" s="85">
        <v>44890</v>
      </c>
      <c r="K1505" s="177" t="s">
        <v>6543</v>
      </c>
      <c r="L1505" s="31">
        <f t="shared" si="185"/>
        <v>1</v>
      </c>
      <c r="M1505" s="31">
        <f t="shared" si="186"/>
        <v>1</v>
      </c>
      <c r="N1505" s="87" t="s">
        <v>104</v>
      </c>
      <c r="O1505" s="87" t="s">
        <v>105</v>
      </c>
      <c r="P1505" s="87" t="str">
        <f>VLOOKUP(Email_TaskV2[[#This Row],[PIC Dev]],[1]Organization!C:D,2,FALSE)</f>
        <v>Digital and VAS</v>
      </c>
      <c r="Q1505" s="89" t="s">
        <v>6544</v>
      </c>
      <c r="R1505" s="78">
        <v>70</v>
      </c>
      <c r="S1505" s="78" t="s">
        <v>61</v>
      </c>
      <c r="T1505" s="78" t="s">
        <v>3638</v>
      </c>
      <c r="U1505" s="78" t="s">
        <v>6545</v>
      </c>
      <c r="V1505" s="85">
        <v>44635</v>
      </c>
      <c r="W1505" s="78" t="s">
        <v>6185</v>
      </c>
      <c r="X1505" s="78" t="s">
        <v>6186</v>
      </c>
      <c r="Y1505" s="78" t="s">
        <v>6187</v>
      </c>
      <c r="Z1505" s="78" t="s">
        <v>63</v>
      </c>
      <c r="AA1505" s="78" t="s">
        <v>64</v>
      </c>
      <c r="AB1505" s="78" t="s">
        <v>108</v>
      </c>
      <c r="AC1505" s="78" t="s">
        <v>124</v>
      </c>
      <c r="AD1505" s="23" t="s">
        <v>774</v>
      </c>
      <c r="AE1505" s="77"/>
      <c r="AF1505" s="77"/>
      <c r="AG1505" s="78"/>
      <c r="AH1505" s="78"/>
      <c r="AI1505" s="78" t="s">
        <v>75</v>
      </c>
      <c r="AJ1505" s="25" t="str">
        <f t="shared" si="184"/>
        <v/>
      </c>
      <c r="AK1505" s="25"/>
      <c r="AL1505" s="25"/>
      <c r="AM1505" s="25"/>
      <c r="AN1505" s="25"/>
      <c r="AO1505" s="25"/>
      <c r="AP1505" s="26">
        <f ca="1">IF(AND(Email_TaskV2[[#This Row],[Status]]="ON PROGRESS"),TODAY()-Email_TaskV2[[#This Row],[Tanggal nodin RFS/RFI]],0)</f>
        <v>0</v>
      </c>
      <c r="AQ1505" s="26">
        <f ca="1">IF(AND(Email_TaskV2[[#This Row],[Status]]="ON PROGRESS",Email_TaskV2[[#This Row],[Type]]="RFI"),TODAY()-Email_TaskV2[[#This Row],[Tanggal nodin RFS/RFI]],0)</f>
        <v>0</v>
      </c>
      <c r="AR1505" s="26" t="str">
        <f ca="1">IF(Email_TaskV2[[#This Row],[Aging]]&gt;7,"Warning","")</f>
        <v/>
      </c>
      <c r="AS1505" s="158"/>
      <c r="AT1505" s="158"/>
      <c r="AU1505" s="158"/>
      <c r="AV1505" s="158" t="str">
        <f>IF(AND(Email_TaskV2[[#This Row],[Status]]="ON PROGRESS",Email_TaskV2[[#This Row],[Type]]="RFS"),"YES","")</f>
        <v/>
      </c>
      <c r="AW1505" s="16" t="str">
        <f>IF(AND(Email_TaskV2[[#This Row],[Status]]="ON PROGRESS",Email_TaskV2[[#This Row],[Type]]="RFI"),"YES","")</f>
        <v/>
      </c>
      <c r="AX1505" s="158">
        <f>IF(Email_TaskV2[[#This Row],[Nomor Nodin RFS/RFI]]="","",DAY(Email_TaskV2[[#This Row],[Tanggal nodin RFS/RFI]]))</f>
        <v>24</v>
      </c>
      <c r="AY1505" s="179" t="str">
        <f>IF(Email_TaskV2[[#This Row],[Nomor Nodin RFS/RFI]]="","",TEXT(Email_TaskV2[[#This Row],[Tanggal nodin RFS/RFI]],"mmm"))</f>
        <v>Nov</v>
      </c>
      <c r="AZ1505" s="179" t="str">
        <f>IF(Email_TaskV2[[#This Row],[Nodin BO]]="","No","Yes")</f>
        <v>Yes</v>
      </c>
      <c r="BA1505" s="176">
        <f>IF(Email_TaskV2[[#This Row],[Month]]="",13,MONTH(Email_TaskV2[[#This Row],[Tanggal nodin RFS/RFI]]))</f>
        <v>11</v>
      </c>
    </row>
    <row r="1506" spans="1:53" ht="15" hidden="1" customHeight="1" x14ac:dyDescent="0.3">
      <c r="A1506" s="17">
        <v>1505</v>
      </c>
      <c r="B1506" s="78" t="s">
        <v>6546</v>
      </c>
      <c r="C1506" s="86">
        <v>44890</v>
      </c>
      <c r="D1506" s="195" t="s">
        <v>6547</v>
      </c>
      <c r="E1506" s="78" t="s">
        <v>55</v>
      </c>
      <c r="F1506" s="88" t="s">
        <v>112</v>
      </c>
      <c r="G1506" s="85">
        <v>44893</v>
      </c>
      <c r="H1506" s="85">
        <v>44893</v>
      </c>
      <c r="I1506" s="78" t="s">
        <v>6548</v>
      </c>
      <c r="J1506" s="85">
        <v>44893</v>
      </c>
      <c r="K1506" s="177" t="s">
        <v>6549</v>
      </c>
      <c r="L1506" s="31">
        <f t="shared" si="185"/>
        <v>3</v>
      </c>
      <c r="M1506" s="31">
        <f t="shared" si="186"/>
        <v>0</v>
      </c>
      <c r="N1506" s="87" t="s">
        <v>341</v>
      </c>
      <c r="O1506" s="87" t="s">
        <v>342</v>
      </c>
      <c r="P1506" s="87" t="str">
        <f>VLOOKUP(Email_TaskV2[[#This Row],[PIC Dev]],[1]Organization!C:D,2,FALSE)</f>
        <v>Digital and VAS</v>
      </c>
      <c r="Q1506" s="87"/>
      <c r="R1506" s="78">
        <v>45</v>
      </c>
      <c r="S1506" s="78" t="s">
        <v>106</v>
      </c>
      <c r="T1506" s="78" t="s">
        <v>6550</v>
      </c>
      <c r="U1506" s="78" t="s">
        <v>6551</v>
      </c>
      <c r="V1506" s="85">
        <v>44890</v>
      </c>
      <c r="W1506" s="78" t="s">
        <v>344</v>
      </c>
      <c r="X1506" s="78" t="s">
        <v>6052</v>
      </c>
      <c r="Y1506" s="78" t="s">
        <v>6053</v>
      </c>
      <c r="Z1506" s="78" t="s">
        <v>63</v>
      </c>
      <c r="AA1506" s="78" t="s">
        <v>64</v>
      </c>
      <c r="AB1506" s="78" t="s">
        <v>344</v>
      </c>
      <c r="AC1506" s="78" t="s">
        <v>98</v>
      </c>
      <c r="AD1506" s="201" t="s">
        <v>2792</v>
      </c>
      <c r="AE1506" s="77"/>
      <c r="AF1506" s="77"/>
      <c r="AG1506" s="78"/>
      <c r="AH1506" s="78"/>
      <c r="AI1506" s="78" t="s">
        <v>75</v>
      </c>
      <c r="AJ1506" s="25" t="str">
        <f t="shared" si="184"/>
        <v/>
      </c>
      <c r="AK1506" s="25"/>
      <c r="AL1506" s="25"/>
      <c r="AM1506" s="25"/>
      <c r="AN1506" s="25"/>
      <c r="AO1506" s="25"/>
      <c r="AP1506" s="26">
        <f ca="1">IF(AND(Email_TaskV2[[#This Row],[Status]]="ON PROGRESS"),TODAY()-Email_TaskV2[[#This Row],[Tanggal nodin RFS/RFI]],0)</f>
        <v>0</v>
      </c>
      <c r="AQ1506" s="26">
        <f ca="1">IF(AND(Email_TaskV2[[#This Row],[Status]]="ON PROGRESS",Email_TaskV2[[#This Row],[Type]]="RFI"),TODAY()-Email_TaskV2[[#This Row],[Tanggal nodin RFS/RFI]],0)</f>
        <v>0</v>
      </c>
      <c r="AR1506" s="26" t="str">
        <f ca="1">IF(Email_TaskV2[[#This Row],[Aging]]&gt;7,"Warning","")</f>
        <v/>
      </c>
      <c r="AS1506" s="184"/>
      <c r="AT1506" s="184"/>
      <c r="AU1506" s="184"/>
      <c r="AV1506" s="158" t="str">
        <f>IF(AND(Email_TaskV2[[#This Row],[Status]]="ON PROGRESS",Email_TaskV2[[#This Row],[Type]]="RFS"),"YES","")</f>
        <v/>
      </c>
      <c r="AW1506" s="184" t="str">
        <f>IF(AND(Email_TaskV2[[#This Row],[Status]]="ON PROGRESS",Email_TaskV2[[#This Row],[Type]]="RFI"),"YES","")</f>
        <v/>
      </c>
      <c r="AX1506" s="158">
        <f>IF(Email_TaskV2[[#This Row],[Nomor Nodin RFS/RFI]]="","",DAY(Email_TaskV2[[#This Row],[Tanggal nodin RFS/RFI]]))</f>
        <v>25</v>
      </c>
      <c r="AY1506" s="179" t="str">
        <f>IF(Email_TaskV2[[#This Row],[Nomor Nodin RFS/RFI]]="","",TEXT(Email_TaskV2[[#This Row],[Tanggal nodin RFS/RFI]],"mmm"))</f>
        <v>Nov</v>
      </c>
      <c r="AZ1506" s="179" t="str">
        <f>IF(Email_TaskV2[[#This Row],[Nodin BO]]="","No","Yes")</f>
        <v>Yes</v>
      </c>
      <c r="BA1506" s="176">
        <f>IF(Email_TaskV2[[#This Row],[Month]]="",13,MONTH(Email_TaskV2[[#This Row],[Tanggal nodin RFS/RFI]]))</f>
        <v>11</v>
      </c>
    </row>
    <row r="1507" spans="1:53" ht="15" hidden="1" customHeight="1" x14ac:dyDescent="0.3">
      <c r="A1507" s="17">
        <v>1506</v>
      </c>
      <c r="B1507" s="78" t="s">
        <v>6552</v>
      </c>
      <c r="C1507" s="86">
        <v>44890</v>
      </c>
      <c r="D1507" s="87" t="s">
        <v>6553</v>
      </c>
      <c r="E1507" s="78" t="s">
        <v>55</v>
      </c>
      <c r="F1507" s="78" t="s">
        <v>86</v>
      </c>
      <c r="G1507" s="85">
        <v>44890</v>
      </c>
      <c r="H1507" s="85">
        <v>44893</v>
      </c>
      <c r="I1507" s="78" t="s">
        <v>6554</v>
      </c>
      <c r="J1507" s="85">
        <v>44893</v>
      </c>
      <c r="K1507" s="177" t="s">
        <v>6555</v>
      </c>
      <c r="L1507" s="31">
        <f t="shared" si="185"/>
        <v>3</v>
      </c>
      <c r="M1507" s="31">
        <f t="shared" si="186"/>
        <v>3</v>
      </c>
      <c r="N1507" s="87" t="s">
        <v>3607</v>
      </c>
      <c r="O1507" s="87" t="s">
        <v>3608</v>
      </c>
      <c r="P1507" s="87" t="str">
        <f>VLOOKUP(Email_TaskV2[[#This Row],[PIC Dev]],[1]Organization!C:D,2,FALSE)</f>
        <v>Business Architecture</v>
      </c>
      <c r="Q1507" s="87" t="s">
        <v>6556</v>
      </c>
      <c r="R1507" s="78">
        <v>31</v>
      </c>
      <c r="S1507" s="78" t="s">
        <v>61</v>
      </c>
      <c r="T1507" s="78" t="s">
        <v>6557</v>
      </c>
      <c r="U1507" s="78" t="s">
        <v>6558</v>
      </c>
      <c r="V1507" s="85">
        <v>44882</v>
      </c>
      <c r="W1507" s="78" t="s">
        <v>6140</v>
      </c>
      <c r="X1507" s="78" t="s">
        <v>6295</v>
      </c>
      <c r="Y1507" s="78" t="s">
        <v>6296</v>
      </c>
      <c r="Z1507" s="78" t="s">
        <v>63</v>
      </c>
      <c r="AA1507" s="78" t="s">
        <v>64</v>
      </c>
      <c r="AB1507" s="78" t="s">
        <v>534</v>
      </c>
      <c r="AC1507" s="78" t="s">
        <v>98</v>
      </c>
      <c r="AD1507" s="23" t="s">
        <v>774</v>
      </c>
      <c r="AE1507" s="77"/>
      <c r="AF1507" s="77"/>
      <c r="AG1507" s="78"/>
      <c r="AH1507" s="78"/>
      <c r="AI1507" s="78" t="s">
        <v>75</v>
      </c>
      <c r="AJ1507" s="25" t="str">
        <f t="shared" si="184"/>
        <v/>
      </c>
      <c r="AK1507" s="25"/>
      <c r="AL1507" s="25"/>
      <c r="AM1507" s="25"/>
      <c r="AN1507" s="25"/>
      <c r="AO1507" s="25"/>
      <c r="AP1507" s="26">
        <f ca="1">IF(AND(Email_TaskV2[[#This Row],[Status]]="ON PROGRESS"),TODAY()-Email_TaskV2[[#This Row],[Tanggal nodin RFS/RFI]],0)</f>
        <v>0</v>
      </c>
      <c r="AQ1507" s="26">
        <f ca="1">IF(AND(Email_TaskV2[[#This Row],[Status]]="ON PROGRESS",Email_TaskV2[[#This Row],[Type]]="RFI"),TODAY()-Email_TaskV2[[#This Row],[Tanggal nodin RFS/RFI]],0)</f>
        <v>0</v>
      </c>
      <c r="AR1507" s="26" t="str">
        <f ca="1">IF(Email_TaskV2[[#This Row],[Aging]]&gt;7,"Warning","")</f>
        <v/>
      </c>
      <c r="AS1507" s="184"/>
      <c r="AT1507" s="184"/>
      <c r="AU1507" s="184"/>
      <c r="AV1507" s="158" t="str">
        <f>IF(AND(Email_TaskV2[[#This Row],[Status]]="ON PROGRESS",Email_TaskV2[[#This Row],[Type]]="RFS"),"YES","")</f>
        <v/>
      </c>
      <c r="AW1507" s="184" t="str">
        <f>IF(AND(Email_TaskV2[[#This Row],[Status]]="ON PROGRESS",Email_TaskV2[[#This Row],[Type]]="RFI"),"YES","")</f>
        <v/>
      </c>
      <c r="AX1507" s="158">
        <f>IF(Email_TaskV2[[#This Row],[Nomor Nodin RFS/RFI]]="","",DAY(Email_TaskV2[[#This Row],[Tanggal nodin RFS/RFI]]))</f>
        <v>25</v>
      </c>
      <c r="AY1507" s="179" t="str">
        <f>IF(Email_TaskV2[[#This Row],[Nomor Nodin RFS/RFI]]="","",TEXT(Email_TaskV2[[#This Row],[Tanggal nodin RFS/RFI]],"mmm"))</f>
        <v>Nov</v>
      </c>
      <c r="AZ1507" s="179" t="str">
        <f>IF(Email_TaskV2[[#This Row],[Nodin BO]]="","No","Yes")</f>
        <v>Yes</v>
      </c>
      <c r="BA1507" s="176">
        <f>IF(Email_TaskV2[[#This Row],[Month]]="",13,MONTH(Email_TaskV2[[#This Row],[Tanggal nodin RFS/RFI]]))</f>
        <v>11</v>
      </c>
    </row>
    <row r="1508" spans="1:53" ht="15" hidden="1" customHeight="1" x14ac:dyDescent="0.3">
      <c r="A1508" s="17">
        <v>1507</v>
      </c>
      <c r="B1508" s="78" t="s">
        <v>6559</v>
      </c>
      <c r="C1508" s="86">
        <v>44890</v>
      </c>
      <c r="D1508" s="89" t="s">
        <v>6560</v>
      </c>
      <c r="E1508" s="78" t="s">
        <v>55</v>
      </c>
      <c r="F1508" s="78" t="s">
        <v>78</v>
      </c>
      <c r="G1508" s="85">
        <v>44893</v>
      </c>
      <c r="H1508" s="85">
        <v>44895</v>
      </c>
      <c r="I1508" s="78" t="s">
        <v>6561</v>
      </c>
      <c r="J1508" s="85">
        <v>44895</v>
      </c>
      <c r="K1508" s="177" t="s">
        <v>6562</v>
      </c>
      <c r="L1508" s="31">
        <f t="shared" si="185"/>
        <v>5</v>
      </c>
      <c r="M1508" s="31">
        <f t="shared" si="186"/>
        <v>2</v>
      </c>
      <c r="N1508" s="87" t="s">
        <v>130</v>
      </c>
      <c r="O1508" s="87" t="s">
        <v>131</v>
      </c>
      <c r="P1508" s="87" t="str">
        <f>VLOOKUP(Email_TaskV2[[#This Row],[PIC Dev]],[1]Organization!C:D,2,FALSE)</f>
        <v>BSM Prepaid</v>
      </c>
      <c r="Q1508" s="89" t="s">
        <v>6563</v>
      </c>
      <c r="R1508" s="78">
        <v>104</v>
      </c>
      <c r="S1508" s="78" t="s">
        <v>61</v>
      </c>
      <c r="T1508" s="78" t="s">
        <v>6564</v>
      </c>
      <c r="U1508" s="78" t="s">
        <v>6565</v>
      </c>
      <c r="V1508" s="85">
        <v>44890</v>
      </c>
      <c r="W1508" s="78" t="s">
        <v>6311</v>
      </c>
      <c r="X1508" s="78" t="s">
        <v>6017</v>
      </c>
      <c r="Y1508" s="78" t="s">
        <v>5972</v>
      </c>
      <c r="Z1508" s="78" t="s">
        <v>63</v>
      </c>
      <c r="AA1508" s="78" t="s">
        <v>64</v>
      </c>
      <c r="AB1508" s="78" t="s">
        <v>65</v>
      </c>
      <c r="AC1508" s="78" t="s">
        <v>66</v>
      </c>
      <c r="AD1508" s="23" t="s">
        <v>74</v>
      </c>
      <c r="AE1508" s="77" t="s">
        <v>4221</v>
      </c>
      <c r="AF1508" s="77"/>
      <c r="AG1508" s="78"/>
      <c r="AH1508" s="78"/>
      <c r="AI1508" s="182" t="s">
        <v>68</v>
      </c>
      <c r="AJ1508" s="183" t="str">
        <f t="shared" si="184"/>
        <v>(FUT Simulator)</v>
      </c>
      <c r="AK1508" s="25"/>
      <c r="AL1508" s="25"/>
      <c r="AM1508" s="25">
        <v>3</v>
      </c>
      <c r="AN1508" s="25"/>
      <c r="AO1508" s="25"/>
      <c r="AP1508" s="26">
        <f ca="1">IF(AND(Email_TaskV2[[#This Row],[Status]]="ON PROGRESS"),TODAY()-Email_TaskV2[[#This Row],[Tanggal nodin RFS/RFI]],0)</f>
        <v>0</v>
      </c>
      <c r="AQ1508" s="26">
        <f ca="1">IF(AND(Email_TaskV2[[#This Row],[Status]]="ON PROGRESS",Email_TaskV2[[#This Row],[Type]]="RFI"),TODAY()-Email_TaskV2[[#This Row],[Tanggal nodin RFS/RFI]],0)</f>
        <v>0</v>
      </c>
      <c r="AR1508" s="26" t="str">
        <f ca="1">IF(Email_TaskV2[[#This Row],[Aging]]&gt;7,"Warning","")</f>
        <v/>
      </c>
      <c r="AS1508" s="184"/>
      <c r="AT1508" s="184"/>
      <c r="AU1508" s="184"/>
      <c r="AV1508" s="158" t="str">
        <f>IF(AND(Email_TaskV2[[#This Row],[Status]]="ON PROGRESS",Email_TaskV2[[#This Row],[Type]]="RFS"),"YES","")</f>
        <v/>
      </c>
      <c r="AW1508" s="184" t="str">
        <f>IF(AND(Email_TaskV2[[#This Row],[Status]]="ON PROGRESS",Email_TaskV2[[#This Row],[Type]]="RFI"),"YES","")</f>
        <v/>
      </c>
      <c r="AX1508" s="158">
        <f>IF(Email_TaskV2[[#This Row],[Nomor Nodin RFS/RFI]]="","",DAY(Email_TaskV2[[#This Row],[Tanggal nodin RFS/RFI]]))</f>
        <v>25</v>
      </c>
      <c r="AY1508" s="179" t="str">
        <f>IF(Email_TaskV2[[#This Row],[Nomor Nodin RFS/RFI]]="","",TEXT(Email_TaskV2[[#This Row],[Tanggal nodin RFS/RFI]],"mmm"))</f>
        <v>Nov</v>
      </c>
      <c r="AZ1508" s="179" t="str">
        <f>IF(Email_TaskV2[[#This Row],[Nodin BO]]="","No","Yes")</f>
        <v>Yes</v>
      </c>
      <c r="BA1508" s="176">
        <f>IF(Email_TaskV2[[#This Row],[Month]]="",13,MONTH(Email_TaskV2[[#This Row],[Tanggal nodin RFS/RFI]]))</f>
        <v>11</v>
      </c>
    </row>
    <row r="1509" spans="1:53" ht="15" hidden="1" customHeight="1" x14ac:dyDescent="0.3">
      <c r="A1509" s="17">
        <v>1508</v>
      </c>
      <c r="B1509" s="78" t="s">
        <v>6566</v>
      </c>
      <c r="C1509" s="86">
        <v>44890</v>
      </c>
      <c r="D1509" s="89" t="s">
        <v>6567</v>
      </c>
      <c r="E1509" s="78" t="s">
        <v>55</v>
      </c>
      <c r="F1509" s="78" t="s">
        <v>78</v>
      </c>
      <c r="G1509" s="85">
        <v>44893</v>
      </c>
      <c r="H1509" s="85">
        <v>44894</v>
      </c>
      <c r="I1509" s="78" t="s">
        <v>6568</v>
      </c>
      <c r="J1509" s="85">
        <v>44895</v>
      </c>
      <c r="K1509" s="177" t="s">
        <v>6569</v>
      </c>
      <c r="L1509" s="31">
        <f t="shared" si="185"/>
        <v>4</v>
      </c>
      <c r="M1509" s="31">
        <f t="shared" si="186"/>
        <v>2</v>
      </c>
      <c r="N1509" s="87" t="s">
        <v>130</v>
      </c>
      <c r="O1509" s="87" t="s">
        <v>131</v>
      </c>
      <c r="P1509" s="87" t="str">
        <f>VLOOKUP(Email_TaskV2[[#This Row],[PIC Dev]],[1]Organization!C:D,2,FALSE)</f>
        <v>BSM Prepaid</v>
      </c>
      <c r="Q1509" s="89" t="s">
        <v>6570</v>
      </c>
      <c r="R1509" s="78">
        <v>209</v>
      </c>
      <c r="S1509" s="78" t="s">
        <v>61</v>
      </c>
      <c r="T1509" s="78" t="s">
        <v>6571</v>
      </c>
      <c r="U1509" s="177" t="s">
        <v>6572</v>
      </c>
      <c r="V1509" s="85">
        <v>44890</v>
      </c>
      <c r="W1509" s="78" t="s">
        <v>6311</v>
      </c>
      <c r="X1509" s="78" t="s">
        <v>6017</v>
      </c>
      <c r="Y1509" s="78" t="s">
        <v>5972</v>
      </c>
      <c r="Z1509" s="78" t="s">
        <v>63</v>
      </c>
      <c r="AA1509" s="78" t="s">
        <v>64</v>
      </c>
      <c r="AB1509" s="78" t="s">
        <v>65</v>
      </c>
      <c r="AC1509" s="78" t="s">
        <v>66</v>
      </c>
      <c r="AD1509" s="77" t="s">
        <v>74</v>
      </c>
      <c r="AE1509" s="77" t="s">
        <v>89</v>
      </c>
      <c r="AF1509" s="77" t="s">
        <v>4221</v>
      </c>
      <c r="AG1509" s="78"/>
      <c r="AH1509" s="78"/>
      <c r="AI1509" s="182" t="s">
        <v>68</v>
      </c>
      <c r="AJ1509" s="183" t="str">
        <f t="shared" si="184"/>
        <v>(FUT Simulator)</v>
      </c>
      <c r="AK1509" s="25"/>
      <c r="AL1509" s="25"/>
      <c r="AM1509" s="25">
        <v>3</v>
      </c>
      <c r="AN1509" s="25"/>
      <c r="AO1509" s="25"/>
      <c r="AP1509" s="26">
        <f ca="1">IF(AND(Email_TaskV2[[#This Row],[Status]]="ON PROGRESS"),TODAY()-Email_TaskV2[[#This Row],[Tanggal nodin RFS/RFI]],0)</f>
        <v>0</v>
      </c>
      <c r="AQ1509" s="26">
        <f ca="1">IF(AND(Email_TaskV2[[#This Row],[Status]]="ON PROGRESS",Email_TaskV2[[#This Row],[Type]]="RFI"),TODAY()-Email_TaskV2[[#This Row],[Tanggal nodin RFS/RFI]],0)</f>
        <v>0</v>
      </c>
      <c r="AR1509" s="26" t="str">
        <f ca="1">IF(Email_TaskV2[[#This Row],[Aging]]&gt;7,"Warning","")</f>
        <v/>
      </c>
      <c r="AS1509" s="184"/>
      <c r="AT1509" s="184"/>
      <c r="AU1509" s="184"/>
      <c r="AV1509" s="158" t="str">
        <f>IF(AND(Email_TaskV2[[#This Row],[Status]]="ON PROGRESS",Email_TaskV2[[#This Row],[Type]]="RFS"),"YES","")</f>
        <v/>
      </c>
      <c r="AW1509" s="184" t="str">
        <f>IF(AND(Email_TaskV2[[#This Row],[Status]]="ON PROGRESS",Email_TaskV2[[#This Row],[Type]]="RFI"),"YES","")</f>
        <v/>
      </c>
      <c r="AX1509" s="158">
        <f>IF(Email_TaskV2[[#This Row],[Nomor Nodin RFS/RFI]]="","",DAY(Email_TaskV2[[#This Row],[Tanggal nodin RFS/RFI]]))</f>
        <v>25</v>
      </c>
      <c r="AY1509" s="179" t="str">
        <f>IF(Email_TaskV2[[#This Row],[Nomor Nodin RFS/RFI]]="","",TEXT(Email_TaskV2[[#This Row],[Tanggal nodin RFS/RFI]],"mmm"))</f>
        <v>Nov</v>
      </c>
      <c r="AZ1509" s="179" t="str">
        <f>IF(Email_TaskV2[[#This Row],[Nodin BO]]="","No","Yes")</f>
        <v>Yes</v>
      </c>
      <c r="BA1509" s="176">
        <f>IF(Email_TaskV2[[#This Row],[Month]]="",13,MONTH(Email_TaskV2[[#This Row],[Tanggal nodin RFS/RFI]]))</f>
        <v>11</v>
      </c>
    </row>
    <row r="1510" spans="1:53" ht="15" hidden="1" customHeight="1" x14ac:dyDescent="0.3">
      <c r="A1510" s="17">
        <v>1509</v>
      </c>
      <c r="B1510" s="78" t="s">
        <v>6573</v>
      </c>
      <c r="C1510" s="86">
        <v>44891</v>
      </c>
      <c r="D1510" s="89" t="s">
        <v>6574</v>
      </c>
      <c r="E1510" s="78" t="s">
        <v>55</v>
      </c>
      <c r="F1510" s="78" t="s">
        <v>78</v>
      </c>
      <c r="G1510" s="85">
        <v>44921</v>
      </c>
      <c r="H1510" s="85">
        <v>44901</v>
      </c>
      <c r="I1510" s="78"/>
      <c r="J1510" s="85">
        <v>44902</v>
      </c>
      <c r="K1510" s="177" t="s">
        <v>6575</v>
      </c>
      <c r="L1510" s="31">
        <f t="shared" si="185"/>
        <v>10</v>
      </c>
      <c r="M1510" s="31">
        <f t="shared" si="186"/>
        <v>-19</v>
      </c>
      <c r="N1510" s="87" t="s">
        <v>1434</v>
      </c>
      <c r="O1510" s="87" t="s">
        <v>59</v>
      </c>
      <c r="P1510" s="87" t="str">
        <f>VLOOKUP(Email_TaskV2[[#This Row],[PIC Dev]],[1]Organization!C:D,2,FALSE)</f>
        <v>BSM Prepaid</v>
      </c>
      <c r="Q1510" s="89" t="s">
        <v>6576</v>
      </c>
      <c r="R1510" s="78">
        <v>56</v>
      </c>
      <c r="S1510" s="78" t="s">
        <v>61</v>
      </c>
      <c r="T1510" s="78"/>
      <c r="U1510" s="78"/>
      <c r="V1510" s="78"/>
      <c r="W1510" s="78"/>
      <c r="X1510" s="78"/>
      <c r="Y1510" s="78"/>
      <c r="Z1510" s="78" t="s">
        <v>63</v>
      </c>
      <c r="AA1510" s="78" t="s">
        <v>64</v>
      </c>
      <c r="AB1510" s="78" t="s">
        <v>65</v>
      </c>
      <c r="AC1510" s="78" t="s">
        <v>66</v>
      </c>
      <c r="AD1510" s="23" t="s">
        <v>4310</v>
      </c>
      <c r="AE1510" s="77"/>
      <c r="AF1510" s="77"/>
      <c r="AG1510" s="78"/>
      <c r="AH1510" s="78"/>
      <c r="AI1510" s="182" t="s">
        <v>75</v>
      </c>
      <c r="AJ1510" s="183" t="str">
        <f t="shared" si="184"/>
        <v/>
      </c>
      <c r="AK1510" s="25"/>
      <c r="AL1510" s="25"/>
      <c r="AM1510" s="25"/>
      <c r="AN1510" s="25"/>
      <c r="AO1510" s="25"/>
      <c r="AP1510" s="26">
        <f ca="1">IF(AND(Email_TaskV2[[#This Row],[Status]]="ON PROGRESS"),TODAY()-Email_TaskV2[[#This Row],[Tanggal nodin RFS/RFI]],0)</f>
        <v>0</v>
      </c>
      <c r="AQ1510" s="26">
        <f ca="1">IF(AND(Email_TaskV2[[#This Row],[Status]]="ON PROGRESS",Email_TaskV2[[#This Row],[Type]]="RFI"),TODAY()-Email_TaskV2[[#This Row],[Tanggal nodin RFS/RFI]],0)</f>
        <v>0</v>
      </c>
      <c r="AR1510" s="26" t="str">
        <f ca="1">IF(Email_TaskV2[[#This Row],[Aging]]&gt;7,"Warning","")</f>
        <v/>
      </c>
      <c r="AS1510" s="158"/>
      <c r="AT1510" s="158"/>
      <c r="AU1510" s="158"/>
      <c r="AV1510" s="158" t="str">
        <f>IF(AND(Email_TaskV2[[#This Row],[Status]]="ON PROGRESS",Email_TaskV2[[#This Row],[Type]]="RFS"),"YES","")</f>
        <v/>
      </c>
      <c r="AW1510" s="16" t="str">
        <f>IF(AND(Email_TaskV2[[#This Row],[Status]]="ON PROGRESS",Email_TaskV2[[#This Row],[Type]]="RFI"),"YES","")</f>
        <v/>
      </c>
      <c r="AX1510" s="158">
        <f>IF(Email_TaskV2[[#This Row],[Nomor Nodin RFS/RFI]]="","",DAY(Email_TaskV2[[#This Row],[Tanggal nodin RFS/RFI]]))</f>
        <v>26</v>
      </c>
      <c r="AY1510" s="179" t="str">
        <f>IF(Email_TaskV2[[#This Row],[Nomor Nodin RFS/RFI]]="","",TEXT(Email_TaskV2[[#This Row],[Tanggal nodin RFS/RFI]],"mmm"))</f>
        <v>Nov</v>
      </c>
      <c r="AZ1510" s="179" t="str">
        <f>IF(Email_TaskV2[[#This Row],[Nodin BO]]="","No","Yes")</f>
        <v>No</v>
      </c>
      <c r="BA1510" s="176">
        <f>IF(Email_TaskV2[[#This Row],[Month]]="",13,MONTH(Email_TaskV2[[#This Row],[Tanggal nodin RFS/RFI]]))</f>
        <v>11</v>
      </c>
    </row>
    <row r="1511" spans="1:53" ht="15" hidden="1" customHeight="1" x14ac:dyDescent="0.3">
      <c r="A1511" s="17">
        <v>1510</v>
      </c>
      <c r="B1511" s="78" t="s">
        <v>6577</v>
      </c>
      <c r="C1511" s="86">
        <v>44890</v>
      </c>
      <c r="D1511" s="89" t="s">
        <v>6578</v>
      </c>
      <c r="E1511" s="78" t="s">
        <v>55</v>
      </c>
      <c r="F1511" s="78" t="s">
        <v>78</v>
      </c>
      <c r="G1511" s="85">
        <v>44896</v>
      </c>
      <c r="H1511" s="85">
        <v>44900</v>
      </c>
      <c r="I1511" s="78" t="s">
        <v>6579</v>
      </c>
      <c r="J1511" s="85">
        <v>44903</v>
      </c>
      <c r="K1511" s="177" t="s">
        <v>6580</v>
      </c>
      <c r="L1511" s="31">
        <f>H1511-C1511</f>
        <v>10</v>
      </c>
      <c r="M1511" s="31">
        <f>J1511-G1511</f>
        <v>7</v>
      </c>
      <c r="N1511" s="87" t="s">
        <v>93</v>
      </c>
      <c r="O1511" s="87" t="s">
        <v>94</v>
      </c>
      <c r="P1511" s="87" t="str">
        <f>VLOOKUP(Email_TaskV2[[#This Row],[PIC Dev]],[1]Organization!C:D,2,FALSE)</f>
        <v>Digital and VAS</v>
      </c>
      <c r="Q1511" s="89" t="s">
        <v>6171</v>
      </c>
      <c r="R1511" s="78">
        <v>100</v>
      </c>
      <c r="S1511" s="78" t="s">
        <v>106</v>
      </c>
      <c r="T1511" s="78" t="s">
        <v>2672</v>
      </c>
      <c r="U1511" s="78" t="s">
        <v>6172</v>
      </c>
      <c r="V1511" s="85">
        <v>44705</v>
      </c>
      <c r="W1511" s="78" t="s">
        <v>4158</v>
      </c>
      <c r="X1511" s="78" t="s">
        <v>6083</v>
      </c>
      <c r="Y1511" s="78" t="s">
        <v>6084</v>
      </c>
      <c r="Z1511" s="78" t="s">
        <v>63</v>
      </c>
      <c r="AA1511" s="78" t="s">
        <v>64</v>
      </c>
      <c r="AB1511" s="78" t="s">
        <v>201</v>
      </c>
      <c r="AC1511" s="78" t="s">
        <v>98</v>
      </c>
      <c r="AD1511" s="23" t="s">
        <v>186</v>
      </c>
      <c r="AE1511" s="77"/>
      <c r="AF1511" s="77"/>
      <c r="AG1511" s="78"/>
      <c r="AH1511" s="78"/>
      <c r="AI1511" s="182" t="s">
        <v>75</v>
      </c>
      <c r="AJ1511" s="183" t="str">
        <f t="shared" si="184"/>
        <v/>
      </c>
      <c r="AK1511" s="25"/>
      <c r="AL1511" s="25"/>
      <c r="AM1511" s="25"/>
      <c r="AN1511" s="25"/>
      <c r="AO1511" s="25"/>
      <c r="AP1511" s="26">
        <f ca="1">IF(AND(Email_TaskV2[[#This Row],[Status]]="ON PROGRESS"),TODAY()-Email_TaskV2[[#This Row],[Tanggal nodin RFS/RFI]],0)</f>
        <v>0</v>
      </c>
      <c r="AQ1511" s="26">
        <f ca="1">IF(AND(Email_TaskV2[[#This Row],[Status]]="ON PROGRESS",Email_TaskV2[[#This Row],[Type]]="RFI"),TODAY()-Email_TaskV2[[#This Row],[Tanggal nodin RFS/RFI]],0)</f>
        <v>0</v>
      </c>
      <c r="AR1511" s="26" t="str">
        <f ca="1">IF(Email_TaskV2[[#This Row],[Aging]]&gt;7,"Warning","")</f>
        <v/>
      </c>
      <c r="AS1511" s="184"/>
      <c r="AT1511" s="184"/>
      <c r="AU1511" s="184"/>
      <c r="AV1511" s="158" t="str">
        <f>IF(AND(Email_TaskV2[[#This Row],[Status]]="ON PROGRESS",Email_TaskV2[[#This Row],[Type]]="RFS"),"YES","")</f>
        <v/>
      </c>
      <c r="AW1511" s="184" t="str">
        <f>IF(AND(Email_TaskV2[[#This Row],[Status]]="ON PROGRESS",Email_TaskV2[[#This Row],[Type]]="RFI"),"YES","")</f>
        <v/>
      </c>
      <c r="AX1511" s="158">
        <f>IF(Email_TaskV2[[#This Row],[Nomor Nodin RFS/RFI]]="","",DAY(Email_TaskV2[[#This Row],[Tanggal nodin RFS/RFI]]))</f>
        <v>25</v>
      </c>
      <c r="AY1511" s="179" t="str">
        <f>IF(Email_TaskV2[[#This Row],[Nomor Nodin RFS/RFI]]="","",TEXT(Email_TaskV2[[#This Row],[Tanggal nodin RFS/RFI]],"mmm"))</f>
        <v>Nov</v>
      </c>
      <c r="AZ1511" s="202" t="str">
        <f>IF(Email_TaskV2[[#This Row],[Nodin BO]]="","No","Yes")</f>
        <v>Yes</v>
      </c>
      <c r="BA1511" s="176">
        <f>IF(Email_TaskV2[[#This Row],[Month]]="",13,MONTH(Email_TaskV2[[#This Row],[Tanggal nodin RFS/RFI]]))</f>
        <v>11</v>
      </c>
    </row>
    <row r="1512" spans="1:53" ht="15" hidden="1" customHeight="1" x14ac:dyDescent="0.3">
      <c r="A1512" s="17">
        <v>1511</v>
      </c>
      <c r="B1512" s="78" t="s">
        <v>6581</v>
      </c>
      <c r="C1512" s="86">
        <v>44893</v>
      </c>
      <c r="D1512" s="89" t="s">
        <v>6582</v>
      </c>
      <c r="E1512" s="78" t="s">
        <v>55</v>
      </c>
      <c r="F1512" s="78" t="s">
        <v>78</v>
      </c>
      <c r="G1512" s="85">
        <v>44900</v>
      </c>
      <c r="H1512" s="85">
        <v>44900</v>
      </c>
      <c r="I1512" s="78" t="s">
        <v>6583</v>
      </c>
      <c r="J1512" s="85">
        <v>44901</v>
      </c>
      <c r="K1512" s="177" t="s">
        <v>6584</v>
      </c>
      <c r="L1512" s="31">
        <f>H1512-C1512</f>
        <v>7</v>
      </c>
      <c r="M1512" s="31">
        <f>J1512-G1512</f>
        <v>1</v>
      </c>
      <c r="N1512" s="87" t="s">
        <v>93</v>
      </c>
      <c r="O1512" s="87" t="s">
        <v>94</v>
      </c>
      <c r="P1512" s="87" t="str">
        <f>VLOOKUP(Email_TaskV2[[#This Row],[PIC Dev]],[1]Organization!C:D,2,FALSE)</f>
        <v>Digital and VAS</v>
      </c>
      <c r="Q1512" s="89" t="s">
        <v>6585</v>
      </c>
      <c r="R1512" s="78">
        <v>49</v>
      </c>
      <c r="S1512" s="78" t="s">
        <v>61</v>
      </c>
      <c r="T1512" s="78" t="s">
        <v>5668</v>
      </c>
      <c r="U1512" s="78" t="s">
        <v>6213</v>
      </c>
      <c r="V1512" s="85">
        <v>44858</v>
      </c>
      <c r="W1512" s="78" t="s">
        <v>4158</v>
      </c>
      <c r="X1512" s="78" t="s">
        <v>6065</v>
      </c>
      <c r="Y1512" s="78" t="s">
        <v>6006</v>
      </c>
      <c r="Z1512" s="78" t="s">
        <v>63</v>
      </c>
      <c r="AA1512" s="78" t="s">
        <v>64</v>
      </c>
      <c r="AB1512" s="78" t="s">
        <v>201</v>
      </c>
      <c r="AC1512" s="78" t="s">
        <v>98</v>
      </c>
      <c r="AD1512" s="23" t="s">
        <v>99</v>
      </c>
      <c r="AE1512" s="77"/>
      <c r="AF1512" s="77"/>
      <c r="AG1512" s="78"/>
      <c r="AH1512" s="78"/>
      <c r="AI1512" s="182" t="s">
        <v>75</v>
      </c>
      <c r="AJ1512" s="183" t="str">
        <f t="shared" si="184"/>
        <v/>
      </c>
      <c r="AK1512" s="25"/>
      <c r="AL1512" s="25"/>
      <c r="AM1512" s="25"/>
      <c r="AN1512" s="25"/>
      <c r="AO1512" s="25"/>
      <c r="AP1512" s="26">
        <f ca="1">IF(AND(Email_TaskV2[[#This Row],[Status]]="ON PROGRESS"),TODAY()-Email_TaskV2[[#This Row],[Tanggal nodin RFS/RFI]],0)</f>
        <v>0</v>
      </c>
      <c r="AQ1512" s="26">
        <f ca="1">IF(AND(Email_TaskV2[[#This Row],[Status]]="ON PROGRESS",Email_TaskV2[[#This Row],[Type]]="RFI"),TODAY()-Email_TaskV2[[#This Row],[Tanggal nodin RFS/RFI]],0)</f>
        <v>0</v>
      </c>
      <c r="AR1512" s="26" t="str">
        <f ca="1">IF(Email_TaskV2[[#This Row],[Aging]]&gt;7,"Warning","")</f>
        <v/>
      </c>
      <c r="AS1512" s="184"/>
      <c r="AT1512" s="184"/>
      <c r="AU1512" s="184"/>
      <c r="AV1512" s="158" t="str">
        <f>IF(AND(Email_TaskV2[[#This Row],[Status]]="ON PROGRESS",Email_TaskV2[[#This Row],[Type]]="RFS"),"YES","")</f>
        <v/>
      </c>
      <c r="AW1512" s="184" t="str">
        <f>IF(AND(Email_TaskV2[[#This Row],[Status]]="ON PROGRESS",Email_TaskV2[[#This Row],[Type]]="RFI"),"YES","")</f>
        <v/>
      </c>
      <c r="AX1512" s="158">
        <f>IF(Email_TaskV2[[#This Row],[Nomor Nodin RFS/RFI]]="","",DAY(Email_TaskV2[[#This Row],[Tanggal nodin RFS/RFI]]))</f>
        <v>28</v>
      </c>
      <c r="AY1512" s="179" t="str">
        <f>IF(Email_TaskV2[[#This Row],[Nomor Nodin RFS/RFI]]="","",TEXT(Email_TaskV2[[#This Row],[Tanggal nodin RFS/RFI]],"mmm"))</f>
        <v>Nov</v>
      </c>
      <c r="AZ1512" s="202" t="str">
        <f>IF(Email_TaskV2[[#This Row],[Nodin BO]]="","No","Yes")</f>
        <v>Yes</v>
      </c>
      <c r="BA1512" s="176">
        <f>IF(Email_TaskV2[[#This Row],[Month]]="",13,MONTH(Email_TaskV2[[#This Row],[Tanggal nodin RFS/RFI]]))</f>
        <v>11</v>
      </c>
    </row>
    <row r="1513" spans="1:53" ht="15" hidden="1" customHeight="1" x14ac:dyDescent="0.3">
      <c r="A1513" s="17">
        <v>1512</v>
      </c>
      <c r="B1513" s="78" t="s">
        <v>6586</v>
      </c>
      <c r="C1513" s="86">
        <v>44893</v>
      </c>
      <c r="D1513" s="89" t="s">
        <v>6587</v>
      </c>
      <c r="E1513" s="78" t="s">
        <v>55</v>
      </c>
      <c r="F1513" s="78" t="s">
        <v>112</v>
      </c>
      <c r="G1513" s="85">
        <v>44895</v>
      </c>
      <c r="H1513" s="85">
        <v>44896</v>
      </c>
      <c r="I1513" s="78" t="s">
        <v>6588</v>
      </c>
      <c r="J1513" s="85">
        <v>44896</v>
      </c>
      <c r="K1513" s="177" t="s">
        <v>6589</v>
      </c>
      <c r="L1513" s="31">
        <f>H1513-C1513</f>
        <v>3</v>
      </c>
      <c r="M1513" s="31">
        <f>J1513-G1513</f>
        <v>1</v>
      </c>
      <c r="N1513" s="87" t="s">
        <v>171</v>
      </c>
      <c r="O1513" s="87" t="s">
        <v>172</v>
      </c>
      <c r="P1513" s="87" t="str">
        <f>VLOOKUP(Email_TaskV2[[#This Row],[PIC Dev]],[1]Organization!C:D,2,FALSE)</f>
        <v>Postpaid, Roaming, and Interconnect</v>
      </c>
      <c r="Q1513" s="87"/>
      <c r="R1513" s="78">
        <v>92</v>
      </c>
      <c r="S1513" s="78" t="s">
        <v>106</v>
      </c>
      <c r="T1513" s="78" t="s">
        <v>6590</v>
      </c>
      <c r="U1513" s="177" t="s">
        <v>6591</v>
      </c>
      <c r="V1513" s="85">
        <v>44798</v>
      </c>
      <c r="W1513" s="78" t="s">
        <v>6129</v>
      </c>
      <c r="X1513" s="78" t="s">
        <v>6150</v>
      </c>
      <c r="Y1513" s="78" t="s">
        <v>6151</v>
      </c>
      <c r="Z1513" s="78" t="s">
        <v>63</v>
      </c>
      <c r="AA1513" s="78" t="s">
        <v>64</v>
      </c>
      <c r="AB1513" s="78" t="s">
        <v>65</v>
      </c>
      <c r="AC1513" s="78" t="s">
        <v>124</v>
      </c>
      <c r="AD1513" s="23" t="s">
        <v>816</v>
      </c>
      <c r="AE1513" s="77"/>
      <c r="AF1513" s="77"/>
      <c r="AG1513" s="78"/>
      <c r="AH1513" s="78"/>
      <c r="AI1513" s="182" t="s">
        <v>75</v>
      </c>
      <c r="AJ1513" s="183" t="str">
        <f t="shared" si="184"/>
        <v/>
      </c>
      <c r="AK1513" s="25"/>
      <c r="AL1513" s="25"/>
      <c r="AM1513" s="25"/>
      <c r="AN1513" s="25"/>
      <c r="AO1513" s="25"/>
      <c r="AP1513" s="26">
        <f ca="1">IF(AND(Email_TaskV2[[#This Row],[Status]]="ON PROGRESS"),TODAY()-Email_TaskV2[[#This Row],[Tanggal nodin RFS/RFI]],0)</f>
        <v>0</v>
      </c>
      <c r="AQ1513" s="26">
        <f ca="1">IF(AND(Email_TaskV2[[#This Row],[Status]]="ON PROGRESS",Email_TaskV2[[#This Row],[Type]]="RFI"),TODAY()-Email_TaskV2[[#This Row],[Tanggal nodin RFS/RFI]],0)</f>
        <v>0</v>
      </c>
      <c r="AR1513" s="26" t="str">
        <f ca="1">IF(Email_TaskV2[[#This Row],[Aging]]&gt;7,"Warning","")</f>
        <v/>
      </c>
      <c r="AS1513" s="184"/>
      <c r="AT1513" s="184"/>
      <c r="AU1513" s="184"/>
      <c r="AV1513" s="158" t="str">
        <f>IF(AND(Email_TaskV2[[#This Row],[Status]]="ON PROGRESS",Email_TaskV2[[#This Row],[Type]]="RFS"),"YES","")</f>
        <v/>
      </c>
      <c r="AW1513" s="184" t="str">
        <f>IF(AND(Email_TaskV2[[#This Row],[Status]]="ON PROGRESS",Email_TaskV2[[#This Row],[Type]]="RFI"),"YES","")</f>
        <v/>
      </c>
      <c r="AX1513" s="158">
        <f>IF(Email_TaskV2[[#This Row],[Nomor Nodin RFS/RFI]]="","",DAY(Email_TaskV2[[#This Row],[Tanggal nodin RFS/RFI]]))</f>
        <v>28</v>
      </c>
      <c r="AY1513" s="179" t="str">
        <f>IF(Email_TaskV2[[#This Row],[Nomor Nodin RFS/RFI]]="","",TEXT(Email_TaskV2[[#This Row],[Tanggal nodin RFS/RFI]],"mmm"))</f>
        <v>Nov</v>
      </c>
      <c r="AZ1513" s="202" t="str">
        <f>IF(Email_TaskV2[[#This Row],[Nodin BO]]="","No","Yes")</f>
        <v>Yes</v>
      </c>
      <c r="BA1513" s="176">
        <f>IF(Email_TaskV2[[#This Row],[Month]]="",13,MONTH(Email_TaskV2[[#This Row],[Tanggal nodin RFS/RFI]]))</f>
        <v>11</v>
      </c>
    </row>
    <row r="1514" spans="1:53" ht="15" hidden="1" customHeight="1" x14ac:dyDescent="0.3">
      <c r="A1514" s="17">
        <v>1513</v>
      </c>
      <c r="B1514" s="78" t="s">
        <v>6592</v>
      </c>
      <c r="C1514" s="86">
        <v>44890</v>
      </c>
      <c r="D1514" s="195" t="s">
        <v>6319</v>
      </c>
      <c r="E1514" s="78" t="s">
        <v>55</v>
      </c>
      <c r="F1514" s="78" t="s">
        <v>112</v>
      </c>
      <c r="G1514" s="85">
        <v>44896</v>
      </c>
      <c r="H1514" s="85">
        <v>44897</v>
      </c>
      <c r="I1514" s="78" t="s">
        <v>6593</v>
      </c>
      <c r="J1514" s="85">
        <v>44897</v>
      </c>
      <c r="K1514" s="177" t="s">
        <v>6594</v>
      </c>
      <c r="L1514" s="31">
        <f>H1514-C1514</f>
        <v>7</v>
      </c>
      <c r="M1514" s="31">
        <f>J1514-G1514</f>
        <v>1</v>
      </c>
      <c r="N1514" s="87" t="s">
        <v>93</v>
      </c>
      <c r="O1514" s="87" t="s">
        <v>94</v>
      </c>
      <c r="P1514" s="87" t="str">
        <f>VLOOKUP(Email_TaskV2[[#This Row],[PIC Dev]],[1]Organization!C:D,2,FALSE)</f>
        <v>Digital and VAS</v>
      </c>
      <c r="Q1514" s="87"/>
      <c r="R1514" s="78">
        <v>54</v>
      </c>
      <c r="S1514" s="78" t="s">
        <v>106</v>
      </c>
      <c r="T1514" s="78" t="s">
        <v>6322</v>
      </c>
      <c r="U1514" s="177" t="s">
        <v>6595</v>
      </c>
      <c r="V1514" s="85">
        <v>44832</v>
      </c>
      <c r="W1514" s="78" t="s">
        <v>4158</v>
      </c>
      <c r="X1514" s="78" t="s">
        <v>6065</v>
      </c>
      <c r="Y1514" s="78" t="s">
        <v>6006</v>
      </c>
      <c r="Z1514" s="78" t="s">
        <v>63</v>
      </c>
      <c r="AA1514" s="78" t="s">
        <v>64</v>
      </c>
      <c r="AB1514" s="78" t="s">
        <v>201</v>
      </c>
      <c r="AC1514" s="78" t="s">
        <v>98</v>
      </c>
      <c r="AD1514" s="23" t="s">
        <v>5844</v>
      </c>
      <c r="AE1514" s="77"/>
      <c r="AF1514" s="77"/>
      <c r="AG1514" s="78"/>
      <c r="AH1514" s="78"/>
      <c r="AI1514" s="182" t="s">
        <v>75</v>
      </c>
      <c r="AJ1514" s="183" t="str">
        <f t="shared" si="184"/>
        <v/>
      </c>
      <c r="AK1514" s="25"/>
      <c r="AL1514" s="25"/>
      <c r="AM1514" s="25"/>
      <c r="AN1514" s="25"/>
      <c r="AO1514" s="25"/>
      <c r="AP1514" s="26">
        <f ca="1">IF(AND(Email_TaskV2[[#This Row],[Status]]="ON PROGRESS"),TODAY()-Email_TaskV2[[#This Row],[Tanggal nodin RFS/RFI]],0)</f>
        <v>0</v>
      </c>
      <c r="AQ1514" s="26">
        <f ca="1">IF(AND(Email_TaskV2[[#This Row],[Status]]="ON PROGRESS",Email_TaskV2[[#This Row],[Type]]="RFI"),TODAY()-Email_TaskV2[[#This Row],[Tanggal nodin RFS/RFI]],0)</f>
        <v>0</v>
      </c>
      <c r="AR1514" s="26" t="str">
        <f ca="1">IF(Email_TaskV2[[#This Row],[Aging]]&gt;7,"Warning","")</f>
        <v/>
      </c>
      <c r="AS1514" s="184"/>
      <c r="AT1514" s="184"/>
      <c r="AU1514" s="184"/>
      <c r="AV1514" s="158" t="str">
        <f>IF(AND(Email_TaskV2[[#This Row],[Status]]="ON PROGRESS",Email_TaskV2[[#This Row],[Type]]="RFS"),"YES","")</f>
        <v/>
      </c>
      <c r="AW1514" s="184" t="str">
        <f>IF(AND(Email_TaskV2[[#This Row],[Status]]="ON PROGRESS",Email_TaskV2[[#This Row],[Type]]="RFI"),"YES","")</f>
        <v/>
      </c>
      <c r="AX1514" s="158">
        <f>IF(Email_TaskV2[[#This Row],[Nomor Nodin RFS/RFI]]="","",DAY(Email_TaskV2[[#This Row],[Tanggal nodin RFS/RFI]]))</f>
        <v>25</v>
      </c>
      <c r="AY1514" s="179" t="str">
        <f>IF(Email_TaskV2[[#This Row],[Nomor Nodin RFS/RFI]]="","",TEXT(Email_TaskV2[[#This Row],[Tanggal nodin RFS/RFI]],"mmm"))</f>
        <v>Nov</v>
      </c>
      <c r="AZ1514" s="202" t="str">
        <f>IF(Email_TaskV2[[#This Row],[Nodin BO]]="","No","Yes")</f>
        <v>Yes</v>
      </c>
      <c r="BA1514" s="176">
        <f>IF(Email_TaskV2[[#This Row],[Month]]="",13,MONTH(Email_TaskV2[[#This Row],[Tanggal nodin RFS/RFI]]))</f>
        <v>11</v>
      </c>
    </row>
    <row r="1515" spans="1:53" ht="15" hidden="1" customHeight="1" x14ac:dyDescent="0.3">
      <c r="A1515" s="17">
        <v>1514</v>
      </c>
      <c r="B1515" s="78" t="s">
        <v>6596</v>
      </c>
      <c r="C1515" s="86">
        <v>44893</v>
      </c>
      <c r="D1515" s="191" t="s">
        <v>6597</v>
      </c>
      <c r="E1515" s="182" t="s">
        <v>6197</v>
      </c>
      <c r="F1515" s="192">
        <v>0.2</v>
      </c>
      <c r="G1515" s="85">
        <v>44897</v>
      </c>
      <c r="H1515" s="78"/>
      <c r="I1515" s="78"/>
      <c r="J1515" s="78"/>
      <c r="K1515" s="78"/>
      <c r="L1515" s="77"/>
      <c r="M1515" s="87"/>
      <c r="N1515" s="87" t="s">
        <v>93</v>
      </c>
      <c r="O1515" s="87" t="s">
        <v>94</v>
      </c>
      <c r="P1515" s="87" t="str">
        <f>VLOOKUP(Email_TaskV2[[#This Row],[PIC Dev]],[1]Organization!C:D,2,FALSE)</f>
        <v>Digital and VAS</v>
      </c>
      <c r="Q1515" s="87"/>
      <c r="R1515" s="78"/>
      <c r="S1515" s="78" t="s">
        <v>61</v>
      </c>
      <c r="T1515" s="78" t="s">
        <v>5668</v>
      </c>
      <c r="U1515" s="78" t="s">
        <v>6213</v>
      </c>
      <c r="V1515" s="85">
        <v>44858</v>
      </c>
      <c r="W1515" s="78" t="s">
        <v>4158</v>
      </c>
      <c r="X1515" s="78" t="s">
        <v>6065</v>
      </c>
      <c r="Y1515" s="78" t="s">
        <v>6006</v>
      </c>
      <c r="Z1515" s="78" t="s">
        <v>63</v>
      </c>
      <c r="AA1515" s="78" t="s">
        <v>64</v>
      </c>
      <c r="AB1515" s="78" t="s">
        <v>201</v>
      </c>
      <c r="AC1515" s="78" t="s">
        <v>98</v>
      </c>
      <c r="AD1515" s="23" t="s">
        <v>125</v>
      </c>
      <c r="AE1515" s="77" t="s">
        <v>99</v>
      </c>
      <c r="AF1515" s="77"/>
      <c r="AG1515" s="78"/>
      <c r="AH1515" s="78"/>
      <c r="AI1515" s="182" t="s">
        <v>75</v>
      </c>
      <c r="AJ1515" s="183" t="str">
        <f t="shared" si="184"/>
        <v/>
      </c>
      <c r="AK1515" s="25"/>
      <c r="AL1515" s="25"/>
      <c r="AM1515" s="25"/>
      <c r="AN1515" s="25"/>
      <c r="AO1515" s="25"/>
      <c r="AP1515" s="26">
        <f ca="1">IF(AND(Email_TaskV2[[#This Row],[Status]]="ON PROGRESS"),TODAY()-Email_TaskV2[[#This Row],[Tanggal nodin RFS/RFI]],0)</f>
        <v>15</v>
      </c>
      <c r="AQ1515" s="26">
        <f ca="1">IF(AND(Email_TaskV2[[#This Row],[Status]]="ON PROGRESS",Email_TaskV2[[#This Row],[Type]]="RFI"),TODAY()-Email_TaskV2[[#This Row],[Tanggal nodin RFS/RFI]],0)</f>
        <v>0</v>
      </c>
      <c r="AR1515" s="26" t="str">
        <f ca="1">IF(Email_TaskV2[[#This Row],[Aging]]&gt;7,"Warning","")</f>
        <v>Warning</v>
      </c>
      <c r="AS1515" s="184"/>
      <c r="AT1515" s="184"/>
      <c r="AU1515" s="184"/>
      <c r="AV1515" s="158" t="str">
        <f>IF(AND(Email_TaskV2[[#This Row],[Status]]="ON PROGRESS",Email_TaskV2[[#This Row],[Type]]="RFS"),"YES","")</f>
        <v>YES</v>
      </c>
      <c r="AW1515" s="184" t="str">
        <f>IF(AND(Email_TaskV2[[#This Row],[Status]]="ON PROGRESS",Email_TaskV2[[#This Row],[Type]]="RFI"),"YES","")</f>
        <v/>
      </c>
      <c r="AX1515" s="158">
        <f>IF(Email_TaskV2[[#This Row],[Nomor Nodin RFS/RFI]]="","",DAY(Email_TaskV2[[#This Row],[Tanggal nodin RFS/RFI]]))</f>
        <v>28</v>
      </c>
      <c r="AY1515" s="179" t="str">
        <f>IF(Email_TaskV2[[#This Row],[Nomor Nodin RFS/RFI]]="","",TEXT(Email_TaskV2[[#This Row],[Tanggal nodin RFS/RFI]],"mmm"))</f>
        <v>Nov</v>
      </c>
      <c r="AZ1515" s="202" t="str">
        <f>IF(Email_TaskV2[[#This Row],[Nodin BO]]="","No","Yes")</f>
        <v>Yes</v>
      </c>
      <c r="BA1515" s="176">
        <f>IF(Email_TaskV2[[#This Row],[Month]]="",13,MONTH(Email_TaskV2[[#This Row],[Tanggal nodin RFS/RFI]]))</f>
        <v>11</v>
      </c>
    </row>
    <row r="1516" spans="1:53" ht="15" hidden="1" customHeight="1" x14ac:dyDescent="0.3">
      <c r="A1516" s="17">
        <v>1515</v>
      </c>
      <c r="B1516" s="78" t="s">
        <v>6598</v>
      </c>
      <c r="C1516" s="86">
        <v>44894</v>
      </c>
      <c r="D1516" s="89" t="s">
        <v>6599</v>
      </c>
      <c r="E1516" s="78" t="s">
        <v>55</v>
      </c>
      <c r="F1516" s="78" t="s">
        <v>136</v>
      </c>
      <c r="G1516" s="85">
        <v>44894</v>
      </c>
      <c r="H1516" s="85">
        <v>44900</v>
      </c>
      <c r="I1516" s="78" t="s">
        <v>6600</v>
      </c>
      <c r="J1516" s="85">
        <v>44900</v>
      </c>
      <c r="K1516" s="177" t="s">
        <v>6601</v>
      </c>
      <c r="L1516" s="31">
        <f>H1516-C1516</f>
        <v>6</v>
      </c>
      <c r="M1516" s="31">
        <f>J1516-G1516</f>
        <v>6</v>
      </c>
      <c r="N1516" s="87" t="s">
        <v>220</v>
      </c>
      <c r="O1516" s="87" t="s">
        <v>221</v>
      </c>
      <c r="P1516" s="87" t="str">
        <f>VLOOKUP(Email_TaskV2[[#This Row],[PIC Dev]],[1]Organization!C:D,2,FALSE)</f>
        <v>Digital and VAS</v>
      </c>
      <c r="Q1516" s="89" t="s">
        <v>6602</v>
      </c>
      <c r="R1516" s="78">
        <v>41</v>
      </c>
      <c r="S1516" s="78" t="s">
        <v>61</v>
      </c>
      <c r="T1516" s="78" t="s">
        <v>5765</v>
      </c>
      <c r="U1516" s="177" t="s">
        <v>6603</v>
      </c>
      <c r="V1516" s="78"/>
      <c r="W1516" s="78" t="s">
        <v>5996</v>
      </c>
      <c r="X1516" s="78"/>
      <c r="Y1516" s="78"/>
      <c r="Z1516" s="78" t="s">
        <v>63</v>
      </c>
      <c r="AA1516" s="78" t="s">
        <v>64</v>
      </c>
      <c r="AB1516" s="78" t="s">
        <v>97</v>
      </c>
      <c r="AC1516" s="78" t="s">
        <v>98</v>
      </c>
      <c r="AD1516" s="23" t="s">
        <v>255</v>
      </c>
      <c r="AE1516" s="77"/>
      <c r="AF1516" s="77"/>
      <c r="AG1516" s="78"/>
      <c r="AH1516" s="78"/>
      <c r="AI1516" s="182" t="s">
        <v>75</v>
      </c>
      <c r="AJ1516" s="183" t="str">
        <f t="shared" si="184"/>
        <v/>
      </c>
      <c r="AK1516" s="25"/>
      <c r="AL1516" s="25"/>
      <c r="AM1516" s="25"/>
      <c r="AN1516" s="25"/>
      <c r="AO1516" s="25"/>
      <c r="AP1516" s="26">
        <f ca="1">IF(AND(Email_TaskV2[[#This Row],[Status]]="ON PROGRESS"),TODAY()-Email_TaskV2[[#This Row],[Tanggal nodin RFS/RFI]],0)</f>
        <v>0</v>
      </c>
      <c r="AQ1516" s="26">
        <f ca="1">IF(AND(Email_TaskV2[[#This Row],[Status]]="ON PROGRESS",Email_TaskV2[[#This Row],[Type]]="RFI"),TODAY()-Email_TaskV2[[#This Row],[Tanggal nodin RFS/RFI]],0)</f>
        <v>0</v>
      </c>
      <c r="AR1516" s="26" t="str">
        <f ca="1">IF(Email_TaskV2[[#This Row],[Aging]]&gt;7,"Warning","")</f>
        <v/>
      </c>
      <c r="AS1516" s="184"/>
      <c r="AT1516" s="184"/>
      <c r="AU1516" s="184"/>
      <c r="AV1516" s="158" t="str">
        <f>IF(AND(Email_TaskV2[[#This Row],[Status]]="ON PROGRESS",Email_TaskV2[[#This Row],[Type]]="RFS"),"YES","")</f>
        <v/>
      </c>
      <c r="AW1516" s="184" t="str">
        <f>IF(AND(Email_TaskV2[[#This Row],[Status]]="ON PROGRESS",Email_TaskV2[[#This Row],[Type]]="RFI"),"YES","")</f>
        <v/>
      </c>
      <c r="AX1516" s="158">
        <f>IF(Email_TaskV2[[#This Row],[Nomor Nodin RFS/RFI]]="","",DAY(Email_TaskV2[[#This Row],[Tanggal nodin RFS/RFI]]))</f>
        <v>29</v>
      </c>
      <c r="AY1516" s="179" t="str">
        <f>IF(Email_TaskV2[[#This Row],[Nomor Nodin RFS/RFI]]="","",TEXT(Email_TaskV2[[#This Row],[Tanggal nodin RFS/RFI]],"mmm"))</f>
        <v>Nov</v>
      </c>
      <c r="AZ1516" s="202" t="str">
        <f>IF(Email_TaskV2[[#This Row],[Nodin BO]]="","No","Yes")</f>
        <v>Yes</v>
      </c>
      <c r="BA1516" s="176">
        <f>IF(Email_TaskV2[[#This Row],[Month]]="",13,MONTH(Email_TaskV2[[#This Row],[Tanggal nodin RFS/RFI]]))</f>
        <v>11</v>
      </c>
    </row>
    <row r="1517" spans="1:53" ht="15" hidden="1" customHeight="1" x14ac:dyDescent="0.3">
      <c r="A1517" s="17">
        <v>1516</v>
      </c>
      <c r="B1517" s="78" t="s">
        <v>6604</v>
      </c>
      <c r="C1517" s="86">
        <v>44894</v>
      </c>
      <c r="D1517" s="87" t="s">
        <v>6605</v>
      </c>
      <c r="E1517" s="78" t="s">
        <v>55</v>
      </c>
      <c r="F1517" s="78" t="s">
        <v>136</v>
      </c>
      <c r="G1517" s="85">
        <v>44894</v>
      </c>
      <c r="H1517" s="85">
        <v>44900</v>
      </c>
      <c r="I1517" s="78" t="s">
        <v>6606</v>
      </c>
      <c r="J1517" s="85">
        <v>44900</v>
      </c>
      <c r="K1517" s="177" t="s">
        <v>6607</v>
      </c>
      <c r="L1517" s="31">
        <f>H1517-C1517</f>
        <v>6</v>
      </c>
      <c r="M1517" s="31">
        <f>J1517-G1517</f>
        <v>6</v>
      </c>
      <c r="N1517" s="87" t="s">
        <v>341</v>
      </c>
      <c r="O1517" s="87" t="s">
        <v>342</v>
      </c>
      <c r="P1517" s="87" t="str">
        <f>VLOOKUP(Email_TaskV2[[#This Row],[PIC Dev]],[1]Organization!C:D,2,FALSE)</f>
        <v>Digital and VAS</v>
      </c>
      <c r="Q1517" s="89" t="s">
        <v>6608</v>
      </c>
      <c r="R1517" s="78">
        <v>25</v>
      </c>
      <c r="S1517" s="78" t="s">
        <v>61</v>
      </c>
      <c r="T1517" s="78" t="s">
        <v>6609</v>
      </c>
      <c r="U1517" s="78" t="s">
        <v>6610</v>
      </c>
      <c r="V1517" s="85">
        <v>44888</v>
      </c>
      <c r="W1517" s="78" t="s">
        <v>344</v>
      </c>
      <c r="X1517" s="78" t="s">
        <v>6052</v>
      </c>
      <c r="Y1517" s="78" t="s">
        <v>6053</v>
      </c>
      <c r="Z1517" s="78" t="s">
        <v>63</v>
      </c>
      <c r="AA1517" s="78" t="s">
        <v>64</v>
      </c>
      <c r="AB1517" s="78" t="s">
        <v>344</v>
      </c>
      <c r="AC1517" s="78" t="s">
        <v>98</v>
      </c>
      <c r="AD1517" s="23" t="s">
        <v>160</v>
      </c>
      <c r="AE1517" s="77"/>
      <c r="AF1517" s="77"/>
      <c r="AG1517" s="78"/>
      <c r="AH1517" s="78"/>
      <c r="AI1517" s="182" t="s">
        <v>68</v>
      </c>
      <c r="AJ1517" s="183" t="str">
        <f t="shared" si="184"/>
        <v>(FUT Simulator)</v>
      </c>
      <c r="AK1517" s="25"/>
      <c r="AL1517" s="25"/>
      <c r="AM1517" s="25">
        <v>3</v>
      </c>
      <c r="AN1517" s="25"/>
      <c r="AO1517" s="25"/>
      <c r="AP1517" s="26">
        <f ca="1">IF(AND(Email_TaskV2[[#This Row],[Status]]="ON PROGRESS"),TODAY()-Email_TaskV2[[#This Row],[Tanggal nodin RFS/RFI]],0)</f>
        <v>0</v>
      </c>
      <c r="AQ1517" s="26">
        <f ca="1">IF(AND(Email_TaskV2[[#This Row],[Status]]="ON PROGRESS",Email_TaskV2[[#This Row],[Type]]="RFI"),TODAY()-Email_TaskV2[[#This Row],[Tanggal nodin RFS/RFI]],0)</f>
        <v>0</v>
      </c>
      <c r="AR1517" s="26" t="str">
        <f ca="1">IF(Email_TaskV2[[#This Row],[Aging]]&gt;7,"Warning","")</f>
        <v/>
      </c>
      <c r="AS1517" s="184"/>
      <c r="AT1517" s="184"/>
      <c r="AU1517" s="184"/>
      <c r="AV1517" s="158" t="str">
        <f>IF(AND(Email_TaskV2[[#This Row],[Status]]="ON PROGRESS",Email_TaskV2[[#This Row],[Type]]="RFS"),"YES","")</f>
        <v/>
      </c>
      <c r="AW1517" s="184" t="str">
        <f>IF(AND(Email_TaskV2[[#This Row],[Status]]="ON PROGRESS",Email_TaskV2[[#This Row],[Type]]="RFI"),"YES","")</f>
        <v/>
      </c>
      <c r="AX1517" s="158">
        <f>IF(Email_TaskV2[[#This Row],[Nomor Nodin RFS/RFI]]="","",DAY(Email_TaskV2[[#This Row],[Tanggal nodin RFS/RFI]]))</f>
        <v>29</v>
      </c>
      <c r="AY1517" s="179" t="str">
        <f>IF(Email_TaskV2[[#This Row],[Nomor Nodin RFS/RFI]]="","",TEXT(Email_TaskV2[[#This Row],[Tanggal nodin RFS/RFI]],"mmm"))</f>
        <v>Nov</v>
      </c>
      <c r="AZ1517" s="202" t="str">
        <f>IF(Email_TaskV2[[#This Row],[Nodin BO]]="","No","Yes")</f>
        <v>Yes</v>
      </c>
      <c r="BA1517" s="176">
        <f>IF(Email_TaskV2[[#This Row],[Month]]="",13,MONTH(Email_TaskV2[[#This Row],[Tanggal nodin RFS/RFI]]))</f>
        <v>11</v>
      </c>
    </row>
    <row r="1518" spans="1:53" ht="15" hidden="1" customHeight="1" x14ac:dyDescent="0.3">
      <c r="A1518" s="17">
        <v>1517</v>
      </c>
      <c r="B1518" s="78" t="s">
        <v>6611</v>
      </c>
      <c r="C1518" s="86">
        <v>44894</v>
      </c>
      <c r="D1518" s="191" t="s">
        <v>6612</v>
      </c>
      <c r="E1518" s="182" t="s">
        <v>55</v>
      </c>
      <c r="F1518" s="139"/>
      <c r="G1518" s="85">
        <v>44897</v>
      </c>
      <c r="H1518" s="78"/>
      <c r="I1518" s="78"/>
      <c r="J1518" s="85">
        <v>44900</v>
      </c>
      <c r="K1518" s="78"/>
      <c r="L1518" s="77"/>
      <c r="M1518" s="87"/>
      <c r="N1518" s="87" t="s">
        <v>341</v>
      </c>
      <c r="O1518" s="87" t="s">
        <v>342</v>
      </c>
      <c r="P1518" s="87" t="str">
        <f>VLOOKUP(Email_TaskV2[[#This Row],[PIC Dev]],[1]Organization!C:D,2,FALSE)</f>
        <v>Digital and VAS</v>
      </c>
      <c r="Q1518" s="87"/>
      <c r="R1518" s="78"/>
      <c r="S1518" s="78" t="s">
        <v>61</v>
      </c>
      <c r="T1518" s="78" t="s">
        <v>6609</v>
      </c>
      <c r="U1518" s="78" t="s">
        <v>6613</v>
      </c>
      <c r="V1518" s="85">
        <v>44875</v>
      </c>
      <c r="W1518" s="78" t="s">
        <v>344</v>
      </c>
      <c r="X1518" s="78" t="s">
        <v>6052</v>
      </c>
      <c r="Y1518" s="78" t="s">
        <v>6053</v>
      </c>
      <c r="Z1518" s="78" t="s">
        <v>63</v>
      </c>
      <c r="AA1518" s="78" t="s">
        <v>64</v>
      </c>
      <c r="AB1518" s="78" t="s">
        <v>344</v>
      </c>
      <c r="AC1518" s="78" t="s">
        <v>98</v>
      </c>
      <c r="AD1518" s="23" t="s">
        <v>160</v>
      </c>
      <c r="AE1518" s="77"/>
      <c r="AF1518" s="77"/>
      <c r="AG1518" s="78"/>
      <c r="AH1518" s="78"/>
      <c r="AI1518" s="182" t="s">
        <v>68</v>
      </c>
      <c r="AJ1518" s="183" t="str">
        <f t="shared" si="184"/>
        <v>(FUT Simulator)</v>
      </c>
      <c r="AK1518" s="25"/>
      <c r="AL1518" s="25"/>
      <c r="AM1518" s="25">
        <v>3</v>
      </c>
      <c r="AN1518" s="25"/>
      <c r="AO1518" s="25"/>
      <c r="AP1518" s="26">
        <f ca="1">IF(AND(Email_TaskV2[[#This Row],[Status]]="ON PROGRESS"),TODAY()-Email_TaskV2[[#This Row],[Tanggal nodin RFS/RFI]],0)</f>
        <v>0</v>
      </c>
      <c r="AQ1518" s="26">
        <f ca="1">IF(AND(Email_TaskV2[[#This Row],[Status]]="ON PROGRESS",Email_TaskV2[[#This Row],[Type]]="RFI"),TODAY()-Email_TaskV2[[#This Row],[Tanggal nodin RFS/RFI]],0)</f>
        <v>0</v>
      </c>
      <c r="AR1518" s="26" t="str">
        <f ca="1">IF(Email_TaskV2[[#This Row],[Aging]]&gt;7,"Warning","")</f>
        <v/>
      </c>
      <c r="AS1518" s="184"/>
      <c r="AT1518" s="184"/>
      <c r="AU1518" s="184"/>
      <c r="AV1518" s="158" t="str">
        <f>IF(AND(Email_TaskV2[[#This Row],[Status]]="ON PROGRESS",Email_TaskV2[[#This Row],[Type]]="RFS"),"YES","")</f>
        <v/>
      </c>
      <c r="AW1518" s="184" t="str">
        <f>IF(AND(Email_TaskV2[[#This Row],[Status]]="ON PROGRESS",Email_TaskV2[[#This Row],[Type]]="RFI"),"YES","")</f>
        <v/>
      </c>
      <c r="AX1518" s="158">
        <f>IF(Email_TaskV2[[#This Row],[Nomor Nodin RFS/RFI]]="","",DAY(Email_TaskV2[[#This Row],[Tanggal nodin RFS/RFI]]))</f>
        <v>29</v>
      </c>
      <c r="AY1518" s="179" t="str">
        <f>IF(Email_TaskV2[[#This Row],[Nomor Nodin RFS/RFI]]="","",TEXT(Email_TaskV2[[#This Row],[Tanggal nodin RFS/RFI]],"mmm"))</f>
        <v>Nov</v>
      </c>
      <c r="AZ1518" s="202" t="str">
        <f>IF(Email_TaskV2[[#This Row],[Nodin BO]]="","No","Yes")</f>
        <v>Yes</v>
      </c>
      <c r="BA1518" s="176">
        <f>IF(Email_TaskV2[[#This Row],[Month]]="",13,MONTH(Email_TaskV2[[#This Row],[Tanggal nodin RFS/RFI]]))</f>
        <v>11</v>
      </c>
    </row>
    <row r="1519" spans="1:53" ht="15" hidden="1" customHeight="1" x14ac:dyDescent="0.3">
      <c r="A1519" s="17">
        <v>1518</v>
      </c>
      <c r="B1519" s="78" t="s">
        <v>6614</v>
      </c>
      <c r="C1519" s="86">
        <v>44893</v>
      </c>
      <c r="D1519" s="89" t="s">
        <v>6615</v>
      </c>
      <c r="E1519" s="78" t="s">
        <v>55</v>
      </c>
      <c r="F1519" s="88" t="s">
        <v>112</v>
      </c>
      <c r="G1519" s="85">
        <v>44897</v>
      </c>
      <c r="H1519" s="85">
        <v>44901</v>
      </c>
      <c r="I1519" s="78" t="s">
        <v>6616</v>
      </c>
      <c r="J1519" s="85">
        <v>44901</v>
      </c>
      <c r="K1519" s="177" t="s">
        <v>6617</v>
      </c>
      <c r="L1519" s="31">
        <f>H1519-C1519</f>
        <v>8</v>
      </c>
      <c r="M1519" s="31">
        <f>J1519-G1519</f>
        <v>4</v>
      </c>
      <c r="N1519" s="87" t="s">
        <v>104</v>
      </c>
      <c r="O1519" s="87" t="s">
        <v>105</v>
      </c>
      <c r="P1519" s="87" t="str">
        <f>VLOOKUP(Email_TaskV2[[#This Row],[PIC Dev]],[1]Organization!C:D,2,FALSE)</f>
        <v>Digital and VAS</v>
      </c>
      <c r="Q1519" s="87"/>
      <c r="R1519" s="78">
        <v>76</v>
      </c>
      <c r="S1519" s="78" t="s">
        <v>106</v>
      </c>
      <c r="T1519" s="78"/>
      <c r="U1519" s="78"/>
      <c r="V1519" s="78"/>
      <c r="W1519" s="78"/>
      <c r="X1519" s="78"/>
      <c r="Y1519" s="78"/>
      <c r="Z1519" s="78" t="s">
        <v>63</v>
      </c>
      <c r="AA1519" s="78" t="s">
        <v>64</v>
      </c>
      <c r="AB1519" s="78" t="s">
        <v>108</v>
      </c>
      <c r="AC1519" s="78" t="s">
        <v>98</v>
      </c>
      <c r="AD1519" s="23" t="s">
        <v>816</v>
      </c>
      <c r="AE1519" s="77"/>
      <c r="AF1519" s="77"/>
      <c r="AG1519" s="78"/>
      <c r="AH1519" s="78"/>
      <c r="AI1519" s="182" t="s">
        <v>276</v>
      </c>
      <c r="AJ1519" s="183" t="str">
        <f t="shared" si="184"/>
        <v>(Sigos Automation)</v>
      </c>
      <c r="AK1519" s="25">
        <v>1</v>
      </c>
      <c r="AL1519" s="25"/>
      <c r="AM1519" s="25"/>
      <c r="AN1519" s="25"/>
      <c r="AO1519" s="25"/>
      <c r="AP1519" s="26">
        <f ca="1">IF(AND(Email_TaskV2[[#This Row],[Status]]="ON PROGRESS"),TODAY()-Email_TaskV2[[#This Row],[Tanggal nodin RFS/RFI]],0)</f>
        <v>0</v>
      </c>
      <c r="AQ1519" s="26">
        <f ca="1">IF(AND(Email_TaskV2[[#This Row],[Status]]="ON PROGRESS",Email_TaskV2[[#This Row],[Type]]="RFI"),TODAY()-Email_TaskV2[[#This Row],[Tanggal nodin RFS/RFI]],0)</f>
        <v>0</v>
      </c>
      <c r="AR1519" s="26" t="str">
        <f ca="1">IF(Email_TaskV2[[#This Row],[Aging]]&gt;7,"Warning","")</f>
        <v/>
      </c>
      <c r="AS1519" s="184"/>
      <c r="AT1519" s="184"/>
      <c r="AU1519" s="184"/>
      <c r="AV1519" s="158" t="str">
        <f>IF(AND(Email_TaskV2[[#This Row],[Status]]="ON PROGRESS",Email_TaskV2[[#This Row],[Type]]="RFS"),"YES","")</f>
        <v/>
      </c>
      <c r="AW1519" s="184" t="str">
        <f>IF(AND(Email_TaskV2[[#This Row],[Status]]="ON PROGRESS",Email_TaskV2[[#This Row],[Type]]="RFI"),"YES","")</f>
        <v/>
      </c>
      <c r="AX1519" s="158">
        <f>IF(Email_TaskV2[[#This Row],[Nomor Nodin RFS/RFI]]="","",DAY(Email_TaskV2[[#This Row],[Tanggal nodin RFS/RFI]]))</f>
        <v>28</v>
      </c>
      <c r="AY1519" s="179" t="str">
        <f>IF(Email_TaskV2[[#This Row],[Nomor Nodin RFS/RFI]]="","",TEXT(Email_TaskV2[[#This Row],[Tanggal nodin RFS/RFI]],"mmm"))</f>
        <v>Nov</v>
      </c>
      <c r="AZ1519" s="202" t="str">
        <f>IF(Email_TaskV2[[#This Row],[Nodin BO]]="","No","Yes")</f>
        <v>No</v>
      </c>
      <c r="BA1519" s="176">
        <f>IF(Email_TaskV2[[#This Row],[Month]]="",13,MONTH(Email_TaskV2[[#This Row],[Tanggal nodin RFS/RFI]]))</f>
        <v>11</v>
      </c>
    </row>
    <row r="1520" spans="1:53" ht="15" hidden="1" customHeight="1" x14ac:dyDescent="0.3">
      <c r="A1520" s="17">
        <v>1519</v>
      </c>
      <c r="B1520" s="78" t="s">
        <v>6618</v>
      </c>
      <c r="C1520" s="86">
        <v>44895</v>
      </c>
      <c r="D1520" s="89" t="s">
        <v>6619</v>
      </c>
      <c r="E1520" s="78" t="s">
        <v>55</v>
      </c>
      <c r="F1520" s="78" t="s">
        <v>136</v>
      </c>
      <c r="G1520" s="85">
        <v>44895</v>
      </c>
      <c r="H1520" s="85">
        <v>44895</v>
      </c>
      <c r="I1520" s="78" t="s">
        <v>6620</v>
      </c>
      <c r="J1520" s="85">
        <v>44895</v>
      </c>
      <c r="K1520" s="177" t="s">
        <v>6621</v>
      </c>
      <c r="L1520" s="31">
        <f>H1520-C1520</f>
        <v>0</v>
      </c>
      <c r="M1520" s="31">
        <f>J1520-G1520</f>
        <v>0</v>
      </c>
      <c r="N1520" s="87" t="s">
        <v>130</v>
      </c>
      <c r="O1520" s="87" t="s">
        <v>131</v>
      </c>
      <c r="P1520" s="87" t="str">
        <f>VLOOKUP(Email_TaskV2[[#This Row],[PIC Dev]],[1]Organization!C:D,2,FALSE)</f>
        <v>BSM Prepaid</v>
      </c>
      <c r="Q1520" s="89" t="s">
        <v>6622</v>
      </c>
      <c r="R1520" s="78">
        <v>24</v>
      </c>
      <c r="S1520" s="78" t="s">
        <v>61</v>
      </c>
      <c r="T1520" s="78" t="s">
        <v>6623</v>
      </c>
      <c r="U1520" s="177" t="s">
        <v>6624</v>
      </c>
      <c r="V1520" s="85">
        <v>44894</v>
      </c>
      <c r="W1520" s="78" t="s">
        <v>6311</v>
      </c>
      <c r="X1520" s="78" t="s">
        <v>6017</v>
      </c>
      <c r="Y1520" s="78" t="s">
        <v>5972</v>
      </c>
      <c r="Z1520" s="78" t="s">
        <v>63</v>
      </c>
      <c r="AA1520" s="78" t="s">
        <v>64</v>
      </c>
      <c r="AB1520" s="78" t="s">
        <v>65</v>
      </c>
      <c r="AC1520" s="78" t="s">
        <v>66</v>
      </c>
      <c r="AD1520" s="201" t="s">
        <v>139</v>
      </c>
      <c r="AE1520" s="77"/>
      <c r="AF1520" s="77"/>
      <c r="AG1520" s="78"/>
      <c r="AH1520" s="78"/>
      <c r="AI1520" s="182" t="s">
        <v>75</v>
      </c>
      <c r="AJ1520" s="183" t="str">
        <f t="shared" si="184"/>
        <v/>
      </c>
      <c r="AK1520" s="25"/>
      <c r="AL1520" s="25"/>
      <c r="AM1520" s="25"/>
      <c r="AN1520" s="25"/>
      <c r="AO1520" s="25"/>
      <c r="AP1520" s="26">
        <f ca="1">IF(AND(Email_TaskV2[[#This Row],[Status]]="ON PROGRESS"),TODAY()-Email_TaskV2[[#This Row],[Tanggal nodin RFS/RFI]],0)</f>
        <v>0</v>
      </c>
      <c r="AQ1520" s="26">
        <f ca="1">IF(AND(Email_TaskV2[[#This Row],[Status]]="ON PROGRESS",Email_TaskV2[[#This Row],[Type]]="RFI"),TODAY()-Email_TaskV2[[#This Row],[Tanggal nodin RFS/RFI]],0)</f>
        <v>0</v>
      </c>
      <c r="AR1520" s="26" t="str">
        <f ca="1">IF(Email_TaskV2[[#This Row],[Aging]]&gt;7,"Warning","")</f>
        <v/>
      </c>
      <c r="AS1520" s="158"/>
      <c r="AT1520" s="158"/>
      <c r="AU1520" s="158"/>
      <c r="AV1520" s="158" t="str">
        <f>IF(AND(Email_TaskV2[[#This Row],[Status]]="ON PROGRESS",Email_TaskV2[[#This Row],[Type]]="RFS"),"YES","")</f>
        <v/>
      </c>
      <c r="AW1520" s="16" t="str">
        <f>IF(AND(Email_TaskV2[[#This Row],[Status]]="ON PROGRESS",Email_TaskV2[[#This Row],[Type]]="RFI"),"YES","")</f>
        <v/>
      </c>
      <c r="AX1520" s="158">
        <f>IF(Email_TaskV2[[#This Row],[Nomor Nodin RFS/RFI]]="","",DAY(Email_TaskV2[[#This Row],[Tanggal nodin RFS/RFI]]))</f>
        <v>30</v>
      </c>
      <c r="AY1520" s="179" t="str">
        <f>IF(Email_TaskV2[[#This Row],[Nomor Nodin RFS/RFI]]="","",TEXT(Email_TaskV2[[#This Row],[Tanggal nodin RFS/RFI]],"mmm"))</f>
        <v>Nov</v>
      </c>
      <c r="AZ1520" s="179" t="str">
        <f>IF(Email_TaskV2[[#This Row],[Nodin BO]]="","No","Yes")</f>
        <v>Yes</v>
      </c>
      <c r="BA1520" s="176">
        <f>IF(Email_TaskV2[[#This Row],[Month]]="",13,MONTH(Email_TaskV2[[#This Row],[Tanggal nodin RFS/RFI]]))</f>
        <v>11</v>
      </c>
    </row>
    <row r="1521" spans="1:53" ht="15" hidden="1" customHeight="1" x14ac:dyDescent="0.3">
      <c r="A1521" s="17">
        <v>1520</v>
      </c>
      <c r="B1521" s="78" t="s">
        <v>6625</v>
      </c>
      <c r="C1521" s="86">
        <v>44895</v>
      </c>
      <c r="D1521" s="87" t="s">
        <v>6626</v>
      </c>
      <c r="E1521" s="78" t="s">
        <v>55</v>
      </c>
      <c r="F1521" s="78" t="s">
        <v>136</v>
      </c>
      <c r="G1521" s="85">
        <v>44895</v>
      </c>
      <c r="H1521" s="85">
        <v>44903</v>
      </c>
      <c r="I1521" s="78" t="s">
        <v>6627</v>
      </c>
      <c r="J1521" s="85">
        <v>44903</v>
      </c>
      <c r="K1521" s="177" t="s">
        <v>6628</v>
      </c>
      <c r="L1521" s="31">
        <f>H1521-C1521</f>
        <v>8</v>
      </c>
      <c r="M1521" s="31">
        <f>J1521-G1521</f>
        <v>8</v>
      </c>
      <c r="N1521" s="87" t="s">
        <v>171</v>
      </c>
      <c r="O1521" s="87" t="s">
        <v>172</v>
      </c>
      <c r="P1521" s="87" t="str">
        <f>VLOOKUP(Email_TaskV2[[#This Row],[PIC Dev]],[1]Organization!C:D,2,FALSE)</f>
        <v>Postpaid, Roaming, and Interconnect</v>
      </c>
      <c r="Q1521" s="89" t="s">
        <v>6629</v>
      </c>
      <c r="R1521" s="78">
        <v>38</v>
      </c>
      <c r="S1521" s="78" t="s">
        <v>61</v>
      </c>
      <c r="T1521" s="78" t="s">
        <v>5933</v>
      </c>
      <c r="U1521" s="78" t="s">
        <v>6630</v>
      </c>
      <c r="V1521" s="85">
        <v>44874</v>
      </c>
      <c r="W1521" s="78" t="s">
        <v>6129</v>
      </c>
      <c r="X1521" s="78" t="s">
        <v>6199</v>
      </c>
      <c r="Y1521" s="78" t="s">
        <v>6200</v>
      </c>
      <c r="Z1521" s="78" t="s">
        <v>63</v>
      </c>
      <c r="AA1521" s="78" t="s">
        <v>64</v>
      </c>
      <c r="AB1521" s="78" t="s">
        <v>65</v>
      </c>
      <c r="AC1521" s="78" t="s">
        <v>124</v>
      </c>
      <c r="AD1521" s="23" t="s">
        <v>99</v>
      </c>
      <c r="AE1521" s="77"/>
      <c r="AF1521" s="77"/>
      <c r="AG1521" s="78"/>
      <c r="AH1521" s="78"/>
      <c r="AI1521" s="182" t="s">
        <v>68</v>
      </c>
      <c r="AJ1521" s="183" t="str">
        <f t="shared" si="184"/>
        <v>(FUT Simulator)</v>
      </c>
      <c r="AK1521" s="25"/>
      <c r="AL1521" s="25"/>
      <c r="AM1521" s="25">
        <v>3</v>
      </c>
      <c r="AN1521" s="25"/>
      <c r="AO1521" s="25"/>
      <c r="AP1521" s="26">
        <f ca="1">IF(AND(Email_TaskV2[[#This Row],[Status]]="ON PROGRESS"),TODAY()-Email_TaskV2[[#This Row],[Tanggal nodin RFS/RFI]],0)</f>
        <v>0</v>
      </c>
      <c r="AQ1521" s="26">
        <f ca="1">IF(AND(Email_TaskV2[[#This Row],[Status]]="ON PROGRESS",Email_TaskV2[[#This Row],[Type]]="RFI"),TODAY()-Email_TaskV2[[#This Row],[Tanggal nodin RFS/RFI]],0)</f>
        <v>0</v>
      </c>
      <c r="AR1521" s="26" t="str">
        <f ca="1">IF(Email_TaskV2[[#This Row],[Aging]]&gt;7,"Warning","")</f>
        <v/>
      </c>
      <c r="AS1521" s="184"/>
      <c r="AT1521" s="184"/>
      <c r="AU1521" s="184"/>
      <c r="AV1521" s="158" t="str">
        <f>IF(AND(Email_TaskV2[[#This Row],[Status]]="ON PROGRESS",Email_TaskV2[[#This Row],[Type]]="RFS"),"YES","")</f>
        <v/>
      </c>
      <c r="AW1521" s="184" t="str">
        <f>IF(AND(Email_TaskV2[[#This Row],[Status]]="ON PROGRESS",Email_TaskV2[[#This Row],[Type]]="RFI"),"YES","")</f>
        <v/>
      </c>
      <c r="AX1521" s="158">
        <f>IF(Email_TaskV2[[#This Row],[Nomor Nodin RFS/RFI]]="","",DAY(Email_TaskV2[[#This Row],[Tanggal nodin RFS/RFI]]))</f>
        <v>30</v>
      </c>
      <c r="AY1521" s="179" t="str">
        <f>IF(Email_TaskV2[[#This Row],[Nomor Nodin RFS/RFI]]="","",TEXT(Email_TaskV2[[#This Row],[Tanggal nodin RFS/RFI]],"mmm"))</f>
        <v>Nov</v>
      </c>
      <c r="AZ1521" s="202" t="str">
        <f>IF(Email_TaskV2[[#This Row],[Nodin BO]]="","No","Yes")</f>
        <v>Yes</v>
      </c>
      <c r="BA1521" s="176">
        <f>IF(Email_TaskV2[[#This Row],[Month]]="",13,MONTH(Email_TaskV2[[#This Row],[Tanggal nodin RFS/RFI]]))</f>
        <v>11</v>
      </c>
    </row>
    <row r="1522" spans="1:53" ht="15" hidden="1" customHeight="1" x14ac:dyDescent="0.3">
      <c r="A1522" s="17">
        <v>1521</v>
      </c>
      <c r="B1522" s="78" t="s">
        <v>6631</v>
      </c>
      <c r="C1522" s="86">
        <v>44895</v>
      </c>
      <c r="D1522" s="89" t="s">
        <v>6632</v>
      </c>
      <c r="E1522" s="78" t="s">
        <v>55</v>
      </c>
      <c r="F1522" s="78" t="s">
        <v>136</v>
      </c>
      <c r="G1522" s="85">
        <v>44900</v>
      </c>
      <c r="H1522" s="85">
        <v>44902</v>
      </c>
      <c r="I1522" s="78" t="s">
        <v>6633</v>
      </c>
      <c r="J1522" s="85">
        <v>44902</v>
      </c>
      <c r="K1522" s="177" t="s">
        <v>6634</v>
      </c>
      <c r="L1522" s="31">
        <f>H1522-C1522</f>
        <v>7</v>
      </c>
      <c r="M1522" s="31">
        <f>J1522-G1522</f>
        <v>2</v>
      </c>
      <c r="N1522" s="87" t="s">
        <v>1434</v>
      </c>
      <c r="O1522" s="87" t="s">
        <v>59</v>
      </c>
      <c r="P1522" s="87" t="str">
        <f>VLOOKUP(Email_TaskV2[[#This Row],[PIC Dev]],[1]Organization!C:D,2,FALSE)</f>
        <v>BSM Prepaid</v>
      </c>
      <c r="Q1522" s="89" t="s">
        <v>6635</v>
      </c>
      <c r="R1522" s="78">
        <v>42</v>
      </c>
      <c r="S1522" s="78" t="s">
        <v>61</v>
      </c>
      <c r="T1522" s="78" t="s">
        <v>6636</v>
      </c>
      <c r="U1522" s="78" t="s">
        <v>6637</v>
      </c>
      <c r="V1522" s="85">
        <v>44894</v>
      </c>
      <c r="W1522" s="78" t="s">
        <v>6101</v>
      </c>
      <c r="X1522" s="78" t="s">
        <v>6017</v>
      </c>
      <c r="Y1522" s="78" t="s">
        <v>5972</v>
      </c>
      <c r="Z1522" s="78" t="s">
        <v>63</v>
      </c>
      <c r="AA1522" s="78" t="s">
        <v>64</v>
      </c>
      <c r="AB1522" s="78" t="s">
        <v>65</v>
      </c>
      <c r="AC1522" s="78" t="s">
        <v>66</v>
      </c>
      <c r="AD1522" s="23" t="s">
        <v>74</v>
      </c>
      <c r="AE1522" s="77" t="s">
        <v>89</v>
      </c>
      <c r="AF1522" s="77"/>
      <c r="AG1522" s="78"/>
      <c r="AH1522" s="78"/>
      <c r="AI1522" s="182" t="s">
        <v>68</v>
      </c>
      <c r="AJ1522" s="183" t="str">
        <f t="shared" si="184"/>
        <v>(FUT Simulator)</v>
      </c>
      <c r="AK1522" s="25"/>
      <c r="AL1522" s="25"/>
      <c r="AM1522" s="25">
        <v>3</v>
      </c>
      <c r="AN1522" s="25"/>
      <c r="AO1522" s="25"/>
      <c r="AP1522" s="26">
        <f ca="1">IF(AND(Email_TaskV2[[#This Row],[Status]]="ON PROGRESS"),TODAY()-Email_TaskV2[[#This Row],[Tanggal nodin RFS/RFI]],0)</f>
        <v>0</v>
      </c>
      <c r="AQ1522" s="26">
        <f ca="1">IF(AND(Email_TaskV2[[#This Row],[Status]]="ON PROGRESS",Email_TaskV2[[#This Row],[Type]]="RFI"),TODAY()-Email_TaskV2[[#This Row],[Tanggal nodin RFS/RFI]],0)</f>
        <v>0</v>
      </c>
      <c r="AR1522" s="26" t="str">
        <f ca="1">IF(Email_TaskV2[[#This Row],[Aging]]&gt;7,"Warning","")</f>
        <v/>
      </c>
      <c r="AS1522" s="184"/>
      <c r="AT1522" s="184"/>
      <c r="AU1522" s="184"/>
      <c r="AV1522" s="158" t="str">
        <f>IF(AND(Email_TaskV2[[#This Row],[Status]]="ON PROGRESS",Email_TaskV2[[#This Row],[Type]]="RFS"),"YES","")</f>
        <v/>
      </c>
      <c r="AW1522" s="184" t="str">
        <f>IF(AND(Email_TaskV2[[#This Row],[Status]]="ON PROGRESS",Email_TaskV2[[#This Row],[Type]]="RFI"),"YES","")</f>
        <v/>
      </c>
      <c r="AX1522" s="158">
        <f>IF(Email_TaskV2[[#This Row],[Nomor Nodin RFS/RFI]]="","",DAY(Email_TaskV2[[#This Row],[Tanggal nodin RFS/RFI]]))</f>
        <v>30</v>
      </c>
      <c r="AY1522" s="179" t="str">
        <f>IF(Email_TaskV2[[#This Row],[Nomor Nodin RFS/RFI]]="","",TEXT(Email_TaskV2[[#This Row],[Tanggal nodin RFS/RFI]],"mmm"))</f>
        <v>Nov</v>
      </c>
      <c r="AZ1522" s="202" t="str">
        <f>IF(Email_TaskV2[[#This Row],[Nodin BO]]="","No","Yes")</f>
        <v>Yes</v>
      </c>
      <c r="BA1522" s="176">
        <f>IF(Email_TaskV2[[#This Row],[Month]]="",13,MONTH(Email_TaskV2[[#This Row],[Tanggal nodin RFS/RFI]]))</f>
        <v>11</v>
      </c>
    </row>
    <row r="1523" spans="1:53" ht="15" hidden="1" customHeight="1" x14ac:dyDescent="0.3">
      <c r="A1523" s="17">
        <v>1522</v>
      </c>
      <c r="B1523" s="78" t="s">
        <v>6638</v>
      </c>
      <c r="C1523" s="86">
        <v>44895</v>
      </c>
      <c r="D1523" s="89" t="s">
        <v>6639</v>
      </c>
      <c r="E1523" s="78" t="s">
        <v>55</v>
      </c>
      <c r="F1523" s="78" t="s">
        <v>136</v>
      </c>
      <c r="G1523" s="85">
        <v>44900</v>
      </c>
      <c r="H1523" s="85">
        <v>44900</v>
      </c>
      <c r="I1523" s="78" t="s">
        <v>6640</v>
      </c>
      <c r="J1523" s="85">
        <v>44901</v>
      </c>
      <c r="K1523" s="177" t="s">
        <v>6641</v>
      </c>
      <c r="L1523" s="31">
        <f>H1523-C1523</f>
        <v>5</v>
      </c>
      <c r="M1523" s="31">
        <f>J1523-G1523</f>
        <v>1</v>
      </c>
      <c r="N1523" s="87" t="s">
        <v>1434</v>
      </c>
      <c r="O1523" s="87" t="s">
        <v>59</v>
      </c>
      <c r="P1523" s="87" t="str">
        <f>VLOOKUP(Email_TaskV2[[#This Row],[PIC Dev]],[1]Organization!C:D,2,FALSE)</f>
        <v>BSM Prepaid</v>
      </c>
      <c r="Q1523" s="89" t="s">
        <v>6642</v>
      </c>
      <c r="R1523" s="78">
        <v>16</v>
      </c>
      <c r="S1523" s="78" t="s">
        <v>61</v>
      </c>
      <c r="T1523" s="78" t="s">
        <v>6636</v>
      </c>
      <c r="U1523" s="78" t="s">
        <v>6637</v>
      </c>
      <c r="V1523" s="85">
        <v>44894</v>
      </c>
      <c r="W1523" s="78" t="s">
        <v>6101</v>
      </c>
      <c r="X1523" s="78" t="s">
        <v>6017</v>
      </c>
      <c r="Y1523" s="78" t="s">
        <v>5972</v>
      </c>
      <c r="Z1523" s="78" t="s">
        <v>63</v>
      </c>
      <c r="AA1523" s="78" t="s">
        <v>64</v>
      </c>
      <c r="AB1523" s="78" t="s">
        <v>65</v>
      </c>
      <c r="AC1523" s="78" t="s">
        <v>66</v>
      </c>
      <c r="AD1523" s="23" t="s">
        <v>4221</v>
      </c>
      <c r="AE1523" s="77"/>
      <c r="AF1523" s="77"/>
      <c r="AG1523" s="78"/>
      <c r="AH1523" s="78"/>
      <c r="AI1523" s="182" t="s">
        <v>68</v>
      </c>
      <c r="AJ1523" s="183" t="str">
        <f t="shared" si="184"/>
        <v>(FUT Simulator)</v>
      </c>
      <c r="AK1523" s="25"/>
      <c r="AL1523" s="25"/>
      <c r="AM1523" s="25">
        <v>3</v>
      </c>
      <c r="AN1523" s="25"/>
      <c r="AO1523" s="25"/>
      <c r="AP1523" s="26">
        <f ca="1">IF(AND(Email_TaskV2[[#This Row],[Status]]="ON PROGRESS"),TODAY()-Email_TaskV2[[#This Row],[Tanggal nodin RFS/RFI]],0)</f>
        <v>0</v>
      </c>
      <c r="AQ1523" s="26">
        <f ca="1">IF(AND(Email_TaskV2[[#This Row],[Status]]="ON PROGRESS",Email_TaskV2[[#This Row],[Type]]="RFI"),TODAY()-Email_TaskV2[[#This Row],[Tanggal nodin RFS/RFI]],0)</f>
        <v>0</v>
      </c>
      <c r="AR1523" s="26" t="str">
        <f ca="1">IF(Email_TaskV2[[#This Row],[Aging]]&gt;7,"Warning","")</f>
        <v/>
      </c>
      <c r="AS1523" s="184"/>
      <c r="AT1523" s="184"/>
      <c r="AU1523" s="184"/>
      <c r="AV1523" s="158" t="str">
        <f>IF(AND(Email_TaskV2[[#This Row],[Status]]="ON PROGRESS",Email_TaskV2[[#This Row],[Type]]="RFS"),"YES","")</f>
        <v/>
      </c>
      <c r="AW1523" s="184" t="str">
        <f>IF(AND(Email_TaskV2[[#This Row],[Status]]="ON PROGRESS",Email_TaskV2[[#This Row],[Type]]="RFI"),"YES","")</f>
        <v/>
      </c>
      <c r="AX1523" s="158">
        <f>IF(Email_TaskV2[[#This Row],[Nomor Nodin RFS/RFI]]="","",DAY(Email_TaskV2[[#This Row],[Tanggal nodin RFS/RFI]]))</f>
        <v>30</v>
      </c>
      <c r="AY1523" s="179" t="str">
        <f>IF(Email_TaskV2[[#This Row],[Nomor Nodin RFS/RFI]]="","",TEXT(Email_TaskV2[[#This Row],[Tanggal nodin RFS/RFI]],"mmm"))</f>
        <v>Nov</v>
      </c>
      <c r="AZ1523" s="202" t="str">
        <f>IF(Email_TaskV2[[#This Row],[Nodin BO]]="","No","Yes")</f>
        <v>Yes</v>
      </c>
      <c r="BA1523" s="176">
        <f>IF(Email_TaskV2[[#This Row],[Month]]="",13,MONTH(Email_TaskV2[[#This Row],[Tanggal nodin RFS/RFI]]))</f>
        <v>11</v>
      </c>
    </row>
    <row r="1524" spans="1:53" ht="15" hidden="1" customHeight="1" x14ac:dyDescent="0.3">
      <c r="A1524" s="17">
        <v>1523</v>
      </c>
      <c r="B1524" s="78" t="s">
        <v>6643</v>
      </c>
      <c r="C1524" s="86">
        <v>44895</v>
      </c>
      <c r="D1524" s="191" t="s">
        <v>6644</v>
      </c>
      <c r="E1524" s="182" t="s">
        <v>6197</v>
      </c>
      <c r="F1524" s="203" t="s">
        <v>5169</v>
      </c>
      <c r="G1524" s="85">
        <v>44897</v>
      </c>
      <c r="H1524" s="78"/>
      <c r="I1524" s="78"/>
      <c r="J1524" s="78"/>
      <c r="K1524" s="78"/>
      <c r="L1524" s="77"/>
      <c r="M1524" s="87"/>
      <c r="N1524" s="87" t="s">
        <v>220</v>
      </c>
      <c r="O1524" s="87" t="s">
        <v>221</v>
      </c>
      <c r="P1524" s="87" t="str">
        <f>VLOOKUP(Email_TaskV2[[#This Row],[PIC Dev]],[1]Organization!C:D,2,FALSE)</f>
        <v>Digital and VAS</v>
      </c>
      <c r="Q1524" s="87"/>
      <c r="R1524" s="78"/>
      <c r="S1524" s="78" t="s">
        <v>61</v>
      </c>
      <c r="T1524" s="78"/>
      <c r="U1524" s="78"/>
      <c r="V1524" s="78"/>
      <c r="W1524" s="78"/>
      <c r="X1524" s="78"/>
      <c r="Y1524" s="78"/>
      <c r="Z1524" s="78" t="s">
        <v>63</v>
      </c>
      <c r="AA1524" s="78" t="s">
        <v>64</v>
      </c>
      <c r="AB1524" s="78" t="s">
        <v>97</v>
      </c>
      <c r="AC1524" s="78" t="s">
        <v>98</v>
      </c>
      <c r="AD1524" s="23" t="s">
        <v>3897</v>
      </c>
      <c r="AE1524" s="77"/>
      <c r="AF1524" s="77"/>
      <c r="AG1524" s="78"/>
      <c r="AH1524" s="78"/>
      <c r="AI1524" s="182" t="s">
        <v>75</v>
      </c>
      <c r="AJ1524" s="183" t="str">
        <f t="shared" si="184"/>
        <v/>
      </c>
      <c r="AK1524" s="25"/>
      <c r="AL1524" s="25"/>
      <c r="AM1524" s="25"/>
      <c r="AN1524" s="25"/>
      <c r="AO1524" s="25"/>
      <c r="AP1524" s="26">
        <f ca="1">IF(AND(Email_TaskV2[[#This Row],[Status]]="ON PROGRESS"),TODAY()-Email_TaskV2[[#This Row],[Tanggal nodin RFS/RFI]],0)</f>
        <v>13</v>
      </c>
      <c r="AQ1524" s="26">
        <f ca="1">IF(AND(Email_TaskV2[[#This Row],[Status]]="ON PROGRESS",Email_TaskV2[[#This Row],[Type]]="RFI"),TODAY()-Email_TaskV2[[#This Row],[Tanggal nodin RFS/RFI]],0)</f>
        <v>0</v>
      </c>
      <c r="AR1524" s="26" t="str">
        <f ca="1">IF(Email_TaskV2[[#This Row],[Aging]]&gt;7,"Warning","")</f>
        <v>Warning</v>
      </c>
      <c r="AS1524" s="184"/>
      <c r="AT1524" s="184"/>
      <c r="AU1524" s="184"/>
      <c r="AV1524" s="158" t="str">
        <f>IF(AND(Email_TaskV2[[#This Row],[Status]]="ON PROGRESS",Email_TaskV2[[#This Row],[Type]]="RFS"),"YES","")</f>
        <v>YES</v>
      </c>
      <c r="AW1524" s="184" t="str">
        <f>IF(AND(Email_TaskV2[[#This Row],[Status]]="ON PROGRESS",Email_TaskV2[[#This Row],[Type]]="RFI"),"YES","")</f>
        <v/>
      </c>
      <c r="AX1524" s="158">
        <f>IF(Email_TaskV2[[#This Row],[Nomor Nodin RFS/RFI]]="","",DAY(Email_TaskV2[[#This Row],[Tanggal nodin RFS/RFI]]))</f>
        <v>30</v>
      </c>
      <c r="AY1524" s="179" t="str">
        <f>IF(Email_TaskV2[[#This Row],[Nomor Nodin RFS/RFI]]="","",TEXT(Email_TaskV2[[#This Row],[Tanggal nodin RFS/RFI]],"mmm"))</f>
        <v>Nov</v>
      </c>
      <c r="AZ1524" s="202" t="str">
        <f>IF(Email_TaskV2[[#This Row],[Nodin BO]]="","No","Yes")</f>
        <v>No</v>
      </c>
      <c r="BA1524" s="176">
        <f>IF(Email_TaskV2[[#This Row],[Month]]="",13,MONTH(Email_TaskV2[[#This Row],[Tanggal nodin RFS/RFI]]))</f>
        <v>11</v>
      </c>
    </row>
    <row r="1525" spans="1:53" ht="15" hidden="1" customHeight="1" x14ac:dyDescent="0.3">
      <c r="A1525" s="17">
        <v>1524</v>
      </c>
      <c r="B1525" s="78" t="s">
        <v>6645</v>
      </c>
      <c r="C1525" s="86">
        <v>44895</v>
      </c>
      <c r="D1525" s="191" t="s">
        <v>6646</v>
      </c>
      <c r="E1525" s="182" t="s">
        <v>6197</v>
      </c>
      <c r="F1525" s="192">
        <v>0.6</v>
      </c>
      <c r="G1525" s="85">
        <v>44900</v>
      </c>
      <c r="H1525" s="78"/>
      <c r="I1525" s="78"/>
      <c r="J1525" s="78"/>
      <c r="K1525" s="78"/>
      <c r="L1525" s="77"/>
      <c r="M1525" s="87"/>
      <c r="N1525" s="87" t="s">
        <v>220</v>
      </c>
      <c r="O1525" s="87" t="s">
        <v>221</v>
      </c>
      <c r="P1525" s="87" t="str">
        <f>VLOOKUP(Email_TaskV2[[#This Row],[PIC Dev]],[1]Organization!C:D,2,FALSE)</f>
        <v>Digital and VAS</v>
      </c>
      <c r="Q1525" s="87"/>
      <c r="R1525" s="78"/>
      <c r="S1525" s="78" t="s">
        <v>61</v>
      </c>
      <c r="T1525" s="78"/>
      <c r="U1525" s="78"/>
      <c r="V1525" s="78"/>
      <c r="W1525" s="78"/>
      <c r="X1525" s="78"/>
      <c r="Y1525" s="78"/>
      <c r="Z1525" s="78" t="s">
        <v>63</v>
      </c>
      <c r="AA1525" s="78" t="s">
        <v>64</v>
      </c>
      <c r="AB1525" s="78" t="s">
        <v>97</v>
      </c>
      <c r="AC1525" s="78" t="s">
        <v>98</v>
      </c>
      <c r="AD1525" s="23" t="s">
        <v>255</v>
      </c>
      <c r="AE1525" s="77"/>
      <c r="AF1525" s="77"/>
      <c r="AG1525" s="78"/>
      <c r="AH1525" s="78"/>
      <c r="AI1525" s="182" t="s">
        <v>75</v>
      </c>
      <c r="AJ1525" s="183" t="str">
        <f t="shared" si="184"/>
        <v/>
      </c>
      <c r="AK1525" s="25"/>
      <c r="AL1525" s="25"/>
      <c r="AM1525" s="25"/>
      <c r="AN1525" s="25"/>
      <c r="AO1525" s="25"/>
      <c r="AP1525" s="26">
        <f ca="1">IF(AND(Email_TaskV2[[#This Row],[Status]]="ON PROGRESS"),TODAY()-Email_TaskV2[[#This Row],[Tanggal nodin RFS/RFI]],0)</f>
        <v>13</v>
      </c>
      <c r="AQ1525" s="26">
        <f ca="1">IF(AND(Email_TaskV2[[#This Row],[Status]]="ON PROGRESS",Email_TaskV2[[#This Row],[Type]]="RFI"),TODAY()-Email_TaskV2[[#This Row],[Tanggal nodin RFS/RFI]],0)</f>
        <v>0</v>
      </c>
      <c r="AR1525" s="26" t="str">
        <f ca="1">IF(Email_TaskV2[[#This Row],[Aging]]&gt;7,"Warning","")</f>
        <v>Warning</v>
      </c>
      <c r="AS1525" s="184"/>
      <c r="AT1525" s="184"/>
      <c r="AU1525" s="184"/>
      <c r="AV1525" s="158" t="str">
        <f>IF(AND(Email_TaskV2[[#This Row],[Status]]="ON PROGRESS",Email_TaskV2[[#This Row],[Type]]="RFS"),"YES","")</f>
        <v>YES</v>
      </c>
      <c r="AW1525" s="184" t="str">
        <f>IF(AND(Email_TaskV2[[#This Row],[Status]]="ON PROGRESS",Email_TaskV2[[#This Row],[Type]]="RFI"),"YES","")</f>
        <v/>
      </c>
      <c r="AX1525" s="158">
        <f>IF(Email_TaskV2[[#This Row],[Nomor Nodin RFS/RFI]]="","",DAY(Email_TaskV2[[#This Row],[Tanggal nodin RFS/RFI]]))</f>
        <v>30</v>
      </c>
      <c r="AY1525" s="179" t="str">
        <f>IF(Email_TaskV2[[#This Row],[Nomor Nodin RFS/RFI]]="","",TEXT(Email_TaskV2[[#This Row],[Tanggal nodin RFS/RFI]],"mmm"))</f>
        <v>Nov</v>
      </c>
      <c r="AZ1525" s="202" t="str">
        <f>IF(Email_TaskV2[[#This Row],[Nodin BO]]="","No","Yes")</f>
        <v>No</v>
      </c>
      <c r="BA1525" s="176">
        <f>IF(Email_TaskV2[[#This Row],[Month]]="",13,MONTH(Email_TaskV2[[#This Row],[Tanggal nodin RFS/RFI]]))</f>
        <v>11</v>
      </c>
    </row>
    <row r="1526" spans="1:53" ht="15" hidden="1" customHeight="1" x14ac:dyDescent="0.3">
      <c r="A1526" s="17">
        <v>1525</v>
      </c>
      <c r="B1526" s="78" t="s">
        <v>6647</v>
      </c>
      <c r="C1526" s="86">
        <v>44895</v>
      </c>
      <c r="D1526" s="204" t="s">
        <v>6648</v>
      </c>
      <c r="E1526" s="182" t="s">
        <v>6197</v>
      </c>
      <c r="F1526" s="192">
        <v>0.4</v>
      </c>
      <c r="G1526" s="85">
        <v>44895</v>
      </c>
      <c r="H1526" s="78"/>
      <c r="I1526" s="78"/>
      <c r="J1526" s="78"/>
      <c r="K1526" s="78"/>
      <c r="L1526" s="77"/>
      <c r="M1526" s="87"/>
      <c r="N1526" s="87" t="s">
        <v>3765</v>
      </c>
      <c r="O1526" s="87" t="s">
        <v>3766</v>
      </c>
      <c r="P1526" s="87" t="str">
        <f>VLOOKUP(Email_TaskV2[[#This Row],[PIC Dev]],[1]Organization!C:D,2,FALSE)</f>
        <v>Postpaid, Roaming, and Interconnect</v>
      </c>
      <c r="Q1526" s="87"/>
      <c r="R1526" s="78"/>
      <c r="S1526" s="78" t="s">
        <v>106</v>
      </c>
      <c r="T1526" s="78" t="s">
        <v>6127</v>
      </c>
      <c r="U1526" s="177" t="s">
        <v>6128</v>
      </c>
      <c r="V1526" s="85">
        <v>44831</v>
      </c>
      <c r="W1526" s="78" t="s">
        <v>6129</v>
      </c>
      <c r="X1526" s="78" t="s">
        <v>6130</v>
      </c>
      <c r="Y1526" s="78" t="s">
        <v>6131</v>
      </c>
      <c r="Z1526" s="78" t="s">
        <v>63</v>
      </c>
      <c r="AA1526" s="78" t="s">
        <v>64</v>
      </c>
      <c r="AB1526" s="78" t="s">
        <v>65</v>
      </c>
      <c r="AC1526" s="78" t="s">
        <v>98</v>
      </c>
      <c r="AD1526" s="23" t="s">
        <v>151</v>
      </c>
      <c r="AE1526" s="77"/>
      <c r="AF1526" s="77"/>
      <c r="AG1526" s="78"/>
      <c r="AH1526" s="78"/>
      <c r="AI1526" s="182" t="s">
        <v>276</v>
      </c>
      <c r="AJ1526" s="183" t="str">
        <f t="shared" si="184"/>
        <v>(Sigos Automation)</v>
      </c>
      <c r="AK1526" s="25">
        <v>1</v>
      </c>
      <c r="AL1526" s="25"/>
      <c r="AM1526" s="25"/>
      <c r="AN1526" s="25"/>
      <c r="AO1526" s="25"/>
      <c r="AP1526" s="26">
        <f ca="1">IF(AND(Email_TaskV2[[#This Row],[Status]]="ON PROGRESS"),TODAY()-Email_TaskV2[[#This Row],[Tanggal nodin RFS/RFI]],0)</f>
        <v>13</v>
      </c>
      <c r="AQ1526" s="26">
        <f ca="1">IF(AND(Email_TaskV2[[#This Row],[Status]]="ON PROGRESS",Email_TaskV2[[#This Row],[Type]]="RFI"),TODAY()-Email_TaskV2[[#This Row],[Tanggal nodin RFS/RFI]],0)</f>
        <v>13</v>
      </c>
      <c r="AR1526" s="26" t="str">
        <f ca="1">IF(Email_TaskV2[[#This Row],[Aging]]&gt;7,"Warning","")</f>
        <v>Warning</v>
      </c>
      <c r="AS1526" s="184"/>
      <c r="AT1526" s="184"/>
      <c r="AU1526" s="184"/>
      <c r="AV1526" s="158" t="str">
        <f>IF(AND(Email_TaskV2[[#This Row],[Status]]="ON PROGRESS",Email_TaskV2[[#This Row],[Type]]="RFS"),"YES","")</f>
        <v/>
      </c>
      <c r="AW1526" s="184" t="str">
        <f>IF(AND(Email_TaskV2[[#This Row],[Status]]="ON PROGRESS",Email_TaskV2[[#This Row],[Type]]="RFI"),"YES","")</f>
        <v>YES</v>
      </c>
      <c r="AX1526" s="158">
        <f>IF(Email_TaskV2[[#This Row],[Nomor Nodin RFS/RFI]]="","",DAY(Email_TaskV2[[#This Row],[Tanggal nodin RFS/RFI]]))</f>
        <v>30</v>
      </c>
      <c r="AY1526" s="179" t="str">
        <f>IF(Email_TaskV2[[#This Row],[Nomor Nodin RFS/RFI]]="","",TEXT(Email_TaskV2[[#This Row],[Tanggal nodin RFS/RFI]],"mmm"))</f>
        <v>Nov</v>
      </c>
      <c r="AZ1526" s="202" t="str">
        <f>IF(Email_TaskV2[[#This Row],[Nodin BO]]="","No","Yes")</f>
        <v>Yes</v>
      </c>
      <c r="BA1526" s="176">
        <f>IF(Email_TaskV2[[#This Row],[Month]]="",13,MONTH(Email_TaskV2[[#This Row],[Tanggal nodin RFS/RFI]]))</f>
        <v>11</v>
      </c>
    </row>
    <row r="1527" spans="1:53" ht="15" hidden="1" customHeight="1" x14ac:dyDescent="0.3">
      <c r="A1527" s="17">
        <v>1526</v>
      </c>
      <c r="B1527" s="78" t="s">
        <v>6649</v>
      </c>
      <c r="C1527" s="86">
        <v>44895</v>
      </c>
      <c r="D1527" s="89" t="s">
        <v>6650</v>
      </c>
      <c r="E1527" s="78" t="s">
        <v>55</v>
      </c>
      <c r="F1527" s="88" t="s">
        <v>112</v>
      </c>
      <c r="G1527" s="85">
        <v>44900</v>
      </c>
      <c r="H1527" s="85">
        <v>44904</v>
      </c>
      <c r="I1527" s="78" t="s">
        <v>6651</v>
      </c>
      <c r="J1527" s="85">
        <v>44902</v>
      </c>
      <c r="K1527" s="177" t="s">
        <v>6652</v>
      </c>
      <c r="L1527" s="31">
        <f>H1527-C1527</f>
        <v>9</v>
      </c>
      <c r="M1527" s="31">
        <f>J1527-G1527</f>
        <v>2</v>
      </c>
      <c r="N1527" s="87" t="s">
        <v>130</v>
      </c>
      <c r="O1527" s="87" t="s">
        <v>131</v>
      </c>
      <c r="P1527" s="87" t="str">
        <f>VLOOKUP(Email_TaskV2[[#This Row],[PIC Dev]],[1]Organization!C:D,2,FALSE)</f>
        <v>BSM Prepaid</v>
      </c>
      <c r="Q1527" s="87"/>
      <c r="R1527" s="78">
        <v>50</v>
      </c>
      <c r="S1527" s="78" t="s">
        <v>106</v>
      </c>
      <c r="T1527" s="78" t="s">
        <v>6623</v>
      </c>
      <c r="U1527" s="177" t="s">
        <v>6624</v>
      </c>
      <c r="V1527" s="85">
        <v>44894</v>
      </c>
      <c r="W1527" s="78" t="s">
        <v>6311</v>
      </c>
      <c r="X1527" s="78" t="s">
        <v>6017</v>
      </c>
      <c r="Y1527" s="78" t="s">
        <v>5972</v>
      </c>
      <c r="Z1527" s="78" t="s">
        <v>63</v>
      </c>
      <c r="AA1527" s="78" t="s">
        <v>64</v>
      </c>
      <c r="AB1527" s="78" t="s">
        <v>65</v>
      </c>
      <c r="AC1527" s="78" t="s">
        <v>66</v>
      </c>
      <c r="AD1527" s="23" t="s">
        <v>2792</v>
      </c>
      <c r="AE1527" s="77"/>
      <c r="AF1527" s="77"/>
      <c r="AG1527" s="78"/>
      <c r="AH1527" s="78"/>
      <c r="AI1527" s="182" t="s">
        <v>75</v>
      </c>
      <c r="AJ1527" s="183" t="str">
        <f t="shared" si="184"/>
        <v/>
      </c>
      <c r="AK1527" s="25"/>
      <c r="AL1527" s="25"/>
      <c r="AM1527" s="25"/>
      <c r="AN1527" s="25"/>
      <c r="AO1527" s="25"/>
      <c r="AP1527" s="26">
        <f ca="1">IF(AND(Email_TaskV2[[#This Row],[Status]]="ON PROGRESS"),TODAY()-Email_TaskV2[[#This Row],[Tanggal nodin RFS/RFI]],0)</f>
        <v>0</v>
      </c>
      <c r="AQ1527" s="26">
        <f ca="1">IF(AND(Email_TaskV2[[#This Row],[Status]]="ON PROGRESS",Email_TaskV2[[#This Row],[Type]]="RFI"),TODAY()-Email_TaskV2[[#This Row],[Tanggal nodin RFS/RFI]],0)</f>
        <v>0</v>
      </c>
      <c r="AR1527" s="26" t="str">
        <f ca="1">IF(Email_TaskV2[[#This Row],[Aging]]&gt;7,"Warning","")</f>
        <v/>
      </c>
      <c r="AS1527" s="184"/>
      <c r="AT1527" s="184"/>
      <c r="AU1527" s="184"/>
      <c r="AV1527" s="158" t="str">
        <f>IF(AND(Email_TaskV2[[#This Row],[Status]]="ON PROGRESS",Email_TaskV2[[#This Row],[Type]]="RFS"),"YES","")</f>
        <v/>
      </c>
      <c r="AW1527" s="184" t="str">
        <f>IF(AND(Email_TaskV2[[#This Row],[Status]]="ON PROGRESS",Email_TaskV2[[#This Row],[Type]]="RFI"),"YES","")</f>
        <v/>
      </c>
      <c r="AX1527" s="158">
        <f>IF(Email_TaskV2[[#This Row],[Nomor Nodin RFS/RFI]]="","",DAY(Email_TaskV2[[#This Row],[Tanggal nodin RFS/RFI]]))</f>
        <v>30</v>
      </c>
      <c r="AY1527" s="179" t="str">
        <f>IF(Email_TaskV2[[#This Row],[Nomor Nodin RFS/RFI]]="","",TEXT(Email_TaskV2[[#This Row],[Tanggal nodin RFS/RFI]],"mmm"))</f>
        <v>Nov</v>
      </c>
      <c r="AZ1527" s="202" t="str">
        <f>IF(Email_TaskV2[[#This Row],[Nodin BO]]="","No","Yes")</f>
        <v>Yes</v>
      </c>
      <c r="BA1527" s="176">
        <f>IF(Email_TaskV2[[#This Row],[Month]]="",13,MONTH(Email_TaskV2[[#This Row],[Tanggal nodin RFS/RFI]]))</f>
        <v>11</v>
      </c>
    </row>
    <row r="1528" spans="1:53" ht="15" hidden="1" customHeight="1" x14ac:dyDescent="0.3">
      <c r="A1528" s="17">
        <v>1527</v>
      </c>
      <c r="B1528" s="78" t="s">
        <v>6653</v>
      </c>
      <c r="C1528" s="86">
        <v>44895</v>
      </c>
      <c r="D1528" s="89" t="s">
        <v>6008</v>
      </c>
      <c r="E1528" s="78" t="s">
        <v>55</v>
      </c>
      <c r="F1528" s="78" t="s">
        <v>136</v>
      </c>
      <c r="G1528" s="85">
        <v>44896</v>
      </c>
      <c r="H1528" s="85">
        <v>44902</v>
      </c>
      <c r="I1528" s="78" t="s">
        <v>6654</v>
      </c>
      <c r="J1528" s="85">
        <v>44902</v>
      </c>
      <c r="K1528" s="177" t="s">
        <v>6655</v>
      </c>
      <c r="L1528" s="31">
        <f>H1528-C1528</f>
        <v>7</v>
      </c>
      <c r="M1528" s="31">
        <f>J1528-G1528</f>
        <v>6</v>
      </c>
      <c r="N1528" s="34" t="s">
        <v>93</v>
      </c>
      <c r="O1528" s="34" t="s">
        <v>94</v>
      </c>
      <c r="P1528" s="87" t="str">
        <f>VLOOKUP(Email_TaskV2[[#This Row],[PIC Dev]],[1]Organization!C:D,2,FALSE)</f>
        <v>Digital and VAS</v>
      </c>
      <c r="Q1528" s="89" t="s">
        <v>6656</v>
      </c>
      <c r="R1528" s="78">
        <v>56</v>
      </c>
      <c r="S1528" s="78" t="s">
        <v>61</v>
      </c>
      <c r="T1528" s="78" t="s">
        <v>5368</v>
      </c>
      <c r="U1528" s="177" t="s">
        <v>6010</v>
      </c>
      <c r="V1528" s="85">
        <v>44833</v>
      </c>
      <c r="W1528" s="78" t="s">
        <v>4158</v>
      </c>
      <c r="X1528" s="78" t="s">
        <v>6065</v>
      </c>
      <c r="Y1528" s="78" t="s">
        <v>6006</v>
      </c>
      <c r="Z1528" s="78" t="s">
        <v>63</v>
      </c>
      <c r="AA1528" s="78" t="s">
        <v>64</v>
      </c>
      <c r="AB1528" s="78" t="s">
        <v>201</v>
      </c>
      <c r="AC1528" s="78" t="s">
        <v>98</v>
      </c>
      <c r="AD1528" s="23" t="s">
        <v>2421</v>
      </c>
      <c r="AE1528" s="77"/>
      <c r="AF1528" s="77"/>
      <c r="AG1528" s="78"/>
      <c r="AH1528" s="78"/>
      <c r="AI1528" s="182" t="s">
        <v>68</v>
      </c>
      <c r="AJ1528" s="183" t="str">
        <f t="shared" si="184"/>
        <v>(FUT Simulator)</v>
      </c>
      <c r="AK1528" s="25"/>
      <c r="AL1528" s="25"/>
      <c r="AM1528" s="25">
        <v>3</v>
      </c>
      <c r="AN1528" s="25"/>
      <c r="AO1528" s="25"/>
      <c r="AP1528" s="26">
        <f ca="1">IF(AND(Email_TaskV2[[#This Row],[Status]]="ON PROGRESS"),TODAY()-Email_TaskV2[[#This Row],[Tanggal nodin RFS/RFI]],0)</f>
        <v>0</v>
      </c>
      <c r="AQ1528" s="26">
        <f ca="1">IF(AND(Email_TaskV2[[#This Row],[Status]]="ON PROGRESS",Email_TaskV2[[#This Row],[Type]]="RFI"),TODAY()-Email_TaskV2[[#This Row],[Tanggal nodin RFS/RFI]],0)</f>
        <v>0</v>
      </c>
      <c r="AR1528" s="26" t="str">
        <f ca="1">IF(Email_TaskV2[[#This Row],[Aging]]&gt;7,"Warning","")</f>
        <v/>
      </c>
      <c r="AS1528" s="158"/>
      <c r="AT1528" s="158"/>
      <c r="AU1528" s="158"/>
      <c r="AV1528" s="158" t="str">
        <f>IF(AND(Email_TaskV2[[#This Row],[Status]]="ON PROGRESS",Email_TaskV2[[#This Row],[Type]]="RFS"),"YES","")</f>
        <v/>
      </c>
      <c r="AW1528" s="16" t="str">
        <f>IF(AND(Email_TaskV2[[#This Row],[Status]]="ON PROGRESS",Email_TaskV2[[#This Row],[Type]]="RFI"),"YES","")</f>
        <v/>
      </c>
      <c r="AX1528" s="158">
        <f>IF(Email_TaskV2[[#This Row],[Nomor Nodin RFS/RFI]]="","",DAY(Email_TaskV2[[#This Row],[Tanggal nodin RFS/RFI]]))</f>
        <v>30</v>
      </c>
      <c r="AY1528" s="179" t="str">
        <f>IF(Email_TaskV2[[#This Row],[Nomor Nodin RFS/RFI]]="","",TEXT(Email_TaskV2[[#This Row],[Tanggal nodin RFS/RFI]],"mmm"))</f>
        <v>Nov</v>
      </c>
      <c r="AZ1528" s="179" t="str">
        <f>IF(Email_TaskV2[[#This Row],[Nodin BO]]="","No","Yes")</f>
        <v>Yes</v>
      </c>
      <c r="BA1528" s="176">
        <f>IF(Email_TaskV2[[#This Row],[Month]]="",13,MONTH(Email_TaskV2[[#This Row],[Tanggal nodin RFS/RFI]]))</f>
        <v>11</v>
      </c>
    </row>
    <row r="1529" spans="1:53" ht="15" hidden="1" customHeight="1" x14ac:dyDescent="0.3">
      <c r="A1529" s="17">
        <v>1528</v>
      </c>
      <c r="B1529" s="31" t="s">
        <v>6657</v>
      </c>
      <c r="C1529" s="86">
        <v>44895</v>
      </c>
      <c r="D1529" s="205" t="s">
        <v>6658</v>
      </c>
      <c r="E1529" s="185" t="s">
        <v>6197</v>
      </c>
      <c r="F1529" s="199">
        <v>0.4</v>
      </c>
      <c r="G1529" s="42">
        <v>44901</v>
      </c>
      <c r="H1529" s="31"/>
      <c r="I1529" s="31"/>
      <c r="J1529" s="31"/>
      <c r="K1529" s="78"/>
      <c r="L1529" s="33"/>
      <c r="M1529" s="34"/>
      <c r="N1529" s="34" t="s">
        <v>93</v>
      </c>
      <c r="O1529" s="34" t="s">
        <v>94</v>
      </c>
      <c r="P1529" s="34" t="str">
        <f>VLOOKUP(Email_TaskV2[[#This Row],[PIC Dev]],[1]Organization!C:D,2,FALSE)</f>
        <v>Digital and VAS</v>
      </c>
      <c r="Q1529" s="34"/>
      <c r="R1529" s="31"/>
      <c r="S1529" s="31" t="s">
        <v>61</v>
      </c>
      <c r="T1529" s="31" t="s">
        <v>5826</v>
      </c>
      <c r="U1529" s="78" t="s">
        <v>6659</v>
      </c>
      <c r="V1529" s="85">
        <v>44630</v>
      </c>
      <c r="W1529" s="78" t="s">
        <v>4158</v>
      </c>
      <c r="X1529" s="78" t="s">
        <v>6065</v>
      </c>
      <c r="Y1529" s="78" t="s">
        <v>6006</v>
      </c>
      <c r="Z1529" s="78" t="s">
        <v>63</v>
      </c>
      <c r="AA1529" s="78" t="s">
        <v>64</v>
      </c>
      <c r="AB1529" s="78" t="s">
        <v>159</v>
      </c>
      <c r="AC1529" s="78" t="s">
        <v>98</v>
      </c>
      <c r="AD1529" s="23" t="s">
        <v>160</v>
      </c>
      <c r="AE1529" s="33"/>
      <c r="AF1529" s="33"/>
      <c r="AG1529" s="31"/>
      <c r="AH1529" s="31"/>
      <c r="AI1529" s="182" t="s">
        <v>75</v>
      </c>
      <c r="AJ1529" s="183" t="str">
        <f t="shared" si="184"/>
        <v/>
      </c>
      <c r="AK1529" s="25"/>
      <c r="AL1529" s="25"/>
      <c r="AM1529" s="25"/>
      <c r="AN1529" s="25"/>
      <c r="AO1529" s="25"/>
      <c r="AP1529" s="26">
        <f ca="1">IF(AND(Email_TaskV2[[#This Row],[Status]]="ON PROGRESS"),TODAY()-Email_TaskV2[[#This Row],[Tanggal nodin RFS/RFI]],0)</f>
        <v>13</v>
      </c>
      <c r="AQ1529" s="26">
        <f ca="1">IF(AND(Email_TaskV2[[#This Row],[Status]]="ON PROGRESS",Email_TaskV2[[#This Row],[Type]]="RFI"),TODAY()-Email_TaskV2[[#This Row],[Tanggal nodin RFS/RFI]],0)</f>
        <v>0</v>
      </c>
      <c r="AR1529" s="26" t="str">
        <f ca="1">IF(Email_TaskV2[[#This Row],[Aging]]&gt;7,"Warning","")</f>
        <v>Warning</v>
      </c>
      <c r="AS1529" s="158"/>
      <c r="AT1529" s="158"/>
      <c r="AU1529" s="158"/>
      <c r="AV1529" s="158" t="str">
        <f>IF(AND(Email_TaskV2[[#This Row],[Status]]="ON PROGRESS",Email_TaskV2[[#This Row],[Type]]="RFS"),"YES","")</f>
        <v>YES</v>
      </c>
      <c r="AW1529" s="16" t="str">
        <f>IF(AND(Email_TaskV2[[#This Row],[Status]]="ON PROGRESS",Email_TaskV2[[#This Row],[Type]]="RFI"),"YES","")</f>
        <v/>
      </c>
      <c r="AX1529" s="158">
        <f>IF(Email_TaskV2[[#This Row],[Nomor Nodin RFS/RFI]]="","",DAY(Email_TaskV2[[#This Row],[Tanggal nodin RFS/RFI]]))</f>
        <v>30</v>
      </c>
      <c r="AY1529" s="179" t="str">
        <f>IF(Email_TaskV2[[#This Row],[Nomor Nodin RFS/RFI]]="","",TEXT(Email_TaskV2[[#This Row],[Tanggal nodin RFS/RFI]],"mmm"))</f>
        <v>Nov</v>
      </c>
      <c r="AZ1529" s="179" t="str">
        <f>IF(Email_TaskV2[[#This Row],[Nodin BO]]="","No","Yes")</f>
        <v>Yes</v>
      </c>
      <c r="BA1529" s="176">
        <f>IF(Email_TaskV2[[#This Row],[Month]]="",13,MONTH(Email_TaskV2[[#This Row],[Tanggal nodin RFS/RFI]]))</f>
        <v>11</v>
      </c>
    </row>
    <row r="1530" spans="1:53" ht="15" hidden="1" customHeight="1" x14ac:dyDescent="0.3">
      <c r="A1530" s="17">
        <v>1529</v>
      </c>
      <c r="B1530" s="78" t="s">
        <v>6660</v>
      </c>
      <c r="C1530" s="86">
        <v>44895</v>
      </c>
      <c r="D1530" s="191" t="s">
        <v>6661</v>
      </c>
      <c r="E1530" s="182" t="s">
        <v>6197</v>
      </c>
      <c r="F1530" s="192">
        <v>0.35</v>
      </c>
      <c r="G1530" s="85">
        <v>44893</v>
      </c>
      <c r="H1530" s="78"/>
      <c r="I1530" s="78"/>
      <c r="J1530" s="78"/>
      <c r="K1530" s="187"/>
      <c r="L1530" s="77"/>
      <c r="M1530" s="87"/>
      <c r="N1530" s="34" t="s">
        <v>93</v>
      </c>
      <c r="O1530" s="34" t="s">
        <v>94</v>
      </c>
      <c r="P1530" s="87" t="str">
        <f>VLOOKUP(Email_TaskV2[[#This Row],[PIC Dev]],[1]Organization!C:D,2,FALSE)</f>
        <v>Digital and VAS</v>
      </c>
      <c r="Q1530" s="87"/>
      <c r="R1530" s="78"/>
      <c r="S1530" s="78" t="s">
        <v>61</v>
      </c>
      <c r="T1530" s="31" t="s">
        <v>5826</v>
      </c>
      <c r="U1530" s="78" t="s">
        <v>6659</v>
      </c>
      <c r="V1530" s="85">
        <v>44630</v>
      </c>
      <c r="W1530" s="78" t="s">
        <v>4158</v>
      </c>
      <c r="X1530" s="78" t="s">
        <v>6065</v>
      </c>
      <c r="Y1530" s="78" t="s">
        <v>6006</v>
      </c>
      <c r="Z1530" s="78" t="s">
        <v>63</v>
      </c>
      <c r="AA1530" s="78" t="s">
        <v>64</v>
      </c>
      <c r="AB1530" s="78" t="s">
        <v>97</v>
      </c>
      <c r="AC1530" s="78" t="s">
        <v>98</v>
      </c>
      <c r="AD1530" s="23" t="s">
        <v>255</v>
      </c>
      <c r="AE1530" s="33"/>
      <c r="AF1530" s="33"/>
      <c r="AG1530" s="31"/>
      <c r="AH1530" s="31"/>
      <c r="AI1530" s="182" t="s">
        <v>75</v>
      </c>
      <c r="AJ1530" s="183" t="str">
        <f t="shared" si="184"/>
        <v/>
      </c>
      <c r="AK1530" s="25"/>
      <c r="AL1530" s="25"/>
      <c r="AM1530" s="25"/>
      <c r="AN1530" s="25"/>
      <c r="AO1530" s="25"/>
      <c r="AP1530" s="26">
        <f ca="1">IF(AND(Email_TaskV2[[#This Row],[Status]]="ON PROGRESS"),TODAY()-Email_TaskV2[[#This Row],[Tanggal nodin RFS/RFI]],0)</f>
        <v>13</v>
      </c>
      <c r="AQ1530" s="26">
        <f ca="1">IF(AND(Email_TaskV2[[#This Row],[Status]]="ON PROGRESS",Email_TaskV2[[#This Row],[Type]]="RFI"),TODAY()-Email_TaskV2[[#This Row],[Tanggal nodin RFS/RFI]],0)</f>
        <v>0</v>
      </c>
      <c r="AR1530" s="26" t="str">
        <f ca="1">IF(Email_TaskV2[[#This Row],[Aging]]&gt;7,"Warning","")</f>
        <v>Warning</v>
      </c>
      <c r="AS1530" s="158"/>
      <c r="AT1530" s="158"/>
      <c r="AU1530" s="158"/>
      <c r="AV1530" s="158" t="str">
        <f>IF(AND(Email_TaskV2[[#This Row],[Status]]="ON PROGRESS",Email_TaskV2[[#This Row],[Type]]="RFS"),"YES","")</f>
        <v>YES</v>
      </c>
      <c r="AW1530" s="16" t="str">
        <f>IF(AND(Email_TaskV2[[#This Row],[Status]]="ON PROGRESS",Email_TaskV2[[#This Row],[Type]]="RFI"),"YES","")</f>
        <v/>
      </c>
      <c r="AX1530" s="158">
        <f>IF(Email_TaskV2[[#This Row],[Nomor Nodin RFS/RFI]]="","",DAY(Email_TaskV2[[#This Row],[Tanggal nodin RFS/RFI]]))</f>
        <v>30</v>
      </c>
      <c r="AY1530" s="179" t="str">
        <f>IF(Email_TaskV2[[#This Row],[Nomor Nodin RFS/RFI]]="","",TEXT(Email_TaskV2[[#This Row],[Tanggal nodin RFS/RFI]],"mmm"))</f>
        <v>Nov</v>
      </c>
      <c r="AZ1530" s="179" t="str">
        <f>IF(Email_TaskV2[[#This Row],[Nodin BO]]="","No","Yes")</f>
        <v>Yes</v>
      </c>
      <c r="BA1530" s="176">
        <f>IF(Email_TaskV2[[#This Row],[Month]]="",13,MONTH(Email_TaskV2[[#This Row],[Tanggal nodin RFS/RFI]]))</f>
        <v>11</v>
      </c>
    </row>
    <row r="1531" spans="1:53" ht="15" hidden="1" customHeight="1" x14ac:dyDescent="0.3">
      <c r="A1531" s="17">
        <v>1530</v>
      </c>
      <c r="B1531" s="78" t="s">
        <v>6662</v>
      </c>
      <c r="C1531" s="86">
        <v>44895</v>
      </c>
      <c r="D1531" s="197" t="s">
        <v>6663</v>
      </c>
      <c r="E1531" s="182" t="s">
        <v>55</v>
      </c>
      <c r="F1531" s="203" t="s">
        <v>5169</v>
      </c>
      <c r="G1531" s="85">
        <v>44896</v>
      </c>
      <c r="H1531" s="78"/>
      <c r="I1531" s="78"/>
      <c r="J1531" s="85">
        <v>44907</v>
      </c>
      <c r="K1531" s="78"/>
      <c r="L1531" s="77"/>
      <c r="M1531" s="87"/>
      <c r="N1531" s="87" t="s">
        <v>104</v>
      </c>
      <c r="O1531" s="87" t="s">
        <v>105</v>
      </c>
      <c r="P1531" s="87" t="str">
        <f>VLOOKUP(Email_TaskV2[[#This Row],[PIC Dev]],[1]Organization!C:D,2,FALSE)</f>
        <v>Digital and VAS</v>
      </c>
      <c r="Q1531" s="87"/>
      <c r="R1531" s="78"/>
      <c r="S1531" s="78" t="s">
        <v>61</v>
      </c>
      <c r="T1531" s="78" t="s">
        <v>3638</v>
      </c>
      <c r="U1531" s="78"/>
      <c r="V1531" s="85"/>
      <c r="W1531" s="78"/>
      <c r="X1531" s="78"/>
      <c r="Y1531" s="78"/>
      <c r="Z1531" s="78" t="s">
        <v>63</v>
      </c>
      <c r="AA1531" s="78" t="s">
        <v>64</v>
      </c>
      <c r="AB1531" s="78" t="s">
        <v>108</v>
      </c>
      <c r="AC1531" s="78" t="s">
        <v>124</v>
      </c>
      <c r="AD1531" s="23" t="s">
        <v>3897</v>
      </c>
      <c r="AE1531" s="77"/>
      <c r="AF1531" s="77"/>
      <c r="AG1531" s="78"/>
      <c r="AH1531" s="78"/>
      <c r="AI1531" s="182" t="s">
        <v>75</v>
      </c>
      <c r="AJ1531" s="183" t="str">
        <f t="shared" si="184"/>
        <v/>
      </c>
      <c r="AK1531" s="25"/>
      <c r="AL1531" s="25"/>
      <c r="AM1531" s="25"/>
      <c r="AN1531" s="25"/>
      <c r="AO1531" s="25"/>
      <c r="AP1531" s="26">
        <f ca="1">IF(AND(Email_TaskV2[[#This Row],[Status]]="ON PROGRESS"),TODAY()-Email_TaskV2[[#This Row],[Tanggal nodin RFS/RFI]],0)</f>
        <v>0</v>
      </c>
      <c r="AQ1531" s="26">
        <f ca="1">IF(AND(Email_TaskV2[[#This Row],[Status]]="ON PROGRESS",Email_TaskV2[[#This Row],[Type]]="RFI"),TODAY()-Email_TaskV2[[#This Row],[Tanggal nodin RFS/RFI]],0)</f>
        <v>0</v>
      </c>
      <c r="AR1531" s="26" t="str">
        <f ca="1">IF(Email_TaskV2[[#This Row],[Aging]]&gt;7,"Warning","")</f>
        <v/>
      </c>
      <c r="AS1531" s="184"/>
      <c r="AT1531" s="184"/>
      <c r="AU1531" s="184"/>
      <c r="AV1531" s="158" t="str">
        <f>IF(AND(Email_TaskV2[[#This Row],[Status]]="ON PROGRESS",Email_TaskV2[[#This Row],[Type]]="RFS"),"YES","")</f>
        <v/>
      </c>
      <c r="AW1531" s="184" t="str">
        <f>IF(AND(Email_TaskV2[[#This Row],[Status]]="ON PROGRESS",Email_TaskV2[[#This Row],[Type]]="RFI"),"YES","")</f>
        <v/>
      </c>
      <c r="AX1531" s="158">
        <f>IF(Email_TaskV2[[#This Row],[Nomor Nodin RFS/RFI]]="","",DAY(Email_TaskV2[[#This Row],[Tanggal nodin RFS/RFI]]))</f>
        <v>30</v>
      </c>
      <c r="AY1531" s="179" t="str">
        <f>IF(Email_TaskV2[[#This Row],[Nomor Nodin RFS/RFI]]="","",TEXT(Email_TaskV2[[#This Row],[Tanggal nodin RFS/RFI]],"mmm"))</f>
        <v>Nov</v>
      </c>
      <c r="AZ1531" s="202" t="str">
        <f>IF(Email_TaskV2[[#This Row],[Nodin BO]]="","No","Yes")</f>
        <v>Yes</v>
      </c>
      <c r="BA1531" s="176">
        <f>IF(Email_TaskV2[[#This Row],[Month]]="",13,MONTH(Email_TaskV2[[#This Row],[Tanggal nodin RFS/RFI]]))</f>
        <v>11</v>
      </c>
    </row>
    <row r="1532" spans="1:53" ht="15" hidden="1" customHeight="1" x14ac:dyDescent="0.3">
      <c r="A1532" s="17">
        <v>1531</v>
      </c>
      <c r="B1532" s="78" t="s">
        <v>6664</v>
      </c>
      <c r="C1532" s="86">
        <v>44896</v>
      </c>
      <c r="D1532" s="204" t="s">
        <v>6665</v>
      </c>
      <c r="E1532" s="182" t="s">
        <v>6197</v>
      </c>
      <c r="F1532" s="192">
        <v>0.6</v>
      </c>
      <c r="G1532" s="78"/>
      <c r="H1532" s="78"/>
      <c r="I1532" s="78"/>
      <c r="J1532" s="78"/>
      <c r="K1532" s="78"/>
      <c r="L1532" s="77"/>
      <c r="M1532" s="87"/>
      <c r="N1532" s="87" t="s">
        <v>130</v>
      </c>
      <c r="O1532" s="87" t="s">
        <v>131</v>
      </c>
      <c r="P1532" s="87" t="str">
        <f>VLOOKUP(Email_TaskV2[[#This Row],[PIC Dev]],[1]Organization!C:D,2,FALSE)</f>
        <v>BSM Prepaid</v>
      </c>
      <c r="Q1532" s="87"/>
      <c r="R1532" s="78"/>
      <c r="S1532" s="78" t="s">
        <v>106</v>
      </c>
      <c r="T1532" s="78" t="s">
        <v>6666</v>
      </c>
      <c r="U1532" s="177" t="s">
        <v>6667</v>
      </c>
      <c r="V1532" s="85">
        <v>44895</v>
      </c>
      <c r="W1532" s="78" t="s">
        <v>6311</v>
      </c>
      <c r="X1532" s="78" t="s">
        <v>6017</v>
      </c>
      <c r="Y1532" s="78" t="s">
        <v>5972</v>
      </c>
      <c r="Z1532" s="78" t="s">
        <v>63</v>
      </c>
      <c r="AA1532" s="78" t="s">
        <v>64</v>
      </c>
      <c r="AB1532" s="78" t="s">
        <v>447</v>
      </c>
      <c r="AC1532" s="78" t="s">
        <v>66</v>
      </c>
      <c r="AD1532" s="23" t="s">
        <v>1719</v>
      </c>
      <c r="AE1532" s="77"/>
      <c r="AF1532" s="77"/>
      <c r="AG1532" s="78"/>
      <c r="AH1532" s="78"/>
      <c r="AI1532" s="182" t="s">
        <v>68</v>
      </c>
      <c r="AJ1532" s="183" t="str">
        <f t="shared" si="184"/>
        <v>(Prima Automation)</v>
      </c>
      <c r="AK1532" s="25"/>
      <c r="AL1532" s="25">
        <v>2</v>
      </c>
      <c r="AM1532" s="25"/>
      <c r="AN1532" s="25"/>
      <c r="AO1532" s="25"/>
      <c r="AP1532" s="26">
        <f ca="1">IF(AND(Email_TaskV2[[#This Row],[Status]]="ON PROGRESS"),TODAY()-Email_TaskV2[[#This Row],[Tanggal nodin RFS/RFI]],0)</f>
        <v>12</v>
      </c>
      <c r="AQ1532" s="26">
        <f ca="1">IF(AND(Email_TaskV2[[#This Row],[Status]]="ON PROGRESS",Email_TaskV2[[#This Row],[Type]]="RFI"),TODAY()-Email_TaskV2[[#This Row],[Tanggal nodin RFS/RFI]],0)</f>
        <v>12</v>
      </c>
      <c r="AR1532" s="26" t="str">
        <f ca="1">IF(Email_TaskV2[[#This Row],[Aging]]&gt;7,"Warning","")</f>
        <v>Warning</v>
      </c>
      <c r="AS1532" s="184"/>
      <c r="AT1532" s="184"/>
      <c r="AU1532" s="184"/>
      <c r="AV1532" s="158" t="str">
        <f>IF(AND(Email_TaskV2[[#This Row],[Status]]="ON PROGRESS",Email_TaskV2[[#This Row],[Type]]="RFS"),"YES","")</f>
        <v/>
      </c>
      <c r="AW1532" s="184" t="str">
        <f>IF(AND(Email_TaskV2[[#This Row],[Status]]="ON PROGRESS",Email_TaskV2[[#This Row],[Type]]="RFI"),"YES","")</f>
        <v>YES</v>
      </c>
      <c r="AX1532" s="158">
        <f>IF(Email_TaskV2[[#This Row],[Nomor Nodin RFS/RFI]]="","",DAY(Email_TaskV2[[#This Row],[Tanggal nodin RFS/RFI]]))</f>
        <v>1</v>
      </c>
      <c r="AY1532" s="179" t="str">
        <f>IF(Email_TaskV2[[#This Row],[Nomor Nodin RFS/RFI]]="","",TEXT(Email_TaskV2[[#This Row],[Tanggal nodin RFS/RFI]],"mmm"))</f>
        <v>Dec</v>
      </c>
      <c r="AZ1532" s="202" t="str">
        <f>IF(Email_TaskV2[[#This Row],[Nodin BO]]="","No","Yes")</f>
        <v>Yes</v>
      </c>
      <c r="BA1532" s="176">
        <f>IF(Email_TaskV2[[#This Row],[Month]]="",13,MONTH(Email_TaskV2[[#This Row],[Tanggal nodin RFS/RFI]]))</f>
        <v>12</v>
      </c>
    </row>
    <row r="1533" spans="1:53" ht="15" hidden="1" customHeight="1" x14ac:dyDescent="0.3">
      <c r="A1533" s="17">
        <v>1532</v>
      </c>
      <c r="B1533" s="78" t="s">
        <v>6668</v>
      </c>
      <c r="C1533" s="86">
        <v>44896</v>
      </c>
      <c r="D1533" s="89" t="s">
        <v>6669</v>
      </c>
      <c r="E1533" s="78" t="s">
        <v>55</v>
      </c>
      <c r="F1533" s="78" t="s">
        <v>136</v>
      </c>
      <c r="G1533" s="85">
        <v>44897</v>
      </c>
      <c r="H1533" s="85">
        <v>44897</v>
      </c>
      <c r="I1533" s="78" t="s">
        <v>6670</v>
      </c>
      <c r="J1533" s="85">
        <v>44897</v>
      </c>
      <c r="K1533" s="177" t="s">
        <v>6671</v>
      </c>
      <c r="L1533" s="31">
        <f>H1533-C1533</f>
        <v>1</v>
      </c>
      <c r="M1533" s="31">
        <f>J1533-G1533</f>
        <v>0</v>
      </c>
      <c r="N1533" s="87" t="s">
        <v>1434</v>
      </c>
      <c r="O1533" s="87" t="s">
        <v>59</v>
      </c>
      <c r="P1533" s="87" t="str">
        <f>VLOOKUP(Email_TaskV2[[#This Row],[PIC Dev]],[1]Organization!C:D,2,FALSE)</f>
        <v>BSM Prepaid</v>
      </c>
      <c r="Q1533" s="89" t="s">
        <v>6672</v>
      </c>
      <c r="R1533" s="78">
        <v>42</v>
      </c>
      <c r="S1533" s="78" t="s">
        <v>61</v>
      </c>
      <c r="T1533" s="78" t="s">
        <v>6673</v>
      </c>
      <c r="U1533" s="177" t="s">
        <v>6674</v>
      </c>
      <c r="V1533" s="85">
        <v>44895</v>
      </c>
      <c r="W1533" s="78" t="s">
        <v>6101</v>
      </c>
      <c r="X1533" s="78" t="s">
        <v>6675</v>
      </c>
      <c r="Y1533" s="78" t="s">
        <v>6676</v>
      </c>
      <c r="Z1533" s="78" t="s">
        <v>63</v>
      </c>
      <c r="AA1533" s="78" t="s">
        <v>64</v>
      </c>
      <c r="AB1533" s="78" t="s">
        <v>65</v>
      </c>
      <c r="AC1533" s="78" t="s">
        <v>66</v>
      </c>
      <c r="AD1533" s="23" t="s">
        <v>74</v>
      </c>
      <c r="AE1533" s="77"/>
      <c r="AF1533" s="77"/>
      <c r="AG1533" s="78"/>
      <c r="AH1533" s="78"/>
      <c r="AI1533" s="182" t="s">
        <v>68</v>
      </c>
      <c r="AJ1533" s="183" t="str">
        <f t="shared" si="184"/>
        <v>(FUT Simulator)</v>
      </c>
      <c r="AK1533" s="25"/>
      <c r="AL1533" s="25"/>
      <c r="AM1533" s="25">
        <v>3</v>
      </c>
      <c r="AN1533" s="25"/>
      <c r="AO1533" s="25"/>
      <c r="AP1533" s="26">
        <f ca="1">IF(AND(Email_TaskV2[[#This Row],[Status]]="ON PROGRESS"),TODAY()-Email_TaskV2[[#This Row],[Tanggal nodin RFS/RFI]],0)</f>
        <v>0</v>
      </c>
      <c r="AQ1533" s="26">
        <f ca="1">IF(AND(Email_TaskV2[[#This Row],[Status]]="ON PROGRESS",Email_TaskV2[[#This Row],[Type]]="RFI"),TODAY()-Email_TaskV2[[#This Row],[Tanggal nodin RFS/RFI]],0)</f>
        <v>0</v>
      </c>
      <c r="AR1533" s="26" t="str">
        <f ca="1">IF(Email_TaskV2[[#This Row],[Aging]]&gt;7,"Warning","")</f>
        <v/>
      </c>
      <c r="AS1533" s="158"/>
      <c r="AT1533" s="158"/>
      <c r="AU1533" s="158"/>
      <c r="AV1533" s="158" t="str">
        <f>IF(AND(Email_TaskV2[[#This Row],[Status]]="ON PROGRESS",Email_TaskV2[[#This Row],[Type]]="RFS"),"YES","")</f>
        <v/>
      </c>
      <c r="AW1533" s="16" t="str">
        <f>IF(AND(Email_TaskV2[[#This Row],[Status]]="ON PROGRESS",Email_TaskV2[[#This Row],[Type]]="RFI"),"YES","")</f>
        <v/>
      </c>
      <c r="AX1533" s="158">
        <f>IF(Email_TaskV2[[#This Row],[Nomor Nodin RFS/RFI]]="","",DAY(Email_TaskV2[[#This Row],[Tanggal nodin RFS/RFI]]))</f>
        <v>1</v>
      </c>
      <c r="AY1533" s="179" t="str">
        <f>IF(Email_TaskV2[[#This Row],[Nomor Nodin RFS/RFI]]="","",TEXT(Email_TaskV2[[#This Row],[Tanggal nodin RFS/RFI]],"mmm"))</f>
        <v>Dec</v>
      </c>
      <c r="AZ1533" s="179" t="str">
        <f>IF(Email_TaskV2[[#This Row],[Nodin BO]]="","No","Yes")</f>
        <v>Yes</v>
      </c>
      <c r="BA1533" s="176">
        <f>IF(Email_TaskV2[[#This Row],[Month]]="",13,MONTH(Email_TaskV2[[#This Row],[Tanggal nodin RFS/RFI]]))</f>
        <v>12</v>
      </c>
    </row>
    <row r="1534" spans="1:53" ht="15" hidden="1" customHeight="1" x14ac:dyDescent="0.3">
      <c r="A1534" s="17">
        <v>1533</v>
      </c>
      <c r="B1534" s="78" t="s">
        <v>6677</v>
      </c>
      <c r="C1534" s="86">
        <v>44896</v>
      </c>
      <c r="D1534" s="87" t="s">
        <v>6678</v>
      </c>
      <c r="E1534" s="78" t="s">
        <v>55</v>
      </c>
      <c r="F1534" s="78" t="s">
        <v>112</v>
      </c>
      <c r="G1534" s="85">
        <v>44897</v>
      </c>
      <c r="H1534" s="85">
        <v>44897</v>
      </c>
      <c r="I1534" s="78" t="s">
        <v>6679</v>
      </c>
      <c r="J1534" s="85">
        <v>44897</v>
      </c>
      <c r="K1534" s="177" t="s">
        <v>6680</v>
      </c>
      <c r="L1534" s="31">
        <f>H1534-C1534</f>
        <v>1</v>
      </c>
      <c r="M1534" s="31">
        <f>J1534-G1534</f>
        <v>0</v>
      </c>
      <c r="N1534" s="87" t="s">
        <v>171</v>
      </c>
      <c r="O1534" s="87" t="s">
        <v>172</v>
      </c>
      <c r="P1534" s="87" t="str">
        <f>VLOOKUP(Email_TaskV2[[#This Row],[PIC Dev]],[1]Organization!C:D,2,FALSE)</f>
        <v>Postpaid, Roaming, and Interconnect</v>
      </c>
      <c r="Q1534" s="87"/>
      <c r="R1534" s="78">
        <v>37</v>
      </c>
      <c r="S1534" s="78" t="s">
        <v>61</v>
      </c>
      <c r="T1534" s="78" t="s">
        <v>6681</v>
      </c>
      <c r="U1534" s="177" t="s">
        <v>6682</v>
      </c>
      <c r="V1534" s="85">
        <v>44896</v>
      </c>
      <c r="W1534" s="78" t="s">
        <v>6129</v>
      </c>
      <c r="X1534" s="78" t="s">
        <v>6150</v>
      </c>
      <c r="Y1534" s="78" t="s">
        <v>6151</v>
      </c>
      <c r="Z1534" s="78" t="s">
        <v>63</v>
      </c>
      <c r="AA1534" s="78" t="s">
        <v>64</v>
      </c>
      <c r="AB1534" s="78" t="s">
        <v>65</v>
      </c>
      <c r="AC1534" s="78" t="s">
        <v>124</v>
      </c>
      <c r="AD1534" s="23" t="s">
        <v>125</v>
      </c>
      <c r="AE1534" s="77" t="s">
        <v>99</v>
      </c>
      <c r="AF1534" s="77"/>
      <c r="AG1534" s="78"/>
      <c r="AH1534" s="78"/>
      <c r="AI1534" s="182" t="s">
        <v>75</v>
      </c>
      <c r="AJ1534" s="183" t="str">
        <f t="shared" si="184"/>
        <v/>
      </c>
      <c r="AK1534" s="25"/>
      <c r="AL1534" s="25"/>
      <c r="AM1534" s="25"/>
      <c r="AN1534" s="25"/>
      <c r="AO1534" s="25"/>
      <c r="AP1534" s="26">
        <f ca="1">IF(AND(Email_TaskV2[[#This Row],[Status]]="ON PROGRESS"),TODAY()-Email_TaskV2[[#This Row],[Tanggal nodin RFS/RFI]],0)</f>
        <v>0</v>
      </c>
      <c r="AQ1534" s="26">
        <f ca="1">IF(AND(Email_TaskV2[[#This Row],[Status]]="ON PROGRESS",Email_TaskV2[[#This Row],[Type]]="RFI"),TODAY()-Email_TaskV2[[#This Row],[Tanggal nodin RFS/RFI]],0)</f>
        <v>0</v>
      </c>
      <c r="AR1534" s="26" t="str">
        <f ca="1">IF(Email_TaskV2[[#This Row],[Aging]]&gt;7,"Warning","")</f>
        <v/>
      </c>
      <c r="AS1534" s="158"/>
      <c r="AT1534" s="158"/>
      <c r="AU1534" s="158"/>
      <c r="AV1534" s="158" t="str">
        <f>IF(AND(Email_TaskV2[[#This Row],[Status]]="ON PROGRESS",Email_TaskV2[[#This Row],[Type]]="RFS"),"YES","")</f>
        <v/>
      </c>
      <c r="AW1534" s="184" t="str">
        <f>IF(AND(Email_TaskV2[[#This Row],[Status]]="ON PROGRESS",Email_TaskV2[[#This Row],[Type]]="RFI"),"YES","")</f>
        <v/>
      </c>
      <c r="AX1534" s="158">
        <f>IF(Email_TaskV2[[#This Row],[Nomor Nodin RFS/RFI]]="","",DAY(Email_TaskV2[[#This Row],[Tanggal nodin RFS/RFI]]))</f>
        <v>1</v>
      </c>
      <c r="AY1534" s="179" t="str">
        <f>IF(Email_TaskV2[[#This Row],[Nomor Nodin RFS/RFI]]="","",TEXT(Email_TaskV2[[#This Row],[Tanggal nodin RFS/RFI]],"mmm"))</f>
        <v>Dec</v>
      </c>
      <c r="AZ1534" s="179" t="str">
        <f>IF(Email_TaskV2[[#This Row],[Nodin BO]]="","No","Yes")</f>
        <v>Yes</v>
      </c>
      <c r="BA1534" s="176">
        <f>IF(Email_TaskV2[[#This Row],[Month]]="",13,MONTH(Email_TaskV2[[#This Row],[Tanggal nodin RFS/RFI]]))</f>
        <v>12</v>
      </c>
    </row>
    <row r="1535" spans="1:53" ht="15" hidden="1" customHeight="1" x14ac:dyDescent="0.3">
      <c r="A1535" s="17">
        <v>1534</v>
      </c>
      <c r="B1535" s="78" t="s">
        <v>6683</v>
      </c>
      <c r="C1535" s="86">
        <v>44896</v>
      </c>
      <c r="D1535" s="195" t="s">
        <v>6684</v>
      </c>
      <c r="E1535" s="78" t="s">
        <v>55</v>
      </c>
      <c r="F1535" s="78" t="s">
        <v>136</v>
      </c>
      <c r="G1535" s="85">
        <v>44900</v>
      </c>
      <c r="H1535" s="85">
        <v>44902</v>
      </c>
      <c r="I1535" s="78" t="s">
        <v>6685</v>
      </c>
      <c r="J1535" s="85">
        <v>44902</v>
      </c>
      <c r="K1535" s="177" t="s">
        <v>6686</v>
      </c>
      <c r="L1535" s="31">
        <f>H1535-C1535</f>
        <v>6</v>
      </c>
      <c r="M1535" s="31">
        <f>J1535-G1535</f>
        <v>2</v>
      </c>
      <c r="N1535" s="87" t="s">
        <v>1434</v>
      </c>
      <c r="O1535" s="87" t="s">
        <v>59</v>
      </c>
      <c r="P1535" s="87" t="str">
        <f>VLOOKUP(Email_TaskV2[[#This Row],[PIC Dev]],[1]Organization!C:D,2,FALSE)</f>
        <v>BSM Prepaid</v>
      </c>
      <c r="Q1535" s="89" t="s">
        <v>6687</v>
      </c>
      <c r="R1535" s="78">
        <v>130</v>
      </c>
      <c r="S1535" s="78" t="s">
        <v>106</v>
      </c>
      <c r="T1535" s="78" t="s">
        <v>6688</v>
      </c>
      <c r="U1535" s="177" t="s">
        <v>6689</v>
      </c>
      <c r="V1535" s="85">
        <v>44883</v>
      </c>
      <c r="W1535" s="78" t="s">
        <v>6101</v>
      </c>
      <c r="X1535" s="78" t="s">
        <v>6287</v>
      </c>
      <c r="Y1535" s="78" t="s">
        <v>6288</v>
      </c>
      <c r="Z1535" s="78" t="s">
        <v>63</v>
      </c>
      <c r="AA1535" s="78" t="s">
        <v>64</v>
      </c>
      <c r="AB1535" s="78" t="s">
        <v>65</v>
      </c>
      <c r="AC1535" s="78" t="s">
        <v>66</v>
      </c>
      <c r="AD1535" s="23" t="s">
        <v>1719</v>
      </c>
      <c r="AE1535" s="77"/>
      <c r="AF1535" s="77"/>
      <c r="AG1535" s="78"/>
      <c r="AH1535" s="78"/>
      <c r="AI1535" s="182" t="s">
        <v>276</v>
      </c>
      <c r="AJ1535" s="183" t="str">
        <f t="shared" si="184"/>
        <v>(Cetho Automation)</v>
      </c>
      <c r="AK1535" s="25"/>
      <c r="AL1535" s="25"/>
      <c r="AM1535" s="25"/>
      <c r="AN1535" s="25"/>
      <c r="AO1535" s="25">
        <v>5</v>
      </c>
      <c r="AP1535" s="26">
        <f ca="1">IF(AND(Email_TaskV2[[#This Row],[Status]]="ON PROGRESS"),TODAY()-Email_TaskV2[[#This Row],[Tanggal nodin RFS/RFI]],0)</f>
        <v>0</v>
      </c>
      <c r="AQ1535" s="26">
        <f ca="1">IF(AND(Email_TaskV2[[#This Row],[Status]]="ON PROGRESS",Email_TaskV2[[#This Row],[Type]]="RFI"),TODAY()-Email_TaskV2[[#This Row],[Tanggal nodin RFS/RFI]],0)</f>
        <v>0</v>
      </c>
      <c r="AR1535" s="26" t="str">
        <f ca="1">IF(Email_TaskV2[[#This Row],[Aging]]&gt;7,"Warning","")</f>
        <v/>
      </c>
      <c r="AS1535" s="158"/>
      <c r="AT1535" s="158"/>
      <c r="AU1535" s="158"/>
      <c r="AV1535" s="158" t="str">
        <f>IF(AND(Email_TaskV2[[#This Row],[Status]]="ON PROGRESS",Email_TaskV2[[#This Row],[Type]]="RFS"),"YES","")</f>
        <v/>
      </c>
      <c r="AW1535" s="16" t="str">
        <f>IF(AND(Email_TaskV2[[#This Row],[Status]]="ON PROGRESS",Email_TaskV2[[#This Row],[Type]]="RFI"),"YES","")</f>
        <v/>
      </c>
      <c r="AX1535" s="158">
        <f>IF(Email_TaskV2[[#This Row],[Nomor Nodin RFS/RFI]]="","",DAY(Email_TaskV2[[#This Row],[Tanggal nodin RFS/RFI]]))</f>
        <v>1</v>
      </c>
      <c r="AY1535" s="179" t="str">
        <f>IF(Email_TaskV2[[#This Row],[Nomor Nodin RFS/RFI]]="","",TEXT(Email_TaskV2[[#This Row],[Tanggal nodin RFS/RFI]],"mmm"))</f>
        <v>Dec</v>
      </c>
      <c r="AZ1535" s="179" t="str">
        <f>IF(Email_TaskV2[[#This Row],[Nodin BO]]="","No","Yes")</f>
        <v>Yes</v>
      </c>
      <c r="BA1535" s="176">
        <f>IF(Email_TaskV2[[#This Row],[Month]]="",13,MONTH(Email_TaskV2[[#This Row],[Tanggal nodin RFS/RFI]]))</f>
        <v>12</v>
      </c>
    </row>
    <row r="1536" spans="1:53" ht="15" hidden="1" customHeight="1" x14ac:dyDescent="0.3">
      <c r="A1536" s="17">
        <v>1535</v>
      </c>
      <c r="B1536" s="78" t="s">
        <v>6690</v>
      </c>
      <c r="C1536" s="86">
        <v>44896</v>
      </c>
      <c r="D1536" s="200" t="s">
        <v>6691</v>
      </c>
      <c r="E1536" s="182" t="s">
        <v>6197</v>
      </c>
      <c r="F1536" s="192">
        <v>0.7</v>
      </c>
      <c r="G1536" s="85">
        <v>44900</v>
      </c>
      <c r="H1536" s="78"/>
      <c r="I1536" s="78"/>
      <c r="J1536" s="78"/>
      <c r="K1536" s="78"/>
      <c r="L1536" s="77"/>
      <c r="M1536" s="87"/>
      <c r="N1536" s="87" t="s">
        <v>171</v>
      </c>
      <c r="O1536" s="87" t="s">
        <v>172</v>
      </c>
      <c r="P1536" s="87" t="str">
        <f>VLOOKUP(Email_TaskV2[[#This Row],[PIC Dev]],[1]Organization!C:D,2,FALSE)</f>
        <v>Postpaid, Roaming, and Interconnect</v>
      </c>
      <c r="Q1536" s="87"/>
      <c r="R1536" s="78"/>
      <c r="S1536" s="78" t="s">
        <v>106</v>
      </c>
      <c r="T1536" s="78" t="s">
        <v>6692</v>
      </c>
      <c r="U1536" s="177" t="s">
        <v>6693</v>
      </c>
      <c r="V1536" s="85">
        <v>44865</v>
      </c>
      <c r="W1536" s="78" t="s">
        <v>6129</v>
      </c>
      <c r="X1536" s="78" t="s">
        <v>6150</v>
      </c>
      <c r="Y1536" s="78" t="s">
        <v>6151</v>
      </c>
      <c r="Z1536" s="78" t="s">
        <v>63</v>
      </c>
      <c r="AA1536" s="78" t="s">
        <v>64</v>
      </c>
      <c r="AB1536" s="78" t="s">
        <v>65</v>
      </c>
      <c r="AC1536" s="78" t="s">
        <v>124</v>
      </c>
      <c r="AD1536" s="23" t="s">
        <v>211</v>
      </c>
      <c r="AE1536" s="77"/>
      <c r="AF1536" s="77"/>
      <c r="AG1536" s="78"/>
      <c r="AH1536" s="78"/>
      <c r="AI1536" s="182" t="s">
        <v>68</v>
      </c>
      <c r="AJ1536" s="183" t="str">
        <f t="shared" si="184"/>
        <v>(FUT Simulator)</v>
      </c>
      <c r="AK1536" s="25"/>
      <c r="AL1536" s="25"/>
      <c r="AM1536" s="25">
        <v>3</v>
      </c>
      <c r="AN1536" s="25"/>
      <c r="AO1536" s="25"/>
      <c r="AP1536" s="26">
        <f ca="1">IF(AND(Email_TaskV2[[#This Row],[Status]]="ON PROGRESS"),TODAY()-Email_TaskV2[[#This Row],[Tanggal nodin RFS/RFI]],0)</f>
        <v>12</v>
      </c>
      <c r="AQ1536" s="26">
        <f ca="1">IF(AND(Email_TaskV2[[#This Row],[Status]]="ON PROGRESS",Email_TaskV2[[#This Row],[Type]]="RFI"),TODAY()-Email_TaskV2[[#This Row],[Tanggal nodin RFS/RFI]],0)</f>
        <v>12</v>
      </c>
      <c r="AR1536" s="26" t="str">
        <f ca="1">IF(Email_TaskV2[[#This Row],[Aging]]&gt;7,"Warning","")</f>
        <v>Warning</v>
      </c>
      <c r="AS1536" s="158"/>
      <c r="AT1536" s="158"/>
      <c r="AU1536" s="158"/>
      <c r="AV1536" s="158" t="str">
        <f>IF(AND(Email_TaskV2[[#This Row],[Status]]="ON PROGRESS",Email_TaskV2[[#This Row],[Type]]="RFS"),"YES","")</f>
        <v/>
      </c>
      <c r="AW1536" s="16" t="str">
        <f>IF(AND(Email_TaskV2[[#This Row],[Status]]="ON PROGRESS",Email_TaskV2[[#This Row],[Type]]="RFI"),"YES","")</f>
        <v>YES</v>
      </c>
      <c r="AX1536" s="158">
        <f>IF(Email_TaskV2[[#This Row],[Nomor Nodin RFS/RFI]]="","",DAY(Email_TaskV2[[#This Row],[Tanggal nodin RFS/RFI]]))</f>
        <v>1</v>
      </c>
      <c r="AY1536" s="179" t="str">
        <f>IF(Email_TaskV2[[#This Row],[Nomor Nodin RFS/RFI]]="","",TEXT(Email_TaskV2[[#This Row],[Tanggal nodin RFS/RFI]],"mmm"))</f>
        <v>Dec</v>
      </c>
      <c r="AZ1536" s="179" t="str">
        <f>IF(Email_TaskV2[[#This Row],[Nodin BO]]="","No","Yes")</f>
        <v>Yes</v>
      </c>
      <c r="BA1536" s="176">
        <f>IF(Email_TaskV2[[#This Row],[Month]]="",13,MONTH(Email_TaskV2[[#This Row],[Tanggal nodin RFS/RFI]]))</f>
        <v>12</v>
      </c>
    </row>
    <row r="1537" spans="1:53" ht="15" hidden="1" customHeight="1" x14ac:dyDescent="0.3">
      <c r="A1537" s="17">
        <v>1536</v>
      </c>
      <c r="B1537" s="78" t="s">
        <v>6694</v>
      </c>
      <c r="C1537" s="86">
        <v>44896</v>
      </c>
      <c r="D1537" s="197" t="s">
        <v>6695</v>
      </c>
      <c r="E1537" s="182" t="s">
        <v>6197</v>
      </c>
      <c r="F1537" s="192">
        <v>0.4</v>
      </c>
      <c r="G1537" s="85">
        <v>44896</v>
      </c>
      <c r="H1537" s="78"/>
      <c r="I1537" s="78"/>
      <c r="J1537" s="78"/>
      <c r="K1537" s="78"/>
      <c r="L1537" s="77"/>
      <c r="M1537" s="87"/>
      <c r="N1537" s="87" t="s">
        <v>104</v>
      </c>
      <c r="O1537" s="87" t="s">
        <v>105</v>
      </c>
      <c r="P1537" s="87" t="str">
        <f>VLOOKUP(Email_TaskV2[[#This Row],[PIC Dev]],[1]Organization!C:D,2,FALSE)</f>
        <v>Digital and VAS</v>
      </c>
      <c r="Q1537" s="87"/>
      <c r="R1537" s="78"/>
      <c r="S1537" s="78" t="s">
        <v>61</v>
      </c>
      <c r="T1537" s="78" t="s">
        <v>5874</v>
      </c>
      <c r="U1537" s="177" t="s">
        <v>6696</v>
      </c>
      <c r="V1537" s="85">
        <v>44729</v>
      </c>
      <c r="W1537" s="78" t="s">
        <v>6185</v>
      </c>
      <c r="X1537" s="78" t="s">
        <v>6186</v>
      </c>
      <c r="Y1537" s="78" t="s">
        <v>6187</v>
      </c>
      <c r="Z1537" s="78" t="s">
        <v>63</v>
      </c>
      <c r="AA1537" s="78" t="s">
        <v>64</v>
      </c>
      <c r="AB1537" s="78" t="s">
        <v>108</v>
      </c>
      <c r="AC1537" s="78" t="s">
        <v>98</v>
      </c>
      <c r="AD1537" s="23" t="s">
        <v>774</v>
      </c>
      <c r="AE1537" s="77"/>
      <c r="AF1537" s="77"/>
      <c r="AG1537" s="78"/>
      <c r="AH1537" s="78"/>
      <c r="AI1537" s="182" t="s">
        <v>68</v>
      </c>
      <c r="AJ1537" s="183" t="str">
        <f t="shared" si="184"/>
        <v>(FUT Simulator)</v>
      </c>
      <c r="AK1537" s="25"/>
      <c r="AL1537" s="25"/>
      <c r="AM1537" s="25">
        <v>3</v>
      </c>
      <c r="AN1537" s="25"/>
      <c r="AO1537" s="25"/>
      <c r="AP1537" s="26">
        <f ca="1">IF(AND(Email_TaskV2[[#This Row],[Status]]="ON PROGRESS"),TODAY()-Email_TaskV2[[#This Row],[Tanggal nodin RFS/RFI]],0)</f>
        <v>12</v>
      </c>
      <c r="AQ1537" s="26">
        <f ca="1">IF(AND(Email_TaskV2[[#This Row],[Status]]="ON PROGRESS",Email_TaskV2[[#This Row],[Type]]="RFI"),TODAY()-Email_TaskV2[[#This Row],[Tanggal nodin RFS/RFI]],0)</f>
        <v>0</v>
      </c>
      <c r="AR1537" s="26" t="str">
        <f ca="1">IF(Email_TaskV2[[#This Row],[Aging]]&gt;7,"Warning","")</f>
        <v>Warning</v>
      </c>
      <c r="AS1537" s="158"/>
      <c r="AT1537" s="158"/>
      <c r="AU1537" s="158"/>
      <c r="AV1537" s="158" t="str">
        <f>IF(AND(Email_TaskV2[[#This Row],[Status]]="ON PROGRESS",Email_TaskV2[[#This Row],[Type]]="RFS"),"YES","")</f>
        <v>YES</v>
      </c>
      <c r="AW1537" s="16" t="str">
        <f>IF(AND(Email_TaskV2[[#This Row],[Status]]="ON PROGRESS",Email_TaskV2[[#This Row],[Type]]="RFI"),"YES","")</f>
        <v/>
      </c>
      <c r="AX1537" s="158">
        <f>IF(Email_TaskV2[[#This Row],[Nomor Nodin RFS/RFI]]="","",DAY(Email_TaskV2[[#This Row],[Tanggal nodin RFS/RFI]]))</f>
        <v>1</v>
      </c>
      <c r="AY1537" s="179" t="str">
        <f>IF(Email_TaskV2[[#This Row],[Nomor Nodin RFS/RFI]]="","",TEXT(Email_TaskV2[[#This Row],[Tanggal nodin RFS/RFI]],"mmm"))</f>
        <v>Dec</v>
      </c>
      <c r="AZ1537" s="179" t="str">
        <f>IF(Email_TaskV2[[#This Row],[Nodin BO]]="","No","Yes")</f>
        <v>Yes</v>
      </c>
      <c r="BA1537" s="176">
        <f>IF(Email_TaskV2[[#This Row],[Month]]="",13,MONTH(Email_TaskV2[[#This Row],[Tanggal nodin RFS/RFI]]))</f>
        <v>12</v>
      </c>
    </row>
    <row r="1538" spans="1:53" ht="15" hidden="1" customHeight="1" x14ac:dyDescent="0.3">
      <c r="A1538" s="17">
        <v>1537</v>
      </c>
      <c r="B1538" s="78" t="s">
        <v>6697</v>
      </c>
      <c r="C1538" s="86">
        <v>44896</v>
      </c>
      <c r="D1538" s="89" t="s">
        <v>6698</v>
      </c>
      <c r="E1538" s="78" t="s">
        <v>55</v>
      </c>
      <c r="F1538" s="88" t="s">
        <v>112</v>
      </c>
      <c r="G1538" s="85">
        <v>44902</v>
      </c>
      <c r="H1538" s="85">
        <v>44902</v>
      </c>
      <c r="I1538" s="78" t="s">
        <v>6699</v>
      </c>
      <c r="J1538" s="85">
        <v>44902</v>
      </c>
      <c r="K1538" s="177" t="s">
        <v>6700</v>
      </c>
      <c r="L1538" s="31">
        <f>H1538-C1538</f>
        <v>6</v>
      </c>
      <c r="M1538" s="31">
        <f>J1538-G1538</f>
        <v>0</v>
      </c>
      <c r="N1538" s="87" t="s">
        <v>104</v>
      </c>
      <c r="O1538" s="87" t="s">
        <v>105</v>
      </c>
      <c r="P1538" s="87" t="str">
        <f>VLOOKUP(Email_TaskV2[[#This Row],[PIC Dev]],[1]Organization!C:D,2,FALSE)</f>
        <v>Digital and VAS</v>
      </c>
      <c r="Q1538" s="87"/>
      <c r="R1538" s="78">
        <v>48</v>
      </c>
      <c r="S1538" s="78" t="s">
        <v>106</v>
      </c>
      <c r="T1538" s="78" t="s">
        <v>6701</v>
      </c>
      <c r="U1538" s="78" t="s">
        <v>6702</v>
      </c>
      <c r="V1538" s="85">
        <v>44868</v>
      </c>
      <c r="W1538" s="78" t="s">
        <v>6185</v>
      </c>
      <c r="X1538" s="78" t="s">
        <v>6186</v>
      </c>
      <c r="Y1538" s="78" t="s">
        <v>6187</v>
      </c>
      <c r="Z1538" s="78" t="s">
        <v>63</v>
      </c>
      <c r="AA1538" s="78" t="s">
        <v>64</v>
      </c>
      <c r="AB1538" s="78" t="s">
        <v>108</v>
      </c>
      <c r="AC1538" s="78" t="s">
        <v>98</v>
      </c>
      <c r="AD1538" s="23" t="s">
        <v>5844</v>
      </c>
      <c r="AE1538" s="77"/>
      <c r="AF1538" s="77"/>
      <c r="AG1538" s="78"/>
      <c r="AH1538" s="78"/>
      <c r="AI1538" s="182" t="s">
        <v>75</v>
      </c>
      <c r="AJ1538" s="183" t="str">
        <f t="shared" si="184"/>
        <v/>
      </c>
      <c r="AK1538" s="25"/>
      <c r="AL1538" s="25"/>
      <c r="AM1538" s="25"/>
      <c r="AN1538" s="25"/>
      <c r="AO1538" s="25"/>
      <c r="AP1538" s="26">
        <f ca="1">IF(AND(Email_TaskV2[[#This Row],[Status]]="ON PROGRESS"),TODAY()-Email_TaskV2[[#This Row],[Tanggal nodin RFS/RFI]],0)</f>
        <v>0</v>
      </c>
      <c r="AQ1538" s="26">
        <f ca="1">IF(AND(Email_TaskV2[[#This Row],[Status]]="ON PROGRESS",Email_TaskV2[[#This Row],[Type]]="RFI"),TODAY()-Email_TaskV2[[#This Row],[Tanggal nodin RFS/RFI]],0)</f>
        <v>0</v>
      </c>
      <c r="AR1538" s="26" t="str">
        <f ca="1">IF(Email_TaskV2[[#This Row],[Aging]]&gt;7,"Warning","")</f>
        <v/>
      </c>
      <c r="AS1538" s="158"/>
      <c r="AT1538" s="158"/>
      <c r="AU1538" s="158"/>
      <c r="AV1538" s="158" t="str">
        <f>IF(AND(Email_TaskV2[[#This Row],[Status]]="ON PROGRESS",Email_TaskV2[[#This Row],[Type]]="RFS"),"YES","")</f>
        <v/>
      </c>
      <c r="AW1538" s="16" t="str">
        <f>IF(AND(Email_TaskV2[[#This Row],[Status]]="ON PROGRESS",Email_TaskV2[[#This Row],[Type]]="RFI"),"YES","")</f>
        <v/>
      </c>
      <c r="AX1538" s="158">
        <f>IF(Email_TaskV2[[#This Row],[Nomor Nodin RFS/RFI]]="","",DAY(Email_TaskV2[[#This Row],[Tanggal nodin RFS/RFI]]))</f>
        <v>1</v>
      </c>
      <c r="AY1538" s="179" t="str">
        <f>IF(Email_TaskV2[[#This Row],[Nomor Nodin RFS/RFI]]="","",TEXT(Email_TaskV2[[#This Row],[Tanggal nodin RFS/RFI]],"mmm"))</f>
        <v>Dec</v>
      </c>
      <c r="AZ1538" s="179" t="str">
        <f>IF(Email_TaskV2[[#This Row],[Nodin BO]]="","No","Yes")</f>
        <v>Yes</v>
      </c>
      <c r="BA1538" s="176">
        <f>IF(Email_TaskV2[[#This Row],[Month]]="",13,MONTH(Email_TaskV2[[#This Row],[Tanggal nodin RFS/RFI]]))</f>
        <v>12</v>
      </c>
    </row>
    <row r="1539" spans="1:53" ht="15" hidden="1" customHeight="1" x14ac:dyDescent="0.3">
      <c r="A1539" s="17">
        <v>1538</v>
      </c>
      <c r="B1539" s="78" t="s">
        <v>6703</v>
      </c>
      <c r="C1539" s="86">
        <v>44896</v>
      </c>
      <c r="D1539" s="191" t="s">
        <v>6704</v>
      </c>
      <c r="E1539" s="182" t="s">
        <v>6197</v>
      </c>
      <c r="F1539" s="192">
        <v>0.3</v>
      </c>
      <c r="G1539" s="85">
        <v>44902</v>
      </c>
      <c r="H1539" s="78"/>
      <c r="I1539" s="78"/>
      <c r="J1539" s="78"/>
      <c r="K1539" s="78"/>
      <c r="L1539" s="77"/>
      <c r="M1539" s="87"/>
      <c r="N1539" s="87" t="s">
        <v>93</v>
      </c>
      <c r="O1539" s="87" t="s">
        <v>94</v>
      </c>
      <c r="P1539" s="87" t="str">
        <f>VLOOKUP(Email_TaskV2[[#This Row],[PIC Dev]],[1]Organization!C:D,2,FALSE)</f>
        <v>Digital and VAS</v>
      </c>
      <c r="Q1539" s="87"/>
      <c r="R1539" s="78"/>
      <c r="S1539" s="78" t="s">
        <v>61</v>
      </c>
      <c r="T1539" s="78" t="s">
        <v>6705</v>
      </c>
      <c r="U1539" s="78" t="s">
        <v>6706</v>
      </c>
      <c r="V1539" s="85">
        <v>44872</v>
      </c>
      <c r="W1539" s="78" t="s">
        <v>4158</v>
      </c>
      <c r="X1539" s="78" t="s">
        <v>6083</v>
      </c>
      <c r="Y1539" s="78" t="s">
        <v>6084</v>
      </c>
      <c r="Z1539" s="78" t="s">
        <v>63</v>
      </c>
      <c r="AA1539" s="78" t="s">
        <v>64</v>
      </c>
      <c r="AB1539" s="78" t="s">
        <v>201</v>
      </c>
      <c r="AC1539" s="78" t="s">
        <v>98</v>
      </c>
      <c r="AD1539" s="23" t="s">
        <v>2421</v>
      </c>
      <c r="AE1539" s="77"/>
      <c r="AF1539" s="77"/>
      <c r="AG1539" s="78"/>
      <c r="AH1539" s="78"/>
      <c r="AI1539" s="182" t="s">
        <v>75</v>
      </c>
      <c r="AJ1539" s="183" t="str">
        <f t="shared" si="184"/>
        <v/>
      </c>
      <c r="AK1539" s="25"/>
      <c r="AL1539" s="25"/>
      <c r="AM1539" s="25"/>
      <c r="AN1539" s="25"/>
      <c r="AO1539" s="25"/>
      <c r="AP1539" s="26">
        <f ca="1">IF(AND(Email_TaskV2[[#This Row],[Status]]="ON PROGRESS"),TODAY()-Email_TaskV2[[#This Row],[Tanggal nodin RFS/RFI]],0)</f>
        <v>12</v>
      </c>
      <c r="AQ1539" s="26">
        <f ca="1">IF(AND(Email_TaskV2[[#This Row],[Status]]="ON PROGRESS",Email_TaskV2[[#This Row],[Type]]="RFI"),TODAY()-Email_TaskV2[[#This Row],[Tanggal nodin RFS/RFI]],0)</f>
        <v>0</v>
      </c>
      <c r="AR1539" s="26" t="str">
        <f ca="1">IF(Email_TaskV2[[#This Row],[Aging]]&gt;7,"Warning","")</f>
        <v>Warning</v>
      </c>
      <c r="AS1539" s="158"/>
      <c r="AT1539" s="158"/>
      <c r="AU1539" s="158"/>
      <c r="AV1539" s="158" t="str">
        <f>IF(AND(Email_TaskV2[[#This Row],[Status]]="ON PROGRESS",Email_TaskV2[[#This Row],[Type]]="RFS"),"YES","")</f>
        <v>YES</v>
      </c>
      <c r="AW1539" s="184" t="str">
        <f>IF(AND(Email_TaskV2[[#This Row],[Status]]="ON PROGRESS",Email_TaskV2[[#This Row],[Type]]="RFI"),"YES","")</f>
        <v/>
      </c>
      <c r="AX1539" s="158">
        <f>IF(Email_TaskV2[[#This Row],[Nomor Nodin RFS/RFI]]="","",DAY(Email_TaskV2[[#This Row],[Tanggal nodin RFS/RFI]]))</f>
        <v>1</v>
      </c>
      <c r="AY1539" s="179" t="str">
        <f>IF(Email_TaskV2[[#This Row],[Nomor Nodin RFS/RFI]]="","",TEXT(Email_TaskV2[[#This Row],[Tanggal nodin RFS/RFI]],"mmm"))</f>
        <v>Dec</v>
      </c>
      <c r="AZ1539" s="179" t="str">
        <f>IF(Email_TaskV2[[#This Row],[Nodin BO]]="","No","Yes")</f>
        <v>Yes</v>
      </c>
      <c r="BA1539" s="176">
        <f>IF(Email_TaskV2[[#This Row],[Month]]="",13,MONTH(Email_TaskV2[[#This Row],[Tanggal nodin RFS/RFI]]))</f>
        <v>12</v>
      </c>
    </row>
    <row r="1540" spans="1:53" ht="15" hidden="1" customHeight="1" x14ac:dyDescent="0.3">
      <c r="A1540" s="17">
        <v>1539</v>
      </c>
      <c r="B1540" s="78" t="s">
        <v>6707</v>
      </c>
      <c r="C1540" s="86">
        <v>44896</v>
      </c>
      <c r="D1540" s="191" t="s">
        <v>6708</v>
      </c>
      <c r="E1540" s="182" t="s">
        <v>6197</v>
      </c>
      <c r="F1540" s="192">
        <v>0.6</v>
      </c>
      <c r="G1540" s="85">
        <v>44902</v>
      </c>
      <c r="H1540" s="78"/>
      <c r="I1540" s="78"/>
      <c r="J1540" s="78"/>
      <c r="K1540" s="78"/>
      <c r="L1540" s="77"/>
      <c r="M1540" s="87"/>
      <c r="N1540" s="87" t="s">
        <v>93</v>
      </c>
      <c r="O1540" s="87" t="s">
        <v>94</v>
      </c>
      <c r="P1540" s="87" t="str">
        <f>VLOOKUP(Email_TaskV2[[#This Row],[PIC Dev]],[1]Organization!C:D,2,FALSE)</f>
        <v>Digital and VAS</v>
      </c>
      <c r="Q1540" s="87"/>
      <c r="R1540" s="78"/>
      <c r="S1540" s="78" t="s">
        <v>61</v>
      </c>
      <c r="T1540" s="78" t="s">
        <v>6705</v>
      </c>
      <c r="U1540" s="78" t="s">
        <v>6706</v>
      </c>
      <c r="V1540" s="85">
        <v>44872</v>
      </c>
      <c r="W1540" s="78" t="s">
        <v>4158</v>
      </c>
      <c r="X1540" s="78" t="s">
        <v>6083</v>
      </c>
      <c r="Y1540" s="78" t="s">
        <v>6084</v>
      </c>
      <c r="Z1540" s="78" t="s">
        <v>63</v>
      </c>
      <c r="AA1540" s="78" t="s">
        <v>64</v>
      </c>
      <c r="AB1540" s="78" t="s">
        <v>201</v>
      </c>
      <c r="AC1540" s="78" t="s">
        <v>98</v>
      </c>
      <c r="AD1540" s="23" t="s">
        <v>3897</v>
      </c>
      <c r="AE1540" s="77"/>
      <c r="AF1540" s="77"/>
      <c r="AG1540" s="78"/>
      <c r="AH1540" s="78"/>
      <c r="AI1540" s="182" t="s">
        <v>75</v>
      </c>
      <c r="AJ1540" s="183" t="str">
        <f t="shared" si="184"/>
        <v/>
      </c>
      <c r="AK1540" s="25"/>
      <c r="AL1540" s="25"/>
      <c r="AM1540" s="25"/>
      <c r="AN1540" s="25"/>
      <c r="AO1540" s="25"/>
      <c r="AP1540" s="26">
        <f ca="1">IF(AND(Email_TaskV2[[#This Row],[Status]]="ON PROGRESS"),TODAY()-Email_TaskV2[[#This Row],[Tanggal nodin RFS/RFI]],0)</f>
        <v>12</v>
      </c>
      <c r="AQ1540" s="26">
        <f ca="1">IF(AND(Email_TaskV2[[#This Row],[Status]]="ON PROGRESS",Email_TaskV2[[#This Row],[Type]]="RFI"),TODAY()-Email_TaskV2[[#This Row],[Tanggal nodin RFS/RFI]],0)</f>
        <v>0</v>
      </c>
      <c r="AR1540" s="26" t="str">
        <f ca="1">IF(Email_TaskV2[[#This Row],[Aging]]&gt;7,"Warning","")</f>
        <v>Warning</v>
      </c>
      <c r="AS1540" s="158"/>
      <c r="AT1540" s="158"/>
      <c r="AU1540" s="158"/>
      <c r="AV1540" s="158" t="str">
        <f>IF(AND(Email_TaskV2[[#This Row],[Status]]="ON PROGRESS",Email_TaskV2[[#This Row],[Type]]="RFS"),"YES","")</f>
        <v>YES</v>
      </c>
      <c r="AW1540" s="184" t="str">
        <f>IF(AND(Email_TaskV2[[#This Row],[Status]]="ON PROGRESS",Email_TaskV2[[#This Row],[Type]]="RFI"),"YES","")</f>
        <v/>
      </c>
      <c r="AX1540" s="158">
        <f>IF(Email_TaskV2[[#This Row],[Nomor Nodin RFS/RFI]]="","",DAY(Email_TaskV2[[#This Row],[Tanggal nodin RFS/RFI]]))</f>
        <v>1</v>
      </c>
      <c r="AY1540" s="179" t="str">
        <f>IF(Email_TaskV2[[#This Row],[Nomor Nodin RFS/RFI]]="","",TEXT(Email_TaskV2[[#This Row],[Tanggal nodin RFS/RFI]],"mmm"))</f>
        <v>Dec</v>
      </c>
      <c r="AZ1540" s="179" t="str">
        <f>IF(Email_TaskV2[[#This Row],[Nodin BO]]="","No","Yes")</f>
        <v>Yes</v>
      </c>
      <c r="BA1540" s="176">
        <f>IF(Email_TaskV2[[#This Row],[Month]]="",13,MONTH(Email_TaskV2[[#This Row],[Tanggal nodin RFS/RFI]]))</f>
        <v>12</v>
      </c>
    </row>
    <row r="1541" spans="1:53" ht="15" hidden="1" customHeight="1" x14ac:dyDescent="0.3">
      <c r="A1541" s="17">
        <v>1540</v>
      </c>
      <c r="B1541" s="78" t="s">
        <v>6709</v>
      </c>
      <c r="C1541" s="86">
        <v>44897</v>
      </c>
      <c r="D1541" s="197" t="s">
        <v>6710</v>
      </c>
      <c r="E1541" s="182" t="s">
        <v>6197</v>
      </c>
      <c r="F1541" s="192">
        <v>0.2</v>
      </c>
      <c r="G1541" s="85">
        <v>44900</v>
      </c>
      <c r="H1541" s="78"/>
      <c r="I1541" s="78"/>
      <c r="J1541" s="78"/>
      <c r="K1541" s="78"/>
      <c r="L1541" s="77"/>
      <c r="M1541" s="87"/>
      <c r="N1541" s="87" t="s">
        <v>3068</v>
      </c>
      <c r="O1541" s="87" t="s">
        <v>3069</v>
      </c>
      <c r="P1541" s="87" t="str">
        <f>VLOOKUP(Email_TaskV2[[#This Row],[PIC Dev]],[1]Organization!C:D,2,FALSE)</f>
        <v>BSM Prepaid</v>
      </c>
      <c r="Q1541" s="87"/>
      <c r="R1541" s="78"/>
      <c r="S1541" s="78" t="s">
        <v>61</v>
      </c>
      <c r="T1541" s="78" t="s">
        <v>6711</v>
      </c>
      <c r="U1541" s="78" t="s">
        <v>6712</v>
      </c>
      <c r="V1541" s="85">
        <v>44894</v>
      </c>
      <c r="W1541" s="78" t="s">
        <v>588</v>
      </c>
      <c r="X1541" s="78" t="s">
        <v>6199</v>
      </c>
      <c r="Y1541" s="78" t="s">
        <v>6200</v>
      </c>
      <c r="Z1541" s="78" t="s">
        <v>63</v>
      </c>
      <c r="AA1541" s="78" t="s">
        <v>64</v>
      </c>
      <c r="AB1541" s="78" t="s">
        <v>588</v>
      </c>
      <c r="AC1541" s="78" t="s">
        <v>98</v>
      </c>
      <c r="AD1541" s="23" t="s">
        <v>125</v>
      </c>
      <c r="AE1541" s="77" t="s">
        <v>99</v>
      </c>
      <c r="AF1541" s="77"/>
      <c r="AG1541" s="78"/>
      <c r="AH1541" s="78"/>
      <c r="AI1541" s="182" t="s">
        <v>75</v>
      </c>
      <c r="AJ1541" s="183" t="str">
        <f t="shared" si="184"/>
        <v/>
      </c>
      <c r="AK1541" s="25"/>
      <c r="AL1541" s="25"/>
      <c r="AM1541" s="25"/>
      <c r="AN1541" s="25"/>
      <c r="AO1541" s="25"/>
      <c r="AP1541" s="26">
        <f ca="1">IF(AND(Email_TaskV2[[#This Row],[Status]]="ON PROGRESS"),TODAY()-Email_TaskV2[[#This Row],[Tanggal nodin RFS/RFI]],0)</f>
        <v>11</v>
      </c>
      <c r="AQ1541" s="26">
        <f ca="1">IF(AND(Email_TaskV2[[#This Row],[Status]]="ON PROGRESS",Email_TaskV2[[#This Row],[Type]]="RFI"),TODAY()-Email_TaskV2[[#This Row],[Tanggal nodin RFS/RFI]],0)</f>
        <v>0</v>
      </c>
      <c r="AR1541" s="26" t="str">
        <f ca="1">IF(Email_TaskV2[[#This Row],[Aging]]&gt;7,"Warning","")</f>
        <v>Warning</v>
      </c>
      <c r="AS1541" s="158"/>
      <c r="AT1541" s="158"/>
      <c r="AU1541" s="158"/>
      <c r="AV1541" s="158" t="str">
        <f>IF(AND(Email_TaskV2[[#This Row],[Status]]="ON PROGRESS",Email_TaskV2[[#This Row],[Type]]="RFS"),"YES","")</f>
        <v>YES</v>
      </c>
      <c r="AW1541" s="16" t="str">
        <f>IF(AND(Email_TaskV2[[#This Row],[Status]]="ON PROGRESS",Email_TaskV2[[#This Row],[Type]]="RFI"),"YES","")</f>
        <v/>
      </c>
      <c r="AX1541" s="158">
        <f>IF(Email_TaskV2[[#This Row],[Nomor Nodin RFS/RFI]]="","",DAY(Email_TaskV2[[#This Row],[Tanggal nodin RFS/RFI]]))</f>
        <v>2</v>
      </c>
      <c r="AY1541" s="179" t="str">
        <f>IF(Email_TaskV2[[#This Row],[Nomor Nodin RFS/RFI]]="","",TEXT(Email_TaskV2[[#This Row],[Tanggal nodin RFS/RFI]],"mmm"))</f>
        <v>Dec</v>
      </c>
      <c r="AZ1541" s="179" t="str">
        <f>IF(Email_TaskV2[[#This Row],[Nodin BO]]="","No","Yes")</f>
        <v>Yes</v>
      </c>
      <c r="BA1541" s="176">
        <f>IF(Email_TaskV2[[#This Row],[Month]]="",13,MONTH(Email_TaskV2[[#This Row],[Tanggal nodin RFS/RFI]]))</f>
        <v>12</v>
      </c>
    </row>
    <row r="1542" spans="1:53" ht="15" hidden="1" customHeight="1" x14ac:dyDescent="0.3">
      <c r="A1542" s="17">
        <v>1541</v>
      </c>
      <c r="B1542" s="78" t="s">
        <v>6713</v>
      </c>
      <c r="C1542" s="86">
        <v>44900</v>
      </c>
      <c r="D1542" s="191" t="s">
        <v>6714</v>
      </c>
      <c r="E1542" s="182" t="s">
        <v>6197</v>
      </c>
      <c r="F1542" s="192">
        <v>0.45</v>
      </c>
      <c r="G1542" s="85">
        <v>44900</v>
      </c>
      <c r="H1542" s="78"/>
      <c r="I1542" s="78"/>
      <c r="J1542" s="78"/>
      <c r="K1542" s="78"/>
      <c r="L1542" s="77"/>
      <c r="M1542" s="87"/>
      <c r="N1542" s="87" t="s">
        <v>120</v>
      </c>
      <c r="O1542" s="87" t="s">
        <v>121</v>
      </c>
      <c r="P1542" s="87" t="str">
        <f>VLOOKUP(Email_TaskV2[[#This Row],[PIC Dev]],[1]Organization!C:D,2,FALSE)</f>
        <v>Business Architecture</v>
      </c>
      <c r="Q1542" s="87"/>
      <c r="R1542" s="78"/>
      <c r="S1542" s="78" t="s">
        <v>61</v>
      </c>
      <c r="T1542" s="78" t="s">
        <v>6715</v>
      </c>
      <c r="U1542" s="177" t="s">
        <v>6716</v>
      </c>
      <c r="V1542" s="85">
        <v>44890</v>
      </c>
      <c r="W1542" s="78" t="s">
        <v>123</v>
      </c>
      <c r="X1542" s="78" t="s">
        <v>6717</v>
      </c>
      <c r="Y1542" s="78" t="s">
        <v>6718</v>
      </c>
      <c r="Z1542" s="78" t="s">
        <v>63</v>
      </c>
      <c r="AA1542" s="78" t="s">
        <v>64</v>
      </c>
      <c r="AB1542" s="78" t="s">
        <v>123</v>
      </c>
      <c r="AC1542" s="78" t="s">
        <v>124</v>
      </c>
      <c r="AD1542" s="23" t="s">
        <v>125</v>
      </c>
      <c r="AE1542" s="77" t="s">
        <v>99</v>
      </c>
      <c r="AF1542" s="77"/>
      <c r="AG1542" s="78"/>
      <c r="AH1542" s="78"/>
      <c r="AI1542" s="182" t="s">
        <v>75</v>
      </c>
      <c r="AJ1542" s="183" t="str">
        <f t="shared" si="184"/>
        <v/>
      </c>
      <c r="AK1542" s="25"/>
      <c r="AL1542" s="25"/>
      <c r="AM1542" s="25"/>
      <c r="AN1542" s="25"/>
      <c r="AO1542" s="25"/>
      <c r="AP1542" s="26">
        <f ca="1">IF(AND(Email_TaskV2[[#This Row],[Status]]="ON PROGRESS"),TODAY()-Email_TaskV2[[#This Row],[Tanggal nodin RFS/RFI]],0)</f>
        <v>8</v>
      </c>
      <c r="AQ1542" s="26">
        <f ca="1">IF(AND(Email_TaskV2[[#This Row],[Status]]="ON PROGRESS",Email_TaskV2[[#This Row],[Type]]="RFI"),TODAY()-Email_TaskV2[[#This Row],[Tanggal nodin RFS/RFI]],0)</f>
        <v>0</v>
      </c>
      <c r="AR1542" s="26" t="str">
        <f ca="1">IF(Email_TaskV2[[#This Row],[Aging]]&gt;7,"Warning","")</f>
        <v>Warning</v>
      </c>
      <c r="AS1542" s="158"/>
      <c r="AT1542" s="158"/>
      <c r="AU1542" s="158"/>
      <c r="AV1542" s="158" t="str">
        <f>IF(AND(Email_TaskV2[[#This Row],[Status]]="ON PROGRESS",Email_TaskV2[[#This Row],[Type]]="RFS"),"YES","")</f>
        <v>YES</v>
      </c>
      <c r="AW1542" s="16" t="str">
        <f>IF(AND(Email_TaskV2[[#This Row],[Status]]="ON PROGRESS",Email_TaskV2[[#This Row],[Type]]="RFI"),"YES","")</f>
        <v/>
      </c>
      <c r="AX1542" s="158">
        <f>IF(Email_TaskV2[[#This Row],[Nomor Nodin RFS/RFI]]="","",DAY(Email_TaskV2[[#This Row],[Tanggal nodin RFS/RFI]]))</f>
        <v>5</v>
      </c>
      <c r="AY1542" s="179" t="str">
        <f>IF(Email_TaskV2[[#This Row],[Nomor Nodin RFS/RFI]]="","",TEXT(Email_TaskV2[[#This Row],[Tanggal nodin RFS/RFI]],"mmm"))</f>
        <v>Dec</v>
      </c>
      <c r="AZ1542" s="179" t="str">
        <f>IF(Email_TaskV2[[#This Row],[Nodin BO]]="","No","Yes")</f>
        <v>Yes</v>
      </c>
      <c r="BA1542" s="176">
        <f>IF(Email_TaskV2[[#This Row],[Month]]="",13,MONTH(Email_TaskV2[[#This Row],[Tanggal nodin RFS/RFI]]))</f>
        <v>12</v>
      </c>
    </row>
    <row r="1543" spans="1:53" ht="15" hidden="1" customHeight="1" x14ac:dyDescent="0.3">
      <c r="A1543" s="17">
        <v>1542</v>
      </c>
      <c r="B1543" s="31" t="s">
        <v>6719</v>
      </c>
      <c r="C1543" s="86">
        <v>44897</v>
      </c>
      <c r="D1543" s="74" t="s">
        <v>6720</v>
      </c>
      <c r="E1543" s="31" t="s">
        <v>55</v>
      </c>
      <c r="F1543" s="41" t="s">
        <v>112</v>
      </c>
      <c r="G1543" s="42">
        <v>44901</v>
      </c>
      <c r="H1543" s="42">
        <v>44903</v>
      </c>
      <c r="I1543" s="31" t="s">
        <v>6721</v>
      </c>
      <c r="J1543" s="42">
        <v>44903</v>
      </c>
      <c r="K1543" s="177" t="s">
        <v>6722</v>
      </c>
      <c r="L1543" s="31">
        <f>H1543-C1543</f>
        <v>6</v>
      </c>
      <c r="M1543" s="31">
        <f>J1543-G1543</f>
        <v>2</v>
      </c>
      <c r="N1543" s="87" t="s">
        <v>130</v>
      </c>
      <c r="O1543" s="87" t="s">
        <v>131</v>
      </c>
      <c r="P1543" s="34" t="str">
        <f>VLOOKUP(Email_TaskV2[[#This Row],[PIC Dev]],[1]Organization!C:D,2,FALSE)</f>
        <v>BSM Prepaid</v>
      </c>
      <c r="Q1543" s="34"/>
      <c r="R1543" s="31">
        <v>133</v>
      </c>
      <c r="S1543" s="31" t="s">
        <v>106</v>
      </c>
      <c r="T1543" s="31" t="s">
        <v>6723</v>
      </c>
      <c r="U1543" s="78" t="s">
        <v>6724</v>
      </c>
      <c r="V1543" s="85">
        <v>44897</v>
      </c>
      <c r="W1543" s="78" t="s">
        <v>6311</v>
      </c>
      <c r="X1543" s="78" t="s">
        <v>6725</v>
      </c>
      <c r="Y1543" s="78" t="s">
        <v>6726</v>
      </c>
      <c r="Z1543" s="78" t="s">
        <v>63</v>
      </c>
      <c r="AA1543" s="78" t="s">
        <v>64</v>
      </c>
      <c r="AB1543" s="78" t="s">
        <v>65</v>
      </c>
      <c r="AC1543" s="78" t="s">
        <v>66</v>
      </c>
      <c r="AD1543" s="23" t="s">
        <v>1719</v>
      </c>
      <c r="AE1543" s="33"/>
      <c r="AF1543" s="33"/>
      <c r="AG1543" s="31"/>
      <c r="AH1543" s="31"/>
      <c r="AI1543" s="182" t="s">
        <v>68</v>
      </c>
      <c r="AJ1543" s="183" t="str">
        <f t="shared" si="184"/>
        <v>(Prima Automation)</v>
      </c>
      <c r="AK1543" s="25"/>
      <c r="AL1543" s="25">
        <v>2</v>
      </c>
      <c r="AM1543" s="25"/>
      <c r="AN1543" s="25"/>
      <c r="AO1543" s="25"/>
      <c r="AP1543" s="26">
        <f ca="1">IF(AND(Email_TaskV2[[#This Row],[Status]]="ON PROGRESS"),TODAY()-Email_TaskV2[[#This Row],[Tanggal nodin RFS/RFI]],0)</f>
        <v>0</v>
      </c>
      <c r="AQ1543" s="26">
        <f ca="1">IF(AND(Email_TaskV2[[#This Row],[Status]]="ON PROGRESS",Email_TaskV2[[#This Row],[Type]]="RFI"),TODAY()-Email_TaskV2[[#This Row],[Tanggal nodin RFS/RFI]],0)</f>
        <v>0</v>
      </c>
      <c r="AR1543" s="26" t="str">
        <f ca="1">IF(Email_TaskV2[[#This Row],[Aging]]&gt;7,"Warning","")</f>
        <v/>
      </c>
      <c r="AS1543" s="158"/>
      <c r="AT1543" s="158"/>
      <c r="AU1543" s="158"/>
      <c r="AV1543" s="158" t="str">
        <f>IF(AND(Email_TaskV2[[#This Row],[Status]]="ON PROGRESS",Email_TaskV2[[#This Row],[Type]]="RFS"),"YES","")</f>
        <v/>
      </c>
      <c r="AW1543" s="16" t="str">
        <f>IF(AND(Email_TaskV2[[#This Row],[Status]]="ON PROGRESS",Email_TaskV2[[#This Row],[Type]]="RFI"),"YES","")</f>
        <v/>
      </c>
      <c r="AX1543" s="158">
        <f>IF(Email_TaskV2[[#This Row],[Nomor Nodin RFS/RFI]]="","",DAY(Email_TaskV2[[#This Row],[Tanggal nodin RFS/RFI]]))</f>
        <v>2</v>
      </c>
      <c r="AY1543" s="179" t="str">
        <f>IF(Email_TaskV2[[#This Row],[Nomor Nodin RFS/RFI]]="","",TEXT(Email_TaskV2[[#This Row],[Tanggal nodin RFS/RFI]],"mmm"))</f>
        <v>Dec</v>
      </c>
      <c r="AZ1543" s="179" t="str">
        <f>IF(Email_TaskV2[[#This Row],[Nodin BO]]="","No","Yes")</f>
        <v>Yes</v>
      </c>
      <c r="BA1543" s="176">
        <f>IF(Email_TaskV2[[#This Row],[Month]]="",13,MONTH(Email_TaskV2[[#This Row],[Tanggal nodin RFS/RFI]]))</f>
        <v>12</v>
      </c>
    </row>
    <row r="1544" spans="1:53" ht="15" hidden="1" customHeight="1" x14ac:dyDescent="0.3">
      <c r="A1544" s="17">
        <v>1543</v>
      </c>
      <c r="B1544" s="78" t="s">
        <v>6727</v>
      </c>
      <c r="C1544" s="86">
        <v>44897</v>
      </c>
      <c r="D1544" s="204" t="s">
        <v>6728</v>
      </c>
      <c r="E1544" s="182" t="s">
        <v>6197</v>
      </c>
      <c r="F1544" s="206" t="s">
        <v>6729</v>
      </c>
      <c r="G1544" s="85">
        <v>44902</v>
      </c>
      <c r="H1544" s="78"/>
      <c r="I1544" s="78"/>
      <c r="J1544" s="78"/>
      <c r="K1544" s="187"/>
      <c r="L1544" s="77"/>
      <c r="M1544" s="87"/>
      <c r="N1544" s="87" t="s">
        <v>130</v>
      </c>
      <c r="O1544" s="87" t="s">
        <v>131</v>
      </c>
      <c r="P1544" s="87" t="str">
        <f>VLOOKUP(Email_TaskV2[[#This Row],[PIC Dev]],[1]Organization!C:D,2,FALSE)</f>
        <v>BSM Prepaid</v>
      </c>
      <c r="Q1544" s="87"/>
      <c r="R1544" s="78"/>
      <c r="S1544" s="78" t="s">
        <v>106</v>
      </c>
      <c r="T1544" s="78" t="s">
        <v>6730</v>
      </c>
      <c r="U1544" s="187" t="s">
        <v>6731</v>
      </c>
      <c r="V1544" s="190">
        <v>44897</v>
      </c>
      <c r="W1544" s="78" t="s">
        <v>6311</v>
      </c>
      <c r="X1544" s="78" t="s">
        <v>6732</v>
      </c>
      <c r="Y1544" s="78" t="s">
        <v>6733</v>
      </c>
      <c r="Z1544" s="78" t="s">
        <v>63</v>
      </c>
      <c r="AA1544" s="78" t="s">
        <v>64</v>
      </c>
      <c r="AB1544" s="78" t="s">
        <v>65</v>
      </c>
      <c r="AC1544" s="78" t="s">
        <v>66</v>
      </c>
      <c r="AD1544" s="23" t="s">
        <v>151</v>
      </c>
      <c r="AE1544" s="77"/>
      <c r="AF1544" s="77"/>
      <c r="AG1544" s="78"/>
      <c r="AH1544" s="78"/>
      <c r="AI1544" s="182" t="s">
        <v>276</v>
      </c>
      <c r="AJ1544" s="183" t="str">
        <f t="shared" si="184"/>
        <v>(Sigos Automation)</v>
      </c>
      <c r="AK1544" s="25">
        <v>1</v>
      </c>
      <c r="AL1544" s="25"/>
      <c r="AM1544" s="25"/>
      <c r="AN1544" s="25"/>
      <c r="AO1544" s="25"/>
      <c r="AP1544" s="26">
        <f ca="1">IF(AND(Email_TaskV2[[#This Row],[Status]]="ON PROGRESS"),TODAY()-Email_TaskV2[[#This Row],[Tanggal nodin RFS/RFI]],0)</f>
        <v>11</v>
      </c>
      <c r="AQ1544" s="26">
        <f ca="1">IF(AND(Email_TaskV2[[#This Row],[Status]]="ON PROGRESS",Email_TaskV2[[#This Row],[Type]]="RFI"),TODAY()-Email_TaskV2[[#This Row],[Tanggal nodin RFS/RFI]],0)</f>
        <v>11</v>
      </c>
      <c r="AR1544" s="26" t="str">
        <f ca="1">IF(Email_TaskV2[[#This Row],[Aging]]&gt;7,"Warning","")</f>
        <v>Warning</v>
      </c>
      <c r="AS1544" s="158"/>
      <c r="AT1544" s="158"/>
      <c r="AU1544" s="158"/>
      <c r="AV1544" s="158" t="str">
        <f>IF(AND(Email_TaskV2[[#This Row],[Status]]="ON PROGRESS",Email_TaskV2[[#This Row],[Type]]="RFS"),"YES","")</f>
        <v/>
      </c>
      <c r="AW1544" s="16" t="str">
        <f>IF(AND(Email_TaskV2[[#This Row],[Status]]="ON PROGRESS",Email_TaskV2[[#This Row],[Type]]="RFI"),"YES","")</f>
        <v>YES</v>
      </c>
      <c r="AX1544" s="158">
        <f>IF(Email_TaskV2[[#This Row],[Nomor Nodin RFS/RFI]]="","",DAY(Email_TaskV2[[#This Row],[Tanggal nodin RFS/RFI]]))</f>
        <v>2</v>
      </c>
      <c r="AY1544" s="179" t="str">
        <f>IF(Email_TaskV2[[#This Row],[Nomor Nodin RFS/RFI]]="","",TEXT(Email_TaskV2[[#This Row],[Tanggal nodin RFS/RFI]],"mmm"))</f>
        <v>Dec</v>
      </c>
      <c r="AZ1544" s="179" t="str">
        <f>IF(Email_TaskV2[[#This Row],[Nodin BO]]="","No","Yes")</f>
        <v>Yes</v>
      </c>
      <c r="BA1544" s="176">
        <f>IF(Email_TaskV2[[#This Row],[Month]]="",13,MONTH(Email_TaskV2[[#This Row],[Tanggal nodin RFS/RFI]]))</f>
        <v>12</v>
      </c>
    </row>
    <row r="1545" spans="1:53" ht="15" hidden="1" customHeight="1" x14ac:dyDescent="0.3">
      <c r="A1545" s="17">
        <v>1544</v>
      </c>
      <c r="B1545" s="78" t="s">
        <v>6734</v>
      </c>
      <c r="C1545" s="86">
        <v>44900</v>
      </c>
      <c r="D1545" s="89" t="s">
        <v>6735</v>
      </c>
      <c r="E1545" s="78" t="s">
        <v>55</v>
      </c>
      <c r="F1545" s="88" t="s">
        <v>136</v>
      </c>
      <c r="G1545" s="85">
        <v>44902</v>
      </c>
      <c r="H1545" s="85">
        <v>44903</v>
      </c>
      <c r="I1545" s="78" t="s">
        <v>6736</v>
      </c>
      <c r="J1545" s="85">
        <v>44903</v>
      </c>
      <c r="K1545" s="177" t="s">
        <v>6737</v>
      </c>
      <c r="L1545" s="31">
        <f>H1545-C1545</f>
        <v>3</v>
      </c>
      <c r="M1545" s="31">
        <f>J1545-G1545</f>
        <v>1</v>
      </c>
      <c r="N1545" s="87" t="s">
        <v>1434</v>
      </c>
      <c r="O1545" s="87" t="s">
        <v>59</v>
      </c>
      <c r="P1545" s="87" t="str">
        <f>VLOOKUP(Email_TaskV2[[#This Row],[PIC Dev]],[1]Organization!C:D,2,FALSE)</f>
        <v>BSM Prepaid</v>
      </c>
      <c r="Q1545" s="89" t="s">
        <v>6738</v>
      </c>
      <c r="R1545" s="78">
        <v>10</v>
      </c>
      <c r="S1545" s="78" t="s">
        <v>61</v>
      </c>
      <c r="T1545" s="78" t="s">
        <v>6739</v>
      </c>
      <c r="U1545" s="177" t="s">
        <v>6740</v>
      </c>
      <c r="V1545" s="85">
        <v>44900</v>
      </c>
      <c r="W1545" s="78" t="s">
        <v>6101</v>
      </c>
      <c r="X1545" s="78" t="s">
        <v>6017</v>
      </c>
      <c r="Y1545" s="78" t="s">
        <v>5972</v>
      </c>
      <c r="Z1545" s="78" t="s">
        <v>63</v>
      </c>
      <c r="AA1545" s="78" t="s">
        <v>64</v>
      </c>
      <c r="AB1545" s="78" t="s">
        <v>65</v>
      </c>
      <c r="AC1545" s="78" t="s">
        <v>66</v>
      </c>
      <c r="AD1545" s="23" t="s">
        <v>89</v>
      </c>
      <c r="AE1545" s="77" t="s">
        <v>74</v>
      </c>
      <c r="AF1545" s="77"/>
      <c r="AG1545" s="78"/>
      <c r="AH1545" s="78"/>
      <c r="AI1545" s="182" t="s">
        <v>276</v>
      </c>
      <c r="AJ1545" s="183" t="str">
        <f t="shared" si="184"/>
        <v>(FUT Simulator)</v>
      </c>
      <c r="AK1545" s="25"/>
      <c r="AL1545" s="25"/>
      <c r="AM1545" s="25">
        <v>3</v>
      </c>
      <c r="AN1545" s="25"/>
      <c r="AO1545" s="25"/>
      <c r="AP1545" s="26">
        <f ca="1">IF(AND(Email_TaskV2[[#This Row],[Status]]="ON PROGRESS"),TODAY()-Email_TaskV2[[#This Row],[Tanggal nodin RFS/RFI]],0)</f>
        <v>0</v>
      </c>
      <c r="AQ1545" s="26">
        <f ca="1">IF(AND(Email_TaskV2[[#This Row],[Status]]="ON PROGRESS",Email_TaskV2[[#This Row],[Type]]="RFI"),TODAY()-Email_TaskV2[[#This Row],[Tanggal nodin RFS/RFI]],0)</f>
        <v>0</v>
      </c>
      <c r="AR1545" s="26" t="str">
        <f ca="1">IF(Email_TaskV2[[#This Row],[Aging]]&gt;7,"Warning","")</f>
        <v/>
      </c>
      <c r="AS1545" s="158"/>
      <c r="AT1545" s="158"/>
      <c r="AU1545" s="158"/>
      <c r="AV1545" s="158" t="str">
        <f>IF(AND(Email_TaskV2[[#This Row],[Status]]="ON PROGRESS",Email_TaskV2[[#This Row],[Type]]="RFS"),"YES","")</f>
        <v/>
      </c>
      <c r="AW1545" s="16" t="str">
        <f>IF(AND(Email_TaskV2[[#This Row],[Status]]="ON PROGRESS",Email_TaskV2[[#This Row],[Type]]="RFI"),"YES","")</f>
        <v/>
      </c>
      <c r="AX1545" s="158">
        <f>IF(Email_TaskV2[[#This Row],[Nomor Nodin RFS/RFI]]="","",DAY(Email_TaskV2[[#This Row],[Tanggal nodin RFS/RFI]]))</f>
        <v>5</v>
      </c>
      <c r="AY1545" s="179" t="str">
        <f>IF(Email_TaskV2[[#This Row],[Nomor Nodin RFS/RFI]]="","",TEXT(Email_TaskV2[[#This Row],[Tanggal nodin RFS/RFI]],"mmm"))</f>
        <v>Dec</v>
      </c>
      <c r="AZ1545" s="179" t="str">
        <f>IF(Email_TaskV2[[#This Row],[Nodin BO]]="","No","Yes")</f>
        <v>Yes</v>
      </c>
      <c r="BA1545" s="176">
        <f>IF(Email_TaskV2[[#This Row],[Month]]="",13,MONTH(Email_TaskV2[[#This Row],[Tanggal nodin RFS/RFI]]))</f>
        <v>12</v>
      </c>
    </row>
    <row r="1546" spans="1:53" ht="15" hidden="1" customHeight="1" x14ac:dyDescent="0.3">
      <c r="A1546" s="17">
        <v>1545</v>
      </c>
      <c r="B1546" s="78" t="s">
        <v>6741</v>
      </c>
      <c r="C1546" s="86">
        <v>44900</v>
      </c>
      <c r="D1546" s="87" t="s">
        <v>5283</v>
      </c>
      <c r="E1546" s="78" t="s">
        <v>55</v>
      </c>
      <c r="F1546" s="88" t="s">
        <v>136</v>
      </c>
      <c r="G1546" s="85">
        <v>44900</v>
      </c>
      <c r="H1546" s="85">
        <v>44904</v>
      </c>
      <c r="I1546" s="78" t="s">
        <v>6742</v>
      </c>
      <c r="J1546" s="85">
        <v>44904</v>
      </c>
      <c r="K1546" s="177" t="s">
        <v>6743</v>
      </c>
      <c r="L1546" s="31">
        <f>H1546-C1546</f>
        <v>4</v>
      </c>
      <c r="M1546" s="31">
        <f>J1546-G1546</f>
        <v>4</v>
      </c>
      <c r="N1546" s="87" t="s">
        <v>220</v>
      </c>
      <c r="O1546" s="87" t="s">
        <v>221</v>
      </c>
      <c r="P1546" s="87" t="str">
        <f>VLOOKUP(Email_TaskV2[[#This Row],[PIC Dev]],[1]Organization!C:D,2,FALSE)</f>
        <v>Digital and VAS</v>
      </c>
      <c r="Q1546" s="89" t="s">
        <v>6744</v>
      </c>
      <c r="R1546" s="78">
        <v>25</v>
      </c>
      <c r="S1546" s="78" t="s">
        <v>61</v>
      </c>
      <c r="T1546" s="78" t="s">
        <v>3383</v>
      </c>
      <c r="U1546" s="177" t="s">
        <v>6745</v>
      </c>
      <c r="V1546" s="85">
        <v>44718</v>
      </c>
      <c r="W1546" s="78" t="s">
        <v>5996</v>
      </c>
      <c r="X1546" s="78" t="s">
        <v>6746</v>
      </c>
      <c r="Y1546" s="78" t="s">
        <v>5998</v>
      </c>
      <c r="Z1546" s="78" t="s">
        <v>63</v>
      </c>
      <c r="AA1546" s="78" t="s">
        <v>64</v>
      </c>
      <c r="AB1546" s="78" t="s">
        <v>97</v>
      </c>
      <c r="AC1546" s="78" t="s">
        <v>98</v>
      </c>
      <c r="AD1546" s="23" t="s">
        <v>774</v>
      </c>
      <c r="AE1546" s="77"/>
      <c r="AF1546" s="77"/>
      <c r="AG1546" s="78"/>
      <c r="AH1546" s="78"/>
      <c r="AI1546" s="182" t="s">
        <v>75</v>
      </c>
      <c r="AJ1546" s="183" t="str">
        <f t="shared" si="184"/>
        <v/>
      </c>
      <c r="AK1546" s="25"/>
      <c r="AL1546" s="25"/>
      <c r="AM1546" s="25"/>
      <c r="AN1546" s="25"/>
      <c r="AO1546" s="25"/>
      <c r="AP1546" s="26">
        <f ca="1">IF(AND(Email_TaskV2[[#This Row],[Status]]="ON PROGRESS"),TODAY()-Email_TaskV2[[#This Row],[Tanggal nodin RFS/RFI]],0)</f>
        <v>0</v>
      </c>
      <c r="AQ1546" s="26">
        <f ca="1">IF(AND(Email_TaskV2[[#This Row],[Status]]="ON PROGRESS",Email_TaskV2[[#This Row],[Type]]="RFI"),TODAY()-Email_TaskV2[[#This Row],[Tanggal nodin RFS/RFI]],0)</f>
        <v>0</v>
      </c>
      <c r="AR1546" s="26" t="str">
        <f ca="1">IF(Email_TaskV2[[#This Row],[Aging]]&gt;7,"Warning","")</f>
        <v/>
      </c>
      <c r="AS1546" s="158"/>
      <c r="AT1546" s="158"/>
      <c r="AU1546" s="158"/>
      <c r="AV1546" s="158" t="str">
        <f>IF(AND(Email_TaskV2[[#This Row],[Status]]="ON PROGRESS",Email_TaskV2[[#This Row],[Type]]="RFS"),"YES","")</f>
        <v/>
      </c>
      <c r="AW1546" s="16" t="str">
        <f>IF(AND(Email_TaskV2[[#This Row],[Status]]="ON PROGRESS",Email_TaskV2[[#This Row],[Type]]="RFI"),"YES","")</f>
        <v/>
      </c>
      <c r="AX1546" s="158">
        <f>IF(Email_TaskV2[[#This Row],[Nomor Nodin RFS/RFI]]="","",DAY(Email_TaskV2[[#This Row],[Tanggal nodin RFS/RFI]]))</f>
        <v>5</v>
      </c>
      <c r="AY1546" s="179" t="str">
        <f>IF(Email_TaskV2[[#This Row],[Nomor Nodin RFS/RFI]]="","",TEXT(Email_TaskV2[[#This Row],[Tanggal nodin RFS/RFI]],"mmm"))</f>
        <v>Dec</v>
      </c>
      <c r="AZ1546" s="179" t="str">
        <f>IF(Email_TaskV2[[#This Row],[Nodin BO]]="","No","Yes")</f>
        <v>Yes</v>
      </c>
      <c r="BA1546" s="176">
        <f>IF(Email_TaskV2[[#This Row],[Month]]="",13,MONTH(Email_TaskV2[[#This Row],[Tanggal nodin RFS/RFI]]))</f>
        <v>12</v>
      </c>
    </row>
    <row r="1547" spans="1:53" ht="15" hidden="1" customHeight="1" x14ac:dyDescent="0.3">
      <c r="A1547" s="17">
        <v>1546</v>
      </c>
      <c r="B1547" s="78" t="s">
        <v>6747</v>
      </c>
      <c r="C1547" s="86">
        <v>44900</v>
      </c>
      <c r="D1547" s="191" t="s">
        <v>6748</v>
      </c>
      <c r="E1547" s="182" t="s">
        <v>6197</v>
      </c>
      <c r="F1547" s="192">
        <v>0.7</v>
      </c>
      <c r="G1547" s="85">
        <v>44903</v>
      </c>
      <c r="H1547" s="78"/>
      <c r="I1547" s="78"/>
      <c r="J1547" s="78"/>
      <c r="K1547" s="78"/>
      <c r="L1547" s="77"/>
      <c r="M1547" s="87"/>
      <c r="N1547" s="87" t="s">
        <v>120</v>
      </c>
      <c r="O1547" s="87" t="s">
        <v>121</v>
      </c>
      <c r="P1547" s="87" t="str">
        <f>VLOOKUP(Email_TaskV2[[#This Row],[PIC Dev]],[1]Organization!C:D,2,FALSE)</f>
        <v>Business Architecture</v>
      </c>
      <c r="Q1547" s="87"/>
      <c r="R1547" s="78"/>
      <c r="S1547" s="78" t="s">
        <v>61</v>
      </c>
      <c r="T1547" s="78" t="s">
        <v>6749</v>
      </c>
      <c r="U1547" s="78" t="s">
        <v>6750</v>
      </c>
      <c r="V1547" s="85">
        <v>44893</v>
      </c>
      <c r="W1547" s="78" t="s">
        <v>123</v>
      </c>
      <c r="X1547" s="78" t="s">
        <v>6357</v>
      </c>
      <c r="Y1547" s="78" t="s">
        <v>5990</v>
      </c>
      <c r="Z1547" s="78" t="s">
        <v>63</v>
      </c>
      <c r="AA1547" s="78" t="s">
        <v>64</v>
      </c>
      <c r="AB1547" s="78" t="s">
        <v>123</v>
      </c>
      <c r="AC1547" s="78" t="s">
        <v>66</v>
      </c>
      <c r="AD1547" s="23" t="s">
        <v>4310</v>
      </c>
      <c r="AE1547" s="77" t="s">
        <v>160</v>
      </c>
      <c r="AF1547" s="77" t="s">
        <v>126</v>
      </c>
      <c r="AG1547" s="78"/>
      <c r="AH1547" s="78"/>
      <c r="AI1547" s="182" t="s">
        <v>68</v>
      </c>
      <c r="AJ1547" s="183" t="str">
        <f t="shared" si="184"/>
        <v>(Cetho Automation)</v>
      </c>
      <c r="AK1547" s="25"/>
      <c r="AL1547" s="25"/>
      <c r="AM1547" s="25"/>
      <c r="AN1547" s="25"/>
      <c r="AO1547" s="25">
        <v>5</v>
      </c>
      <c r="AP1547" s="26">
        <f ca="1">IF(AND(Email_TaskV2[[#This Row],[Status]]="ON PROGRESS"),TODAY()-Email_TaskV2[[#This Row],[Tanggal nodin RFS/RFI]],0)</f>
        <v>8</v>
      </c>
      <c r="AQ1547" s="26">
        <f ca="1">IF(AND(Email_TaskV2[[#This Row],[Status]]="ON PROGRESS",Email_TaskV2[[#This Row],[Type]]="RFI"),TODAY()-Email_TaskV2[[#This Row],[Tanggal nodin RFS/RFI]],0)</f>
        <v>0</v>
      </c>
      <c r="AR1547" s="26" t="str">
        <f ca="1">IF(Email_TaskV2[[#This Row],[Aging]]&gt;7,"Warning","")</f>
        <v>Warning</v>
      </c>
      <c r="AS1547" s="158"/>
      <c r="AT1547" s="158"/>
      <c r="AU1547" s="158"/>
      <c r="AV1547" s="158" t="str">
        <f>IF(AND(Email_TaskV2[[#This Row],[Status]]="ON PROGRESS",Email_TaskV2[[#This Row],[Type]]="RFS"),"YES","")</f>
        <v>YES</v>
      </c>
      <c r="AW1547" s="16" t="str">
        <f>IF(AND(Email_TaskV2[[#This Row],[Status]]="ON PROGRESS",Email_TaskV2[[#This Row],[Type]]="RFI"),"YES","")</f>
        <v/>
      </c>
      <c r="AX1547" s="158">
        <f>IF(Email_TaskV2[[#This Row],[Nomor Nodin RFS/RFI]]="","",DAY(Email_TaskV2[[#This Row],[Tanggal nodin RFS/RFI]]))</f>
        <v>5</v>
      </c>
      <c r="AY1547" s="179" t="str">
        <f>IF(Email_TaskV2[[#This Row],[Nomor Nodin RFS/RFI]]="","",TEXT(Email_TaskV2[[#This Row],[Tanggal nodin RFS/RFI]],"mmm"))</f>
        <v>Dec</v>
      </c>
      <c r="AZ1547" s="179" t="str">
        <f>IF(Email_TaskV2[[#This Row],[Nodin BO]]="","No","Yes")</f>
        <v>Yes</v>
      </c>
      <c r="BA1547" s="176">
        <f>IF(Email_TaskV2[[#This Row],[Month]]="",13,MONTH(Email_TaskV2[[#This Row],[Tanggal nodin RFS/RFI]]))</f>
        <v>12</v>
      </c>
    </row>
    <row r="1548" spans="1:53" ht="15" hidden="1" customHeight="1" x14ac:dyDescent="0.3">
      <c r="A1548" s="17">
        <v>1547</v>
      </c>
      <c r="B1548" s="78" t="s">
        <v>6751</v>
      </c>
      <c r="C1548" s="86">
        <v>44900</v>
      </c>
      <c r="D1548" s="191" t="s">
        <v>6752</v>
      </c>
      <c r="E1548" s="182" t="s">
        <v>6197</v>
      </c>
      <c r="F1548" s="192">
        <v>0.3</v>
      </c>
      <c r="G1548" s="85">
        <v>44902</v>
      </c>
      <c r="H1548" s="78"/>
      <c r="I1548" s="78"/>
      <c r="J1548" s="78"/>
      <c r="K1548" s="78"/>
      <c r="L1548" s="77"/>
      <c r="M1548" s="87"/>
      <c r="N1548" s="87" t="s">
        <v>93</v>
      </c>
      <c r="O1548" s="87" t="s">
        <v>94</v>
      </c>
      <c r="P1548" s="87" t="str">
        <f>VLOOKUP(Email_TaskV2[[#This Row],[PIC Dev]],[1]Organization!C:D,2,FALSE)</f>
        <v>Digital and VAS</v>
      </c>
      <c r="Q1548" s="87"/>
      <c r="R1548" s="78"/>
      <c r="S1548" s="78" t="s">
        <v>61</v>
      </c>
      <c r="T1548" s="78" t="s">
        <v>6753</v>
      </c>
      <c r="U1548" s="78" t="s">
        <v>6754</v>
      </c>
      <c r="V1548" s="85">
        <v>44874</v>
      </c>
      <c r="W1548" s="78" t="s">
        <v>4158</v>
      </c>
      <c r="X1548" s="78" t="s">
        <v>6065</v>
      </c>
      <c r="Y1548" s="78" t="s">
        <v>6006</v>
      </c>
      <c r="Z1548" s="78" t="s">
        <v>63</v>
      </c>
      <c r="AA1548" s="78" t="s">
        <v>64</v>
      </c>
      <c r="AB1548" s="78" t="s">
        <v>201</v>
      </c>
      <c r="AC1548" s="78" t="s">
        <v>98</v>
      </c>
      <c r="AD1548" s="23" t="s">
        <v>125</v>
      </c>
      <c r="AE1548" s="77" t="s">
        <v>99</v>
      </c>
      <c r="AF1548" s="77"/>
      <c r="AG1548" s="78"/>
      <c r="AH1548" s="78"/>
      <c r="AI1548" s="182" t="s">
        <v>75</v>
      </c>
      <c r="AJ1548" s="183" t="str">
        <f t="shared" si="184"/>
        <v/>
      </c>
      <c r="AK1548" s="25"/>
      <c r="AL1548" s="25"/>
      <c r="AM1548" s="25"/>
      <c r="AN1548" s="25"/>
      <c r="AO1548" s="25"/>
      <c r="AP1548" s="26">
        <f ca="1">IF(AND(Email_TaskV2[[#This Row],[Status]]="ON PROGRESS"),TODAY()-Email_TaskV2[[#This Row],[Tanggal nodin RFS/RFI]],0)</f>
        <v>8</v>
      </c>
      <c r="AQ1548" s="26">
        <f ca="1">IF(AND(Email_TaskV2[[#This Row],[Status]]="ON PROGRESS",Email_TaskV2[[#This Row],[Type]]="RFI"),TODAY()-Email_TaskV2[[#This Row],[Tanggal nodin RFS/RFI]],0)</f>
        <v>0</v>
      </c>
      <c r="AR1548" s="26" t="str">
        <f ca="1">IF(Email_TaskV2[[#This Row],[Aging]]&gt;7,"Warning","")</f>
        <v>Warning</v>
      </c>
      <c r="AS1548" s="158"/>
      <c r="AT1548" s="158"/>
      <c r="AU1548" s="158"/>
      <c r="AV1548" s="158" t="str">
        <f>IF(AND(Email_TaskV2[[#This Row],[Status]]="ON PROGRESS",Email_TaskV2[[#This Row],[Type]]="RFS"),"YES","")</f>
        <v>YES</v>
      </c>
      <c r="AW1548" s="16" t="str">
        <f>IF(AND(Email_TaskV2[[#This Row],[Status]]="ON PROGRESS",Email_TaskV2[[#This Row],[Type]]="RFI"),"YES","")</f>
        <v/>
      </c>
      <c r="AX1548" s="158">
        <f>IF(Email_TaskV2[[#This Row],[Nomor Nodin RFS/RFI]]="","",DAY(Email_TaskV2[[#This Row],[Tanggal nodin RFS/RFI]]))</f>
        <v>5</v>
      </c>
      <c r="AY1548" s="179" t="str">
        <f>IF(Email_TaskV2[[#This Row],[Nomor Nodin RFS/RFI]]="","",TEXT(Email_TaskV2[[#This Row],[Tanggal nodin RFS/RFI]],"mmm"))</f>
        <v>Dec</v>
      </c>
      <c r="AZ1548" s="179" t="str">
        <f>IF(Email_TaskV2[[#This Row],[Nodin BO]]="","No","Yes")</f>
        <v>Yes</v>
      </c>
      <c r="BA1548" s="176">
        <f>IF(Email_TaskV2[[#This Row],[Month]]="",13,MONTH(Email_TaskV2[[#This Row],[Tanggal nodin RFS/RFI]]))</f>
        <v>12</v>
      </c>
    </row>
    <row r="1549" spans="1:53" ht="15" hidden="1" customHeight="1" x14ac:dyDescent="0.3">
      <c r="A1549" s="17">
        <v>1548</v>
      </c>
      <c r="B1549" s="78" t="s">
        <v>6755</v>
      </c>
      <c r="C1549" s="86">
        <v>44901</v>
      </c>
      <c r="D1549" s="204" t="s">
        <v>6756</v>
      </c>
      <c r="E1549" s="182" t="s">
        <v>6197</v>
      </c>
      <c r="F1549" s="192">
        <v>0.6</v>
      </c>
      <c r="G1549" s="85">
        <v>44904</v>
      </c>
      <c r="H1549" s="78"/>
      <c r="I1549" s="78"/>
      <c r="J1549" s="78"/>
      <c r="K1549" s="78"/>
      <c r="L1549" s="77"/>
      <c r="M1549" s="87"/>
      <c r="N1549" s="87" t="s">
        <v>130</v>
      </c>
      <c r="O1549" s="87" t="s">
        <v>131</v>
      </c>
      <c r="P1549" s="87" t="str">
        <f>VLOOKUP(Email_TaskV2[[#This Row],[PIC Dev]],[1]Organization!C:D,2,FALSE)</f>
        <v>BSM Prepaid</v>
      </c>
      <c r="Q1549" s="87"/>
      <c r="R1549" s="78"/>
      <c r="S1549" s="78" t="s">
        <v>106</v>
      </c>
      <c r="T1549" s="78" t="s">
        <v>6757</v>
      </c>
      <c r="U1549" s="177" t="s">
        <v>6758</v>
      </c>
      <c r="V1549" s="85">
        <v>44894</v>
      </c>
      <c r="W1549" s="78" t="s">
        <v>6311</v>
      </c>
      <c r="X1549" s="78" t="s">
        <v>6017</v>
      </c>
      <c r="Y1549" s="78" t="s">
        <v>5972</v>
      </c>
      <c r="Z1549" s="78" t="s">
        <v>63</v>
      </c>
      <c r="AA1549" s="78" t="s">
        <v>64</v>
      </c>
      <c r="AB1549" s="78" t="s">
        <v>65</v>
      </c>
      <c r="AC1549" s="78" t="s">
        <v>66</v>
      </c>
      <c r="AD1549" s="23" t="s">
        <v>816</v>
      </c>
      <c r="AE1549" s="77"/>
      <c r="AF1549" s="77"/>
      <c r="AG1549" s="78"/>
      <c r="AH1549" s="78"/>
      <c r="AI1549" s="182" t="s">
        <v>276</v>
      </c>
      <c r="AJ1549" s="183" t="str">
        <f t="shared" si="184"/>
        <v>(Sigos Automation)</v>
      </c>
      <c r="AK1549" s="25">
        <v>1</v>
      </c>
      <c r="AL1549" s="25"/>
      <c r="AM1549" s="25"/>
      <c r="AN1549" s="25"/>
      <c r="AO1549" s="25"/>
      <c r="AP1549" s="26">
        <f ca="1">IF(AND(Email_TaskV2[[#This Row],[Status]]="ON PROGRESS"),TODAY()-Email_TaskV2[[#This Row],[Tanggal nodin RFS/RFI]],0)</f>
        <v>7</v>
      </c>
      <c r="AQ1549" s="26">
        <f ca="1">IF(AND(Email_TaskV2[[#This Row],[Status]]="ON PROGRESS",Email_TaskV2[[#This Row],[Type]]="RFI"),TODAY()-Email_TaskV2[[#This Row],[Tanggal nodin RFS/RFI]],0)</f>
        <v>7</v>
      </c>
      <c r="AR1549" s="26" t="str">
        <f ca="1">IF(Email_TaskV2[[#This Row],[Aging]]&gt;7,"Warning","")</f>
        <v/>
      </c>
      <c r="AS1549" s="158"/>
      <c r="AT1549" s="158"/>
      <c r="AU1549" s="158"/>
      <c r="AV1549" s="158" t="str">
        <f>IF(AND(Email_TaskV2[[#This Row],[Status]]="ON PROGRESS",Email_TaskV2[[#This Row],[Type]]="RFS"),"YES","")</f>
        <v/>
      </c>
      <c r="AW1549" s="184" t="str">
        <f>IF(AND(Email_TaskV2[[#This Row],[Status]]="ON PROGRESS",Email_TaskV2[[#This Row],[Type]]="RFI"),"YES","")</f>
        <v>YES</v>
      </c>
      <c r="AX1549" s="158">
        <f>IF(Email_TaskV2[[#This Row],[Nomor Nodin RFS/RFI]]="","",DAY(Email_TaskV2[[#This Row],[Tanggal nodin RFS/RFI]]))</f>
        <v>6</v>
      </c>
      <c r="AY1549" s="179" t="str">
        <f>IF(Email_TaskV2[[#This Row],[Nomor Nodin RFS/RFI]]="","",TEXT(Email_TaskV2[[#This Row],[Tanggal nodin RFS/RFI]],"mmm"))</f>
        <v>Dec</v>
      </c>
      <c r="AZ1549" s="179" t="str">
        <f>IF(Email_TaskV2[[#This Row],[Nodin BO]]="","No","Yes")</f>
        <v>Yes</v>
      </c>
      <c r="BA1549" s="176">
        <f>IF(Email_TaskV2[[#This Row],[Month]]="",13,MONTH(Email_TaskV2[[#This Row],[Tanggal nodin RFS/RFI]]))</f>
        <v>12</v>
      </c>
    </row>
    <row r="1550" spans="1:53" ht="15" hidden="1" customHeight="1" x14ac:dyDescent="0.3">
      <c r="A1550" s="17">
        <v>1549</v>
      </c>
      <c r="B1550" s="78" t="s">
        <v>6759</v>
      </c>
      <c r="C1550" s="86">
        <v>44900</v>
      </c>
      <c r="D1550" s="195" t="s">
        <v>6760</v>
      </c>
      <c r="E1550" s="78" t="s">
        <v>55</v>
      </c>
      <c r="F1550" s="88" t="s">
        <v>112</v>
      </c>
      <c r="G1550" s="85">
        <v>44902</v>
      </c>
      <c r="H1550" s="85">
        <v>44903</v>
      </c>
      <c r="I1550" s="78" t="s">
        <v>6761</v>
      </c>
      <c r="J1550" s="85">
        <v>44903</v>
      </c>
      <c r="K1550" s="177" t="s">
        <v>6762</v>
      </c>
      <c r="L1550" s="31">
        <f>H1550-C1550</f>
        <v>3</v>
      </c>
      <c r="M1550" s="31">
        <f>J1550-G1550</f>
        <v>1</v>
      </c>
      <c r="N1550" s="87" t="s">
        <v>130</v>
      </c>
      <c r="O1550" s="87" t="s">
        <v>131</v>
      </c>
      <c r="P1550" s="87" t="str">
        <f>VLOOKUP(Email_TaskV2[[#This Row],[PIC Dev]],[1]Organization!C:D,2,FALSE)</f>
        <v>BSM Prepaid</v>
      </c>
      <c r="Q1550" s="87"/>
      <c r="R1550" s="78">
        <v>80</v>
      </c>
      <c r="S1550" s="78" t="s">
        <v>106</v>
      </c>
      <c r="T1550" s="78" t="s">
        <v>6763</v>
      </c>
      <c r="U1550" s="177" t="s">
        <v>6764</v>
      </c>
      <c r="V1550" s="85">
        <v>44900</v>
      </c>
      <c r="W1550" s="78" t="s">
        <v>6311</v>
      </c>
      <c r="X1550" s="78" t="s">
        <v>6732</v>
      </c>
      <c r="Y1550" s="78" t="s">
        <v>6733</v>
      </c>
      <c r="Z1550" s="78" t="s">
        <v>63</v>
      </c>
      <c r="AA1550" s="78" t="s">
        <v>64</v>
      </c>
      <c r="AB1550" s="78" t="s">
        <v>447</v>
      </c>
      <c r="AC1550" s="78" t="s">
        <v>66</v>
      </c>
      <c r="AD1550" s="23" t="s">
        <v>211</v>
      </c>
      <c r="AE1550" s="77"/>
      <c r="AF1550" s="77"/>
      <c r="AG1550" s="78"/>
      <c r="AH1550" s="78"/>
      <c r="AI1550" s="182" t="s">
        <v>75</v>
      </c>
      <c r="AJ1550" s="183" t="str">
        <f t="shared" si="184"/>
        <v/>
      </c>
      <c r="AK1550" s="25"/>
      <c r="AL1550" s="25"/>
      <c r="AM1550" s="25"/>
      <c r="AN1550" s="25"/>
      <c r="AO1550" s="25"/>
      <c r="AP1550" s="26">
        <f ca="1">IF(AND(Email_TaskV2[[#This Row],[Status]]="ON PROGRESS"),TODAY()-Email_TaskV2[[#This Row],[Tanggal nodin RFS/RFI]],0)</f>
        <v>0</v>
      </c>
      <c r="AQ1550" s="26">
        <f ca="1">IF(AND(Email_TaskV2[[#This Row],[Status]]="ON PROGRESS",Email_TaskV2[[#This Row],[Type]]="RFI"),TODAY()-Email_TaskV2[[#This Row],[Tanggal nodin RFS/RFI]],0)</f>
        <v>0</v>
      </c>
      <c r="AR1550" s="26" t="str">
        <f ca="1">IF(Email_TaskV2[[#This Row],[Aging]]&gt;7,"Warning","")</f>
        <v/>
      </c>
      <c r="AS1550" s="158"/>
      <c r="AT1550" s="158"/>
      <c r="AU1550" s="158"/>
      <c r="AV1550" s="158" t="str">
        <f>IF(AND(Email_TaskV2[[#This Row],[Status]]="ON PROGRESS",Email_TaskV2[[#This Row],[Type]]="RFS"),"YES","")</f>
        <v/>
      </c>
      <c r="AW1550" s="184" t="str">
        <f>IF(AND(Email_TaskV2[[#This Row],[Status]]="ON PROGRESS",Email_TaskV2[[#This Row],[Type]]="RFI"),"YES","")</f>
        <v/>
      </c>
      <c r="AX1550" s="158">
        <f>IF(Email_TaskV2[[#This Row],[Nomor Nodin RFS/RFI]]="","",DAY(Email_TaskV2[[#This Row],[Tanggal nodin RFS/RFI]]))</f>
        <v>5</v>
      </c>
      <c r="AY1550" s="179" t="str">
        <f>IF(Email_TaskV2[[#This Row],[Nomor Nodin RFS/RFI]]="","",TEXT(Email_TaskV2[[#This Row],[Tanggal nodin RFS/RFI]],"mmm"))</f>
        <v>Dec</v>
      </c>
      <c r="AZ1550" s="179" t="str">
        <f>IF(Email_TaskV2[[#This Row],[Nodin BO]]="","No","Yes")</f>
        <v>Yes</v>
      </c>
      <c r="BA1550" s="176">
        <f>IF(Email_TaskV2[[#This Row],[Month]]="",13,MONTH(Email_TaskV2[[#This Row],[Tanggal nodin RFS/RFI]]))</f>
        <v>12</v>
      </c>
    </row>
    <row r="1551" spans="1:53" ht="15" hidden="1" customHeight="1" x14ac:dyDescent="0.3">
      <c r="A1551" s="17">
        <v>1550</v>
      </c>
      <c r="B1551" s="78" t="s">
        <v>6765</v>
      </c>
      <c r="C1551" s="86">
        <v>44900</v>
      </c>
      <c r="D1551" s="89" t="s">
        <v>6766</v>
      </c>
      <c r="E1551" s="78" t="s">
        <v>55</v>
      </c>
      <c r="F1551" s="78" t="s">
        <v>112</v>
      </c>
      <c r="G1551" s="85">
        <v>44902</v>
      </c>
      <c r="H1551" s="85">
        <v>44904</v>
      </c>
      <c r="I1551" s="78" t="s">
        <v>6767</v>
      </c>
      <c r="J1551" s="85">
        <v>44904</v>
      </c>
      <c r="K1551" s="177" t="s">
        <v>6768</v>
      </c>
      <c r="L1551" s="31">
        <f>H1551-C1551</f>
        <v>4</v>
      </c>
      <c r="M1551" s="31">
        <f>J1551-G1551</f>
        <v>2</v>
      </c>
      <c r="N1551" s="87" t="s">
        <v>130</v>
      </c>
      <c r="O1551" s="87" t="s">
        <v>131</v>
      </c>
      <c r="P1551" s="87" t="str">
        <f>VLOOKUP(Email_TaskV2[[#This Row],[PIC Dev]],[1]Organization!C:D,2,FALSE)</f>
        <v>BSM Prepaid</v>
      </c>
      <c r="Q1551" s="87"/>
      <c r="R1551" s="78">
        <v>30</v>
      </c>
      <c r="S1551" s="78" t="s">
        <v>106</v>
      </c>
      <c r="T1551" s="78" t="s">
        <v>6769</v>
      </c>
      <c r="U1551" s="78" t="s">
        <v>6770</v>
      </c>
      <c r="V1551" s="85">
        <v>44900</v>
      </c>
      <c r="W1551" s="78" t="s">
        <v>6311</v>
      </c>
      <c r="X1551" s="78" t="s">
        <v>6771</v>
      </c>
      <c r="Y1551" s="78" t="s">
        <v>6772</v>
      </c>
      <c r="Z1551" s="78" t="s">
        <v>63</v>
      </c>
      <c r="AA1551" s="78" t="s">
        <v>64</v>
      </c>
      <c r="AB1551" s="78" t="s">
        <v>65</v>
      </c>
      <c r="AC1551" s="78" t="s">
        <v>66</v>
      </c>
      <c r="AD1551" s="23" t="s">
        <v>109</v>
      </c>
      <c r="AE1551" s="77"/>
      <c r="AF1551" s="77"/>
      <c r="AG1551" s="78"/>
      <c r="AH1551" s="78"/>
      <c r="AI1551" s="182" t="s">
        <v>75</v>
      </c>
      <c r="AJ1551" s="183" t="str">
        <f t="shared" si="184"/>
        <v/>
      </c>
      <c r="AK1551" s="25"/>
      <c r="AL1551" s="25"/>
      <c r="AM1551" s="25"/>
      <c r="AN1551" s="25"/>
      <c r="AO1551" s="25"/>
      <c r="AP1551" s="26">
        <f ca="1">IF(AND(Email_TaskV2[[#This Row],[Status]]="ON PROGRESS"),TODAY()-Email_TaskV2[[#This Row],[Tanggal nodin RFS/RFI]],0)</f>
        <v>0</v>
      </c>
      <c r="AQ1551" s="26">
        <f ca="1">IF(AND(Email_TaskV2[[#This Row],[Status]]="ON PROGRESS",Email_TaskV2[[#This Row],[Type]]="RFI"),TODAY()-Email_TaskV2[[#This Row],[Tanggal nodin RFS/RFI]],0)</f>
        <v>0</v>
      </c>
      <c r="AR1551" s="26" t="str">
        <f ca="1">IF(Email_TaskV2[[#This Row],[Aging]]&gt;7,"Warning","")</f>
        <v/>
      </c>
      <c r="AS1551" s="158"/>
      <c r="AT1551" s="158"/>
      <c r="AU1551" s="158"/>
      <c r="AV1551" s="158" t="str">
        <f>IF(AND(Email_TaskV2[[#This Row],[Status]]="ON PROGRESS",Email_TaskV2[[#This Row],[Type]]="RFS"),"YES","")</f>
        <v/>
      </c>
      <c r="AW1551" s="184" t="str">
        <f>IF(AND(Email_TaskV2[[#This Row],[Status]]="ON PROGRESS",Email_TaskV2[[#This Row],[Type]]="RFI"),"YES","")</f>
        <v/>
      </c>
      <c r="AX1551" s="158">
        <f>IF(Email_TaskV2[[#This Row],[Nomor Nodin RFS/RFI]]="","",DAY(Email_TaskV2[[#This Row],[Tanggal nodin RFS/RFI]]))</f>
        <v>5</v>
      </c>
      <c r="AY1551" s="179" t="str">
        <f>IF(Email_TaskV2[[#This Row],[Nomor Nodin RFS/RFI]]="","",TEXT(Email_TaskV2[[#This Row],[Tanggal nodin RFS/RFI]],"mmm"))</f>
        <v>Dec</v>
      </c>
      <c r="AZ1551" s="179" t="str">
        <f>IF(Email_TaskV2[[#This Row],[Nodin BO]]="","No","Yes")</f>
        <v>Yes</v>
      </c>
      <c r="BA1551" s="176">
        <f>IF(Email_TaskV2[[#This Row],[Month]]="",13,MONTH(Email_TaskV2[[#This Row],[Tanggal nodin RFS/RFI]]))</f>
        <v>12</v>
      </c>
    </row>
    <row r="1552" spans="1:53" ht="15" hidden="1" customHeight="1" x14ac:dyDescent="0.3">
      <c r="A1552" s="17">
        <v>1551</v>
      </c>
      <c r="B1552" s="78" t="s">
        <v>6773</v>
      </c>
      <c r="C1552" s="86">
        <v>44901</v>
      </c>
      <c r="D1552" s="191" t="s">
        <v>6774</v>
      </c>
      <c r="E1552" s="182" t="s">
        <v>6197</v>
      </c>
      <c r="F1552" s="192">
        <v>0.6</v>
      </c>
      <c r="G1552" s="85">
        <v>44903</v>
      </c>
      <c r="H1552" s="78"/>
      <c r="I1552" s="78"/>
      <c r="J1552" s="78"/>
      <c r="K1552" s="78"/>
      <c r="L1552" s="77"/>
      <c r="M1552" s="87"/>
      <c r="N1552" s="87" t="s">
        <v>341</v>
      </c>
      <c r="O1552" s="87" t="s">
        <v>342</v>
      </c>
      <c r="P1552" s="87" t="str">
        <f>VLOOKUP(Email_TaskV2[[#This Row],[PIC Dev]],[1]Organization!C:D,2,FALSE)</f>
        <v>Digital and VAS</v>
      </c>
      <c r="Q1552" s="87"/>
      <c r="R1552" s="78"/>
      <c r="S1552" s="78" t="s">
        <v>61</v>
      </c>
      <c r="T1552" s="78" t="s">
        <v>1265</v>
      </c>
      <c r="U1552" s="177" t="s">
        <v>6775</v>
      </c>
      <c r="V1552" s="85">
        <v>44414</v>
      </c>
      <c r="W1552" s="78" t="s">
        <v>344</v>
      </c>
      <c r="X1552" s="78" t="s">
        <v>6776</v>
      </c>
      <c r="Y1552" s="78" t="s">
        <v>6777</v>
      </c>
      <c r="Z1552" s="78" t="s">
        <v>63</v>
      </c>
      <c r="AA1552" s="78" t="s">
        <v>64</v>
      </c>
      <c r="AB1552" s="78" t="s">
        <v>344</v>
      </c>
      <c r="AC1552" s="78" t="s">
        <v>124</v>
      </c>
      <c r="AD1552" s="23" t="s">
        <v>3897</v>
      </c>
      <c r="AE1552" s="77"/>
      <c r="AF1552" s="77"/>
      <c r="AG1552" s="78"/>
      <c r="AH1552" s="78"/>
      <c r="AI1552" s="182" t="s">
        <v>75</v>
      </c>
      <c r="AJ1552" s="183" t="str">
        <f t="shared" si="184"/>
        <v/>
      </c>
      <c r="AK1552" s="25"/>
      <c r="AL1552" s="25"/>
      <c r="AM1552" s="25"/>
      <c r="AN1552" s="25"/>
      <c r="AO1552" s="25"/>
      <c r="AP1552" s="26">
        <f ca="1">IF(AND(Email_TaskV2[[#This Row],[Status]]="ON PROGRESS"),TODAY()-Email_TaskV2[[#This Row],[Tanggal nodin RFS/RFI]],0)</f>
        <v>7</v>
      </c>
      <c r="AQ1552" s="26">
        <f ca="1">IF(AND(Email_TaskV2[[#This Row],[Status]]="ON PROGRESS",Email_TaskV2[[#This Row],[Type]]="RFI"),TODAY()-Email_TaskV2[[#This Row],[Tanggal nodin RFS/RFI]],0)</f>
        <v>0</v>
      </c>
      <c r="AR1552" s="26" t="str">
        <f ca="1">IF(Email_TaskV2[[#This Row],[Aging]]&gt;7,"Warning","")</f>
        <v/>
      </c>
      <c r="AS1552" s="158"/>
      <c r="AT1552" s="158"/>
      <c r="AU1552" s="158"/>
      <c r="AV1552" s="158" t="str">
        <f>IF(AND(Email_TaskV2[[#This Row],[Status]]="ON PROGRESS",Email_TaskV2[[#This Row],[Type]]="RFS"),"YES","")</f>
        <v>YES</v>
      </c>
      <c r="AW1552" s="184" t="str">
        <f>IF(AND(Email_TaskV2[[#This Row],[Status]]="ON PROGRESS",Email_TaskV2[[#This Row],[Type]]="RFI"),"YES","")</f>
        <v/>
      </c>
      <c r="AX1552" s="158">
        <f>IF(Email_TaskV2[[#This Row],[Nomor Nodin RFS/RFI]]="","",DAY(Email_TaskV2[[#This Row],[Tanggal nodin RFS/RFI]]))</f>
        <v>6</v>
      </c>
      <c r="AY1552" s="179" t="str">
        <f>IF(Email_TaskV2[[#This Row],[Nomor Nodin RFS/RFI]]="","",TEXT(Email_TaskV2[[#This Row],[Tanggal nodin RFS/RFI]],"mmm"))</f>
        <v>Dec</v>
      </c>
      <c r="AZ1552" s="179" t="str">
        <f>IF(Email_TaskV2[[#This Row],[Nodin BO]]="","No","Yes")</f>
        <v>Yes</v>
      </c>
      <c r="BA1552" s="176">
        <f>IF(Email_TaskV2[[#This Row],[Month]]="",13,MONTH(Email_TaskV2[[#This Row],[Tanggal nodin RFS/RFI]]))</f>
        <v>12</v>
      </c>
    </row>
    <row r="1553" spans="1:53" ht="15" hidden="1" customHeight="1" x14ac:dyDescent="0.3">
      <c r="A1553" s="17">
        <v>1552</v>
      </c>
      <c r="B1553" s="78" t="s">
        <v>6778</v>
      </c>
      <c r="C1553" s="86">
        <v>44900</v>
      </c>
      <c r="D1553" s="89" t="s">
        <v>6779</v>
      </c>
      <c r="E1553" s="78" t="s">
        <v>55</v>
      </c>
      <c r="F1553" s="78" t="s">
        <v>112</v>
      </c>
      <c r="G1553" s="85">
        <v>44902</v>
      </c>
      <c r="H1553" s="85">
        <v>44903</v>
      </c>
      <c r="I1553" s="78" t="s">
        <v>6780</v>
      </c>
      <c r="J1553" s="85">
        <v>44904</v>
      </c>
      <c r="K1553" s="177" t="s">
        <v>6781</v>
      </c>
      <c r="L1553" s="31">
        <f>H1553-C1553</f>
        <v>3</v>
      </c>
      <c r="M1553" s="31">
        <f>J1553-G1553</f>
        <v>2</v>
      </c>
      <c r="N1553" s="87" t="s">
        <v>104</v>
      </c>
      <c r="O1553" s="87" t="s">
        <v>105</v>
      </c>
      <c r="P1553" s="87" t="str">
        <f>VLOOKUP(Email_TaskV2[[#This Row],[PIC Dev]],[1]Organization!C:D,2,FALSE)</f>
        <v>Digital and VAS</v>
      </c>
      <c r="Q1553" s="87"/>
      <c r="R1553" s="78">
        <v>11</v>
      </c>
      <c r="S1553" s="78" t="s">
        <v>106</v>
      </c>
      <c r="T1553" s="78"/>
      <c r="U1553" s="78"/>
      <c r="V1553" s="78"/>
      <c r="W1553" s="78"/>
      <c r="X1553" s="78"/>
      <c r="Y1553" s="78"/>
      <c r="Z1553" s="78" t="s">
        <v>63</v>
      </c>
      <c r="AA1553" s="78" t="s">
        <v>64</v>
      </c>
      <c r="AB1553" s="78" t="s">
        <v>108</v>
      </c>
      <c r="AC1553" s="78" t="s">
        <v>98</v>
      </c>
      <c r="AD1553" s="23" t="s">
        <v>133</v>
      </c>
      <c r="AE1553" s="77"/>
      <c r="AF1553" s="77"/>
      <c r="AG1553" s="78"/>
      <c r="AH1553" s="78"/>
      <c r="AI1553" s="182" t="s">
        <v>75</v>
      </c>
      <c r="AJ1553" s="183" t="str">
        <f t="shared" si="184"/>
        <v/>
      </c>
      <c r="AK1553" s="25"/>
      <c r="AL1553" s="25"/>
      <c r="AM1553" s="25"/>
      <c r="AN1553" s="25"/>
      <c r="AO1553" s="25"/>
      <c r="AP1553" s="26">
        <f ca="1">IF(AND(Email_TaskV2[[#This Row],[Status]]="ON PROGRESS"),TODAY()-Email_TaskV2[[#This Row],[Tanggal nodin RFS/RFI]],0)</f>
        <v>0</v>
      </c>
      <c r="AQ1553" s="26">
        <f ca="1">IF(AND(Email_TaskV2[[#This Row],[Status]]="ON PROGRESS",Email_TaskV2[[#This Row],[Type]]="RFI"),TODAY()-Email_TaskV2[[#This Row],[Tanggal nodin RFS/RFI]],0)</f>
        <v>0</v>
      </c>
      <c r="AR1553" s="26" t="str">
        <f ca="1">IF(Email_TaskV2[[#This Row],[Aging]]&gt;7,"Warning","")</f>
        <v/>
      </c>
      <c r="AS1553" s="158"/>
      <c r="AT1553" s="158"/>
      <c r="AU1553" s="158"/>
      <c r="AV1553" s="158" t="str">
        <f>IF(AND(Email_TaskV2[[#This Row],[Status]]="ON PROGRESS",Email_TaskV2[[#This Row],[Type]]="RFS"),"YES","")</f>
        <v/>
      </c>
      <c r="AW1553" s="16" t="str">
        <f>IF(AND(Email_TaskV2[[#This Row],[Status]]="ON PROGRESS",Email_TaskV2[[#This Row],[Type]]="RFI"),"YES","")</f>
        <v/>
      </c>
      <c r="AX1553" s="158">
        <f>IF(Email_TaskV2[[#This Row],[Nomor Nodin RFS/RFI]]="","",DAY(Email_TaskV2[[#This Row],[Tanggal nodin RFS/RFI]]))</f>
        <v>5</v>
      </c>
      <c r="AY1553" s="179" t="str">
        <f>IF(Email_TaskV2[[#This Row],[Nomor Nodin RFS/RFI]]="","",TEXT(Email_TaskV2[[#This Row],[Tanggal nodin RFS/RFI]],"mmm"))</f>
        <v>Dec</v>
      </c>
      <c r="AZ1553" s="179" t="str">
        <f>IF(Email_TaskV2[[#This Row],[Nodin BO]]="","No","Yes")</f>
        <v>No</v>
      </c>
      <c r="BA1553" s="176">
        <f>IF(Email_TaskV2[[#This Row],[Month]]="",13,MONTH(Email_TaskV2[[#This Row],[Tanggal nodin RFS/RFI]]))</f>
        <v>12</v>
      </c>
    </row>
    <row r="1554" spans="1:53" ht="15" hidden="1" customHeight="1" x14ac:dyDescent="0.3">
      <c r="A1554" s="17">
        <v>1553</v>
      </c>
      <c r="B1554" s="78" t="s">
        <v>6782</v>
      </c>
      <c r="C1554" s="86">
        <v>44902</v>
      </c>
      <c r="D1554" s="204" t="s">
        <v>6783</v>
      </c>
      <c r="E1554" s="182" t="s">
        <v>6197</v>
      </c>
      <c r="F1554" s="192">
        <v>0.45</v>
      </c>
      <c r="G1554" s="85">
        <v>44902</v>
      </c>
      <c r="H1554" s="78"/>
      <c r="I1554" s="78"/>
      <c r="J1554" s="78"/>
      <c r="K1554" s="78"/>
      <c r="L1554" s="77"/>
      <c r="M1554" s="87"/>
      <c r="N1554" s="87" t="s">
        <v>130</v>
      </c>
      <c r="O1554" s="87" t="s">
        <v>131</v>
      </c>
      <c r="P1554" s="87" t="str">
        <f>VLOOKUP(Email_TaskV2[[#This Row],[PIC Dev]],[1]Organization!C:D,2,FALSE)</f>
        <v>BSM Prepaid</v>
      </c>
      <c r="Q1554" s="87"/>
      <c r="R1554" s="78"/>
      <c r="S1554" s="78" t="s">
        <v>106</v>
      </c>
      <c r="T1554" s="78" t="s">
        <v>6784</v>
      </c>
      <c r="U1554" s="78" t="s">
        <v>6785</v>
      </c>
      <c r="V1554" s="85">
        <v>44894</v>
      </c>
      <c r="W1554" s="78" t="s">
        <v>6311</v>
      </c>
      <c r="X1554" s="78" t="s">
        <v>6017</v>
      </c>
      <c r="Y1554" s="78" t="s">
        <v>5972</v>
      </c>
      <c r="Z1554" s="78" t="s">
        <v>63</v>
      </c>
      <c r="AA1554" s="78" t="s">
        <v>64</v>
      </c>
      <c r="AB1554" s="78" t="s">
        <v>65</v>
      </c>
      <c r="AC1554" s="78" t="s">
        <v>66</v>
      </c>
      <c r="AD1554" s="23" t="s">
        <v>186</v>
      </c>
      <c r="AE1554" s="77"/>
      <c r="AF1554" s="77"/>
      <c r="AG1554" s="78"/>
      <c r="AH1554" s="78"/>
      <c r="AI1554" s="182" t="s">
        <v>68</v>
      </c>
      <c r="AJ1554" s="183" t="str">
        <f t="shared" si="184"/>
        <v>(Cetho Automation)</v>
      </c>
      <c r="AK1554" s="25"/>
      <c r="AL1554" s="25"/>
      <c r="AM1554" s="25"/>
      <c r="AN1554" s="25"/>
      <c r="AO1554" s="25">
        <v>5</v>
      </c>
      <c r="AP1554" s="26">
        <f ca="1">IF(AND(Email_TaskV2[[#This Row],[Status]]="ON PROGRESS"),TODAY()-Email_TaskV2[[#This Row],[Tanggal nodin RFS/RFI]],0)</f>
        <v>6</v>
      </c>
      <c r="AQ1554" s="26">
        <f ca="1">IF(AND(Email_TaskV2[[#This Row],[Status]]="ON PROGRESS",Email_TaskV2[[#This Row],[Type]]="RFI"),TODAY()-Email_TaskV2[[#This Row],[Tanggal nodin RFS/RFI]],0)</f>
        <v>6</v>
      </c>
      <c r="AR1554" s="26" t="str">
        <f ca="1">IF(Email_TaskV2[[#This Row],[Aging]]&gt;7,"Warning","")</f>
        <v/>
      </c>
      <c r="AS1554" s="158"/>
      <c r="AT1554" s="158"/>
      <c r="AU1554" s="158"/>
      <c r="AV1554" s="158" t="str">
        <f>IF(AND(Email_TaskV2[[#This Row],[Status]]="ON PROGRESS",Email_TaskV2[[#This Row],[Type]]="RFS"),"YES","")</f>
        <v/>
      </c>
      <c r="AW1554" s="184" t="str">
        <f>IF(AND(Email_TaskV2[[#This Row],[Status]]="ON PROGRESS",Email_TaskV2[[#This Row],[Type]]="RFI"),"YES","")</f>
        <v>YES</v>
      </c>
      <c r="AX1554" s="158">
        <f>IF(Email_TaskV2[[#This Row],[Nomor Nodin RFS/RFI]]="","",DAY(Email_TaskV2[[#This Row],[Tanggal nodin RFS/RFI]]))</f>
        <v>7</v>
      </c>
      <c r="AY1554" s="179" t="str">
        <f>IF(Email_TaskV2[[#This Row],[Nomor Nodin RFS/RFI]]="","",TEXT(Email_TaskV2[[#This Row],[Tanggal nodin RFS/RFI]],"mmm"))</f>
        <v>Dec</v>
      </c>
      <c r="AZ1554" s="179" t="str">
        <f>IF(Email_TaskV2[[#This Row],[Nodin BO]]="","No","Yes")</f>
        <v>Yes</v>
      </c>
      <c r="BA1554" s="176">
        <f>IF(Email_TaskV2[[#This Row],[Month]]="",13,MONTH(Email_TaskV2[[#This Row],[Tanggal nodin RFS/RFI]]))</f>
        <v>12</v>
      </c>
    </row>
    <row r="1555" spans="1:53" ht="15" hidden="1" customHeight="1" x14ac:dyDescent="0.3">
      <c r="A1555" s="17">
        <v>1554</v>
      </c>
      <c r="B1555" s="78" t="s">
        <v>6786</v>
      </c>
      <c r="C1555" s="86">
        <v>44902</v>
      </c>
      <c r="D1555" s="204" t="s">
        <v>6787</v>
      </c>
      <c r="E1555" s="182" t="s">
        <v>6197</v>
      </c>
      <c r="F1555" s="192">
        <v>0.7</v>
      </c>
      <c r="G1555" s="85">
        <v>44903</v>
      </c>
      <c r="H1555" s="78"/>
      <c r="I1555" s="78"/>
      <c r="J1555" s="78"/>
      <c r="K1555" s="78"/>
      <c r="L1555" s="77"/>
      <c r="M1555" s="87"/>
      <c r="N1555" s="87" t="s">
        <v>130</v>
      </c>
      <c r="O1555" s="87" t="s">
        <v>131</v>
      </c>
      <c r="P1555" s="87" t="str">
        <f>VLOOKUP(Email_TaskV2[[#This Row],[PIC Dev]],[1]Organization!C:D,2,FALSE)</f>
        <v>BSM Prepaid</v>
      </c>
      <c r="Q1555" s="87"/>
      <c r="R1555" s="78"/>
      <c r="S1555" s="78" t="s">
        <v>106</v>
      </c>
      <c r="T1555" s="78" t="s">
        <v>6784</v>
      </c>
      <c r="U1555" s="78" t="s">
        <v>6785</v>
      </c>
      <c r="V1555" s="85">
        <v>44894</v>
      </c>
      <c r="W1555" s="78" t="s">
        <v>6311</v>
      </c>
      <c r="X1555" s="78" t="s">
        <v>6017</v>
      </c>
      <c r="Y1555" s="78" t="s">
        <v>5972</v>
      </c>
      <c r="Z1555" s="78" t="s">
        <v>63</v>
      </c>
      <c r="AA1555" s="78" t="s">
        <v>64</v>
      </c>
      <c r="AB1555" s="78" t="s">
        <v>65</v>
      </c>
      <c r="AC1555" s="78" t="s">
        <v>66</v>
      </c>
      <c r="AD1555" s="23" t="s">
        <v>5844</v>
      </c>
      <c r="AE1555" s="77"/>
      <c r="AF1555" s="77"/>
      <c r="AG1555" s="78"/>
      <c r="AH1555" s="78"/>
      <c r="AI1555" s="182" t="s">
        <v>75</v>
      </c>
      <c r="AJ1555" s="183" t="str">
        <f t="shared" si="184"/>
        <v/>
      </c>
      <c r="AK1555" s="25"/>
      <c r="AL1555" s="25"/>
      <c r="AM1555" s="25"/>
      <c r="AN1555" s="25"/>
      <c r="AO1555" s="25"/>
      <c r="AP1555" s="26">
        <f ca="1">IF(AND(Email_TaskV2[[#This Row],[Status]]="ON PROGRESS"),TODAY()-Email_TaskV2[[#This Row],[Tanggal nodin RFS/RFI]],0)</f>
        <v>6</v>
      </c>
      <c r="AQ1555" s="26">
        <f ca="1">IF(AND(Email_TaskV2[[#This Row],[Status]]="ON PROGRESS",Email_TaskV2[[#This Row],[Type]]="RFI"),TODAY()-Email_TaskV2[[#This Row],[Tanggal nodin RFS/RFI]],0)</f>
        <v>6</v>
      </c>
      <c r="AR1555" s="26" t="str">
        <f ca="1">IF(Email_TaskV2[[#This Row],[Aging]]&gt;7,"Warning","")</f>
        <v/>
      </c>
      <c r="AS1555" s="184"/>
      <c r="AT1555" s="184"/>
      <c r="AU1555" s="184"/>
      <c r="AV1555" s="158" t="str">
        <f>IF(AND(Email_TaskV2[[#This Row],[Status]]="ON PROGRESS",Email_TaskV2[[#This Row],[Type]]="RFS"),"YES","")</f>
        <v/>
      </c>
      <c r="AW1555" s="184" t="str">
        <f>IF(AND(Email_TaskV2[[#This Row],[Status]]="ON PROGRESS",Email_TaskV2[[#This Row],[Type]]="RFI"),"YES","")</f>
        <v>YES</v>
      </c>
      <c r="AX1555" s="158">
        <f>IF(Email_TaskV2[[#This Row],[Nomor Nodin RFS/RFI]]="","",DAY(Email_TaskV2[[#This Row],[Tanggal nodin RFS/RFI]]))</f>
        <v>7</v>
      </c>
      <c r="AY1555" s="179" t="str">
        <f>IF(Email_TaskV2[[#This Row],[Nomor Nodin RFS/RFI]]="","",TEXT(Email_TaskV2[[#This Row],[Tanggal nodin RFS/RFI]],"mmm"))</f>
        <v>Dec</v>
      </c>
      <c r="AZ1555" s="202" t="str">
        <f>IF(Email_TaskV2[[#This Row],[Nodin BO]]="","No","Yes")</f>
        <v>Yes</v>
      </c>
      <c r="BA1555" s="176">
        <f>IF(Email_TaskV2[[#This Row],[Month]]="",13,MONTH(Email_TaskV2[[#This Row],[Tanggal nodin RFS/RFI]]))</f>
        <v>12</v>
      </c>
    </row>
    <row r="1556" spans="1:53" ht="15" hidden="1" customHeight="1" x14ac:dyDescent="0.3">
      <c r="A1556" s="17">
        <v>1555</v>
      </c>
      <c r="B1556" s="31" t="s">
        <v>6788</v>
      </c>
      <c r="C1556" s="40">
        <v>44902</v>
      </c>
      <c r="D1556" s="205" t="s">
        <v>6789</v>
      </c>
      <c r="E1556" s="185" t="s">
        <v>6197</v>
      </c>
      <c r="F1556" s="199">
        <v>0.2</v>
      </c>
      <c r="G1556" s="42">
        <v>44902</v>
      </c>
      <c r="H1556" s="31"/>
      <c r="I1556" s="31"/>
      <c r="J1556" s="31"/>
      <c r="K1556" s="78"/>
      <c r="L1556" s="33"/>
      <c r="M1556" s="34"/>
      <c r="N1556" s="34" t="s">
        <v>1434</v>
      </c>
      <c r="O1556" s="34" t="s">
        <v>59</v>
      </c>
      <c r="P1556" s="34" t="str">
        <f>VLOOKUP(Email_TaskV2[[#This Row],[PIC Dev]],[1]Organization!C:D,2,FALSE)</f>
        <v>BSM Prepaid</v>
      </c>
      <c r="Q1556" s="34"/>
      <c r="R1556" s="31"/>
      <c r="S1556" s="31" t="s">
        <v>61</v>
      </c>
      <c r="T1556" s="31" t="s">
        <v>5618</v>
      </c>
      <c r="U1556" s="78" t="s">
        <v>6790</v>
      </c>
      <c r="V1556" s="85">
        <v>44854</v>
      </c>
      <c r="W1556" s="78" t="s">
        <v>6101</v>
      </c>
      <c r="X1556" s="78" t="s">
        <v>6521</v>
      </c>
      <c r="Y1556" s="78" t="s">
        <v>6522</v>
      </c>
      <c r="Z1556" s="78" t="s">
        <v>63</v>
      </c>
      <c r="AA1556" s="78" t="s">
        <v>64</v>
      </c>
      <c r="AB1556" s="78" t="s">
        <v>65</v>
      </c>
      <c r="AC1556" s="78" t="s">
        <v>66</v>
      </c>
      <c r="AD1556" s="23" t="s">
        <v>126</v>
      </c>
      <c r="AE1556" s="33"/>
      <c r="AF1556" s="33"/>
      <c r="AG1556" s="31"/>
      <c r="AH1556" s="31"/>
      <c r="AI1556" s="182" t="s">
        <v>68</v>
      </c>
      <c r="AJ1556" s="183" t="str">
        <f t="shared" si="184"/>
        <v>(FUT Simulator)</v>
      </c>
      <c r="AK1556" s="25"/>
      <c r="AL1556" s="25"/>
      <c r="AM1556" s="25">
        <v>3</v>
      </c>
      <c r="AN1556" s="25"/>
      <c r="AO1556" s="25"/>
      <c r="AP1556" s="26">
        <f ca="1">IF(AND(Email_TaskV2[[#This Row],[Status]]="ON PROGRESS"),TODAY()-Email_TaskV2[[#This Row],[Tanggal nodin RFS/RFI]],0)</f>
        <v>6</v>
      </c>
      <c r="AQ1556" s="26">
        <f ca="1">IF(AND(Email_TaskV2[[#This Row],[Status]]="ON PROGRESS",Email_TaskV2[[#This Row],[Type]]="RFI"),TODAY()-Email_TaskV2[[#This Row],[Tanggal nodin RFS/RFI]],0)</f>
        <v>0</v>
      </c>
      <c r="AR1556" s="26" t="str">
        <f ca="1">IF(Email_TaskV2[[#This Row],[Aging]]&gt;7,"Warning","")</f>
        <v/>
      </c>
      <c r="AS1556" s="184"/>
      <c r="AT1556" s="184"/>
      <c r="AU1556" s="184"/>
      <c r="AV1556" s="158" t="str">
        <f>IF(AND(Email_TaskV2[[#This Row],[Status]]="ON PROGRESS",Email_TaskV2[[#This Row],[Type]]="RFS"),"YES","")</f>
        <v>YES</v>
      </c>
      <c r="AW1556" s="184" t="str">
        <f>IF(AND(Email_TaskV2[[#This Row],[Status]]="ON PROGRESS",Email_TaskV2[[#This Row],[Type]]="RFI"),"YES","")</f>
        <v/>
      </c>
      <c r="AX1556" s="158">
        <f>IF(Email_TaskV2[[#This Row],[Nomor Nodin RFS/RFI]]="","",DAY(Email_TaskV2[[#This Row],[Tanggal nodin RFS/RFI]]))</f>
        <v>7</v>
      </c>
      <c r="AY1556" s="179" t="str">
        <f>IF(Email_TaskV2[[#This Row],[Nomor Nodin RFS/RFI]]="","",TEXT(Email_TaskV2[[#This Row],[Tanggal nodin RFS/RFI]],"mmm"))</f>
        <v>Dec</v>
      </c>
      <c r="AZ1556" s="202" t="str">
        <f>IF(Email_TaskV2[[#This Row],[Nodin BO]]="","No","Yes")</f>
        <v>Yes</v>
      </c>
      <c r="BA1556" s="176">
        <f>IF(Email_TaskV2[[#This Row],[Month]]="",13,MONTH(Email_TaskV2[[#This Row],[Tanggal nodin RFS/RFI]]))</f>
        <v>12</v>
      </c>
    </row>
    <row r="1557" spans="1:53" ht="15" hidden="1" customHeight="1" x14ac:dyDescent="0.3">
      <c r="A1557" s="17">
        <v>1556</v>
      </c>
      <c r="B1557" s="78" t="s">
        <v>6791</v>
      </c>
      <c r="C1557" s="86">
        <v>44902</v>
      </c>
      <c r="D1557" s="204" t="s">
        <v>6792</v>
      </c>
      <c r="E1557" s="182" t="s">
        <v>6197</v>
      </c>
      <c r="F1557" s="192">
        <v>0.2</v>
      </c>
      <c r="G1557" s="85">
        <v>44908</v>
      </c>
      <c r="H1557" s="78"/>
      <c r="I1557" s="78"/>
      <c r="J1557" s="78"/>
      <c r="K1557" s="78"/>
      <c r="L1557" s="77"/>
      <c r="M1557" s="87"/>
      <c r="N1557" s="87" t="s">
        <v>353</v>
      </c>
      <c r="O1557" s="87" t="s">
        <v>354</v>
      </c>
      <c r="P1557" s="87" t="str">
        <f>VLOOKUP(Email_TaskV2[[#This Row],[PIC Dev]],[1]Organization!C:D,2,FALSE)</f>
        <v>BSM Prepaid</v>
      </c>
      <c r="Q1557" s="87"/>
      <c r="R1557" s="78"/>
      <c r="S1557" s="78" t="s">
        <v>106</v>
      </c>
      <c r="T1557" s="78" t="s">
        <v>6793</v>
      </c>
      <c r="U1557" s="78" t="s">
        <v>6794</v>
      </c>
      <c r="V1557" s="85">
        <v>44888</v>
      </c>
      <c r="W1557" s="78"/>
      <c r="X1557" s="78" t="s">
        <v>6795</v>
      </c>
      <c r="Y1557" s="78" t="s">
        <v>6796</v>
      </c>
      <c r="Z1557" s="78" t="s">
        <v>63</v>
      </c>
      <c r="AA1557" s="78" t="s">
        <v>64</v>
      </c>
      <c r="AB1557" s="78" t="s">
        <v>5317</v>
      </c>
      <c r="AC1557" s="78" t="s">
        <v>98</v>
      </c>
      <c r="AD1557" s="23" t="s">
        <v>816</v>
      </c>
      <c r="AE1557" s="77" t="s">
        <v>186</v>
      </c>
      <c r="AF1557" s="77"/>
      <c r="AG1557" s="78"/>
      <c r="AH1557" s="78"/>
      <c r="AI1557" s="182" t="s">
        <v>75</v>
      </c>
      <c r="AJ1557" s="183" t="str">
        <f t="shared" si="184"/>
        <v/>
      </c>
      <c r="AK1557" s="25"/>
      <c r="AL1557" s="25"/>
      <c r="AM1557" s="25"/>
      <c r="AN1557" s="25"/>
      <c r="AO1557" s="25"/>
      <c r="AP1557" s="26">
        <f ca="1">IF(AND(Email_TaskV2[[#This Row],[Status]]="ON PROGRESS"),TODAY()-Email_TaskV2[[#This Row],[Tanggal nodin RFS/RFI]],0)</f>
        <v>6</v>
      </c>
      <c r="AQ1557" s="26">
        <f ca="1">IF(AND(Email_TaskV2[[#This Row],[Status]]="ON PROGRESS",Email_TaskV2[[#This Row],[Type]]="RFI"),TODAY()-Email_TaskV2[[#This Row],[Tanggal nodin RFS/RFI]],0)</f>
        <v>6</v>
      </c>
      <c r="AR1557" s="26" t="str">
        <f ca="1">IF(Email_TaskV2[[#This Row],[Aging]]&gt;7,"Warning","")</f>
        <v/>
      </c>
      <c r="AS1557" s="158"/>
      <c r="AT1557" s="158"/>
      <c r="AU1557" s="158"/>
      <c r="AV1557" s="158" t="str">
        <f>IF(AND(Email_TaskV2[[#This Row],[Status]]="ON PROGRESS",Email_TaskV2[[#This Row],[Type]]="RFS"),"YES","")</f>
        <v/>
      </c>
      <c r="AW1557" s="16" t="str">
        <f>IF(AND(Email_TaskV2[[#This Row],[Status]]="ON PROGRESS",Email_TaskV2[[#This Row],[Type]]="RFI"),"YES","")</f>
        <v>YES</v>
      </c>
      <c r="AX1557" s="158">
        <f>IF(Email_TaskV2[[#This Row],[Nomor Nodin RFS/RFI]]="","",DAY(Email_TaskV2[[#This Row],[Tanggal nodin RFS/RFI]]))</f>
        <v>7</v>
      </c>
      <c r="AY1557" s="179" t="str">
        <f>IF(Email_TaskV2[[#This Row],[Nomor Nodin RFS/RFI]]="","",TEXT(Email_TaskV2[[#This Row],[Tanggal nodin RFS/RFI]],"mmm"))</f>
        <v>Dec</v>
      </c>
      <c r="AZ1557" s="179" t="str">
        <f>IF(Email_TaskV2[[#This Row],[Nodin BO]]="","No","Yes")</f>
        <v>Yes</v>
      </c>
      <c r="BA1557" s="176">
        <f>IF(Email_TaskV2[[#This Row],[Month]]="",13,MONTH(Email_TaskV2[[#This Row],[Tanggal nodin RFS/RFI]]))</f>
        <v>12</v>
      </c>
    </row>
    <row r="1558" spans="1:53" ht="15" hidden="1" customHeight="1" x14ac:dyDescent="0.3">
      <c r="A1558" s="17">
        <v>1557</v>
      </c>
      <c r="B1558" s="78" t="s">
        <v>6797</v>
      </c>
      <c r="C1558" s="86">
        <v>44903</v>
      </c>
      <c r="D1558" s="89" t="s">
        <v>6798</v>
      </c>
      <c r="E1558" s="174" t="s">
        <v>118</v>
      </c>
      <c r="F1558" s="174" t="s">
        <v>163</v>
      </c>
      <c r="G1558" s="85">
        <v>44903</v>
      </c>
      <c r="H1558" s="85">
        <v>44904</v>
      </c>
      <c r="I1558" s="78"/>
      <c r="J1558" s="78"/>
      <c r="K1558" s="78"/>
      <c r="L1558" s="77"/>
      <c r="M1558" s="87"/>
      <c r="N1558" s="87" t="s">
        <v>130</v>
      </c>
      <c r="O1558" s="87" t="s">
        <v>131</v>
      </c>
      <c r="P1558" s="87" t="str">
        <f>VLOOKUP(Email_TaskV2[[#This Row],[PIC Dev]],[1]Organization!C:D,2,FALSE)</f>
        <v>BSM Prepaid</v>
      </c>
      <c r="Q1558" s="87" t="s">
        <v>6799</v>
      </c>
      <c r="R1558" s="78"/>
      <c r="S1558" s="78" t="s">
        <v>61</v>
      </c>
      <c r="T1558" s="78" t="s">
        <v>6800</v>
      </c>
      <c r="U1558" s="177" t="s">
        <v>6801</v>
      </c>
      <c r="V1558" s="85">
        <v>44902</v>
      </c>
      <c r="W1558" s="78" t="s">
        <v>6311</v>
      </c>
      <c r="X1558" s="78" t="s">
        <v>6312</v>
      </c>
      <c r="Y1558" s="78" t="s">
        <v>6313</v>
      </c>
      <c r="Z1558" s="78" t="s">
        <v>63</v>
      </c>
      <c r="AA1558" s="78" t="s">
        <v>64</v>
      </c>
      <c r="AB1558" s="78" t="s">
        <v>65</v>
      </c>
      <c r="AC1558" s="78" t="s">
        <v>66</v>
      </c>
      <c r="AD1558" s="23" t="s">
        <v>139</v>
      </c>
      <c r="AE1558" s="77" t="s">
        <v>74</v>
      </c>
      <c r="AF1558" s="77" t="s">
        <v>89</v>
      </c>
      <c r="AG1558" s="78" t="s">
        <v>4221</v>
      </c>
      <c r="AH1558" s="78"/>
      <c r="AI1558" s="182" t="s">
        <v>68</v>
      </c>
      <c r="AJ1558" s="183" t="str">
        <f t="shared" si="184"/>
        <v>(FUT Simulator)</v>
      </c>
      <c r="AK1558" s="25"/>
      <c r="AL1558" s="25"/>
      <c r="AM1558" s="25">
        <v>3</v>
      </c>
      <c r="AN1558" s="25"/>
      <c r="AO1558" s="25"/>
      <c r="AP1558" s="26">
        <f ca="1">IF(AND(Email_TaskV2[[#This Row],[Status]]="ON PROGRESS"),TODAY()-Email_TaskV2[[#This Row],[Tanggal nodin RFS/RFI]],0)</f>
        <v>0</v>
      </c>
      <c r="AQ1558" s="26">
        <f ca="1">IF(AND(Email_TaskV2[[#This Row],[Status]]="ON PROGRESS",Email_TaskV2[[#This Row],[Type]]="RFI"),TODAY()-Email_TaskV2[[#This Row],[Tanggal nodin RFS/RFI]],0)</f>
        <v>0</v>
      </c>
      <c r="AR1558" s="26" t="str">
        <f ca="1">IF(Email_TaskV2[[#This Row],[Aging]]&gt;7,"Warning","")</f>
        <v/>
      </c>
      <c r="AS1558" s="158"/>
      <c r="AT1558" s="158"/>
      <c r="AU1558" s="158"/>
      <c r="AV1558" s="158" t="str">
        <f>IF(AND(Email_TaskV2[[#This Row],[Status]]="ON PROGRESS",Email_TaskV2[[#This Row],[Type]]="RFS"),"YES","")</f>
        <v/>
      </c>
      <c r="AW1558" s="16" t="str">
        <f>IF(AND(Email_TaskV2[[#This Row],[Status]]="ON PROGRESS",Email_TaskV2[[#This Row],[Type]]="RFI"),"YES","")</f>
        <v/>
      </c>
      <c r="AX1558" s="158">
        <f>IF(Email_TaskV2[[#This Row],[Nomor Nodin RFS/RFI]]="","",DAY(Email_TaskV2[[#This Row],[Tanggal nodin RFS/RFI]]))</f>
        <v>8</v>
      </c>
      <c r="AY1558" s="179" t="str">
        <f>IF(Email_TaskV2[[#This Row],[Nomor Nodin RFS/RFI]]="","",TEXT(Email_TaskV2[[#This Row],[Tanggal nodin RFS/RFI]],"mmm"))</f>
        <v>Dec</v>
      </c>
      <c r="AZ1558" s="179" t="str">
        <f>IF(Email_TaskV2[[#This Row],[Nodin BO]]="","No","Yes")</f>
        <v>Yes</v>
      </c>
      <c r="BA1558" s="176">
        <f>IF(Email_TaskV2[[#This Row],[Month]]="",13,MONTH(Email_TaskV2[[#This Row],[Tanggal nodin RFS/RFI]]))</f>
        <v>12</v>
      </c>
    </row>
    <row r="1559" spans="1:53" ht="15" hidden="1" customHeight="1" x14ac:dyDescent="0.3">
      <c r="A1559" s="17">
        <v>1558</v>
      </c>
      <c r="B1559" s="78" t="s">
        <v>6802</v>
      </c>
      <c r="C1559" s="86">
        <v>44903</v>
      </c>
      <c r="D1559" s="89" t="s">
        <v>6803</v>
      </c>
      <c r="E1559" s="78" t="s">
        <v>55</v>
      </c>
      <c r="F1559" s="78" t="s">
        <v>136</v>
      </c>
      <c r="G1559" s="85">
        <v>44903</v>
      </c>
      <c r="H1559" s="85">
        <v>44903</v>
      </c>
      <c r="I1559" s="78" t="s">
        <v>6804</v>
      </c>
      <c r="J1559" s="85">
        <v>44903</v>
      </c>
      <c r="K1559" s="177" t="s">
        <v>6805</v>
      </c>
      <c r="L1559" s="31">
        <f>H1559-C1559</f>
        <v>0</v>
      </c>
      <c r="M1559" s="31">
        <f>J1559-G1559</f>
        <v>0</v>
      </c>
      <c r="N1559" s="34" t="s">
        <v>1434</v>
      </c>
      <c r="O1559" s="34" t="s">
        <v>59</v>
      </c>
      <c r="P1559" s="87" t="str">
        <f>VLOOKUP(Email_TaskV2[[#This Row],[PIC Dev]],[1]Organization!C:D,2,FALSE)</f>
        <v>BSM Prepaid</v>
      </c>
      <c r="Q1559" s="89" t="s">
        <v>6738</v>
      </c>
      <c r="R1559" s="78">
        <v>15</v>
      </c>
      <c r="S1559" s="78" t="s">
        <v>61</v>
      </c>
      <c r="T1559" s="78" t="s">
        <v>6623</v>
      </c>
      <c r="U1559" s="177" t="s">
        <v>6624</v>
      </c>
      <c r="V1559" s="85">
        <v>44894</v>
      </c>
      <c r="W1559" s="78" t="s">
        <v>6101</v>
      </c>
      <c r="X1559" s="78" t="s">
        <v>6017</v>
      </c>
      <c r="Y1559" s="78" t="s">
        <v>5972</v>
      </c>
      <c r="Z1559" s="78" t="s">
        <v>63</v>
      </c>
      <c r="AA1559" s="78" t="s">
        <v>64</v>
      </c>
      <c r="AB1559" s="78" t="s">
        <v>3017</v>
      </c>
      <c r="AC1559" s="78" t="s">
        <v>66</v>
      </c>
      <c r="AD1559" s="23" t="s">
        <v>4310</v>
      </c>
      <c r="AE1559" s="77"/>
      <c r="AF1559" s="77"/>
      <c r="AG1559" s="78"/>
      <c r="AH1559" s="78"/>
      <c r="AI1559" s="182" t="s">
        <v>68</v>
      </c>
      <c r="AJ1559" s="183" t="str">
        <f t="shared" si="184"/>
        <v>(FUT Simulator)</v>
      </c>
      <c r="AK1559" s="25"/>
      <c r="AL1559" s="25"/>
      <c r="AM1559" s="25">
        <v>3</v>
      </c>
      <c r="AN1559" s="25"/>
      <c r="AO1559" s="25"/>
      <c r="AP1559" s="26">
        <f ca="1">IF(AND(Email_TaskV2[[#This Row],[Status]]="ON PROGRESS"),TODAY()-Email_TaskV2[[#This Row],[Tanggal nodin RFS/RFI]],0)</f>
        <v>0</v>
      </c>
      <c r="AQ1559" s="26">
        <f ca="1">IF(AND(Email_TaskV2[[#This Row],[Status]]="ON PROGRESS",Email_TaskV2[[#This Row],[Type]]="RFI"),TODAY()-Email_TaskV2[[#This Row],[Tanggal nodin RFS/RFI]],0)</f>
        <v>0</v>
      </c>
      <c r="AR1559" s="26" t="str">
        <f ca="1">IF(Email_TaskV2[[#This Row],[Aging]]&gt;7,"Warning","")</f>
        <v/>
      </c>
      <c r="AS1559" s="158"/>
      <c r="AT1559" s="158"/>
      <c r="AU1559" s="158"/>
      <c r="AV1559" s="158" t="str">
        <f>IF(AND(Email_TaskV2[[#This Row],[Status]]="ON PROGRESS",Email_TaskV2[[#This Row],[Type]]="RFS"),"YES","")</f>
        <v/>
      </c>
      <c r="AW1559" s="16" t="str">
        <f>IF(AND(Email_TaskV2[[#This Row],[Status]]="ON PROGRESS",Email_TaskV2[[#This Row],[Type]]="RFI"),"YES","")</f>
        <v/>
      </c>
      <c r="AX1559" s="158">
        <f>IF(Email_TaskV2[[#This Row],[Nomor Nodin RFS/RFI]]="","",DAY(Email_TaskV2[[#This Row],[Tanggal nodin RFS/RFI]]))</f>
        <v>8</v>
      </c>
      <c r="AY1559" s="179" t="str">
        <f>IF(Email_TaskV2[[#This Row],[Nomor Nodin RFS/RFI]]="","",TEXT(Email_TaskV2[[#This Row],[Tanggal nodin RFS/RFI]],"mmm"))</f>
        <v>Dec</v>
      </c>
      <c r="AZ1559" s="179" t="str">
        <f>IF(Email_TaskV2[[#This Row],[Nodin BO]]="","No","Yes")</f>
        <v>Yes</v>
      </c>
      <c r="BA1559" s="176">
        <f>IF(Email_TaskV2[[#This Row],[Month]]="",13,MONTH(Email_TaskV2[[#This Row],[Tanggal nodin RFS/RFI]]))</f>
        <v>12</v>
      </c>
    </row>
    <row r="1560" spans="1:53" ht="15" hidden="1" customHeight="1" x14ac:dyDescent="0.3">
      <c r="A1560" s="17">
        <v>1559</v>
      </c>
      <c r="B1560" s="78" t="s">
        <v>6806</v>
      </c>
      <c r="C1560" s="86">
        <v>44903</v>
      </c>
      <c r="D1560" s="89" t="s">
        <v>6807</v>
      </c>
      <c r="E1560" s="78" t="s">
        <v>55</v>
      </c>
      <c r="F1560" s="78" t="s">
        <v>136</v>
      </c>
      <c r="G1560" s="85">
        <v>44904</v>
      </c>
      <c r="H1560" s="85">
        <v>44904</v>
      </c>
      <c r="I1560" s="78" t="s">
        <v>6808</v>
      </c>
      <c r="J1560" s="85">
        <v>44904</v>
      </c>
      <c r="K1560" s="177" t="s">
        <v>6809</v>
      </c>
      <c r="L1560" s="31">
        <f>H1560-C1560</f>
        <v>1</v>
      </c>
      <c r="M1560" s="31">
        <f>J1560-G1560</f>
        <v>0</v>
      </c>
      <c r="N1560" s="87" t="s">
        <v>130</v>
      </c>
      <c r="O1560" s="87" t="s">
        <v>131</v>
      </c>
      <c r="P1560" s="87" t="str">
        <f>VLOOKUP(Email_TaskV2[[#This Row],[PIC Dev]],[1]Organization!C:D,2,FALSE)</f>
        <v>BSM Prepaid</v>
      </c>
      <c r="Q1560" s="89" t="s">
        <v>6810</v>
      </c>
      <c r="R1560" s="78">
        <v>38</v>
      </c>
      <c r="S1560" s="78" t="s">
        <v>61</v>
      </c>
      <c r="T1560" s="78" t="s">
        <v>6811</v>
      </c>
      <c r="U1560" s="78" t="s">
        <v>6812</v>
      </c>
      <c r="V1560" s="85">
        <v>44902</v>
      </c>
      <c r="W1560" s="78" t="s">
        <v>6311</v>
      </c>
      <c r="X1560" s="78" t="s">
        <v>6017</v>
      </c>
      <c r="Y1560" s="78" t="s">
        <v>5972</v>
      </c>
      <c r="Z1560" s="78" t="s">
        <v>63</v>
      </c>
      <c r="AA1560" s="78" t="s">
        <v>64</v>
      </c>
      <c r="AB1560" s="78" t="s">
        <v>447</v>
      </c>
      <c r="AC1560" s="78" t="s">
        <v>66</v>
      </c>
      <c r="AD1560" s="77" t="s">
        <v>4221</v>
      </c>
      <c r="AE1560" s="77"/>
      <c r="AF1560" s="77"/>
      <c r="AG1560" s="78"/>
      <c r="AH1560" s="78"/>
      <c r="AI1560" s="182" t="s">
        <v>68</v>
      </c>
      <c r="AJ1560" s="183" t="str">
        <f t="shared" si="184"/>
        <v>(FUT Simulator)</v>
      </c>
      <c r="AK1560" s="25"/>
      <c r="AL1560" s="25"/>
      <c r="AM1560" s="25">
        <v>3</v>
      </c>
      <c r="AN1560" s="25"/>
      <c r="AO1560" s="25"/>
      <c r="AP1560" s="26">
        <f ca="1">IF(AND(Email_TaskV2[[#This Row],[Status]]="ON PROGRESS"),TODAY()-Email_TaskV2[[#This Row],[Tanggal nodin RFS/RFI]],0)</f>
        <v>0</v>
      </c>
      <c r="AQ1560" s="26">
        <f ca="1">IF(AND(Email_TaskV2[[#This Row],[Status]]="ON PROGRESS",Email_TaskV2[[#This Row],[Type]]="RFI"),TODAY()-Email_TaskV2[[#This Row],[Tanggal nodin RFS/RFI]],0)</f>
        <v>0</v>
      </c>
      <c r="AR1560" s="26" t="str">
        <f ca="1">IF(Email_TaskV2[[#This Row],[Aging]]&gt;7,"Warning","")</f>
        <v/>
      </c>
      <c r="AS1560" s="158"/>
      <c r="AT1560" s="158"/>
      <c r="AU1560" s="158"/>
      <c r="AV1560" s="158" t="str">
        <f>IF(AND(Email_TaskV2[[#This Row],[Status]]="ON PROGRESS",Email_TaskV2[[#This Row],[Type]]="RFS"),"YES","")</f>
        <v/>
      </c>
      <c r="AW1560" s="16" t="str">
        <f>IF(AND(Email_TaskV2[[#This Row],[Status]]="ON PROGRESS",Email_TaskV2[[#This Row],[Type]]="RFI"),"YES","")</f>
        <v/>
      </c>
      <c r="AX1560" s="158">
        <f>IF(Email_TaskV2[[#This Row],[Nomor Nodin RFS/RFI]]="","",DAY(Email_TaskV2[[#This Row],[Tanggal nodin RFS/RFI]]))</f>
        <v>8</v>
      </c>
      <c r="AY1560" s="179" t="str">
        <f>IF(Email_TaskV2[[#This Row],[Nomor Nodin RFS/RFI]]="","",TEXT(Email_TaskV2[[#This Row],[Tanggal nodin RFS/RFI]],"mmm"))</f>
        <v>Dec</v>
      </c>
      <c r="AZ1560" s="179" t="str">
        <f>IF(Email_TaskV2[[#This Row],[Nodin BO]]="","No","Yes")</f>
        <v>Yes</v>
      </c>
      <c r="BA1560" s="176">
        <f>IF(Email_TaskV2[[#This Row],[Month]]="",13,MONTH(Email_TaskV2[[#This Row],[Tanggal nodin RFS/RFI]]))</f>
        <v>12</v>
      </c>
    </row>
    <row r="1561" spans="1:53" ht="15" hidden="1" customHeight="1" x14ac:dyDescent="0.3">
      <c r="A1561" s="17">
        <v>1560</v>
      </c>
      <c r="B1561" s="78" t="s">
        <v>6813</v>
      </c>
      <c r="C1561" s="86">
        <v>44902</v>
      </c>
      <c r="D1561" s="191" t="s">
        <v>6814</v>
      </c>
      <c r="E1561" s="182" t="s">
        <v>6197</v>
      </c>
      <c r="F1561" s="192">
        <v>0.2</v>
      </c>
      <c r="G1561" s="85">
        <v>44907</v>
      </c>
      <c r="H1561" s="78"/>
      <c r="I1561" s="78"/>
      <c r="J1561" s="78"/>
      <c r="K1561" s="78"/>
      <c r="L1561" s="77"/>
      <c r="M1561" s="87"/>
      <c r="N1561" s="87" t="s">
        <v>104</v>
      </c>
      <c r="O1561" s="87" t="s">
        <v>105</v>
      </c>
      <c r="P1561" s="87" t="str">
        <f>VLOOKUP(Email_TaskV2[[#This Row],[PIC Dev]],[1]Organization!C:D,2,FALSE)</f>
        <v>Digital and VAS</v>
      </c>
      <c r="Q1561" s="87"/>
      <c r="R1561" s="78"/>
      <c r="S1561" s="78" t="s">
        <v>61</v>
      </c>
      <c r="T1561" s="78" t="s">
        <v>5754</v>
      </c>
      <c r="U1561" s="78" t="s">
        <v>6815</v>
      </c>
      <c r="V1561" s="85">
        <v>44844</v>
      </c>
      <c r="W1561" s="78" t="s">
        <v>6185</v>
      </c>
      <c r="X1561" s="78" t="s">
        <v>6816</v>
      </c>
      <c r="Y1561" s="78" t="s">
        <v>6817</v>
      </c>
      <c r="Z1561" s="78" t="s">
        <v>63</v>
      </c>
      <c r="AA1561" s="78" t="s">
        <v>64</v>
      </c>
      <c r="AB1561" s="78" t="s">
        <v>108</v>
      </c>
      <c r="AC1561" s="78" t="s">
        <v>98</v>
      </c>
      <c r="AD1561" s="23" t="s">
        <v>2421</v>
      </c>
      <c r="AE1561" s="77"/>
      <c r="AF1561" s="77"/>
      <c r="AG1561" s="78"/>
      <c r="AH1561" s="78"/>
      <c r="AI1561" s="182" t="s">
        <v>68</v>
      </c>
      <c r="AJ1561" s="183" t="str">
        <f t="shared" si="184"/>
        <v>(Postman Simulator)</v>
      </c>
      <c r="AK1561" s="25"/>
      <c r="AL1561" s="25"/>
      <c r="AM1561" s="25"/>
      <c r="AN1561" s="25">
        <v>4</v>
      </c>
      <c r="AO1561" s="25"/>
      <c r="AP1561" s="26">
        <f ca="1">IF(AND(Email_TaskV2[[#This Row],[Status]]="ON PROGRESS"),TODAY()-Email_TaskV2[[#This Row],[Tanggal nodin RFS/RFI]],0)</f>
        <v>6</v>
      </c>
      <c r="AQ1561" s="26">
        <f ca="1">IF(AND(Email_TaskV2[[#This Row],[Status]]="ON PROGRESS",Email_TaskV2[[#This Row],[Type]]="RFI"),TODAY()-Email_TaskV2[[#This Row],[Tanggal nodin RFS/RFI]],0)</f>
        <v>0</v>
      </c>
      <c r="AR1561" s="26" t="str">
        <f ca="1">IF(Email_TaskV2[[#This Row],[Aging]]&gt;7,"Warning","")</f>
        <v/>
      </c>
      <c r="AS1561" s="158"/>
      <c r="AT1561" s="158"/>
      <c r="AU1561" s="158"/>
      <c r="AV1561" s="158" t="str">
        <f>IF(AND(Email_TaskV2[[#This Row],[Status]]="ON PROGRESS",Email_TaskV2[[#This Row],[Type]]="RFS"),"YES","")</f>
        <v>YES</v>
      </c>
      <c r="AW1561" s="184" t="str">
        <f>IF(AND(Email_TaskV2[[#This Row],[Status]]="ON PROGRESS",Email_TaskV2[[#This Row],[Type]]="RFI"),"YES","")</f>
        <v/>
      </c>
      <c r="AX1561" s="158">
        <f>IF(Email_TaskV2[[#This Row],[Nomor Nodin RFS/RFI]]="","",DAY(Email_TaskV2[[#This Row],[Tanggal nodin RFS/RFI]]))</f>
        <v>7</v>
      </c>
      <c r="AY1561" s="179" t="str">
        <f>IF(Email_TaskV2[[#This Row],[Nomor Nodin RFS/RFI]]="","",TEXT(Email_TaskV2[[#This Row],[Tanggal nodin RFS/RFI]],"mmm"))</f>
        <v>Dec</v>
      </c>
      <c r="AZ1561" s="179" t="str">
        <f>IF(Email_TaskV2[[#This Row],[Nodin BO]]="","No","Yes")</f>
        <v>Yes</v>
      </c>
      <c r="BA1561" s="176">
        <f>IF(Email_TaskV2[[#This Row],[Month]]="",13,MONTH(Email_TaskV2[[#This Row],[Tanggal nodin RFS/RFI]]))</f>
        <v>12</v>
      </c>
    </row>
    <row r="1562" spans="1:53" ht="15" hidden="1" customHeight="1" x14ac:dyDescent="0.3">
      <c r="A1562" s="17">
        <v>1561</v>
      </c>
      <c r="B1562" s="78" t="s">
        <v>6818</v>
      </c>
      <c r="C1562" s="86">
        <v>44902</v>
      </c>
      <c r="D1562" s="204" t="s">
        <v>6819</v>
      </c>
      <c r="E1562" s="182" t="s">
        <v>6197</v>
      </c>
      <c r="F1562" s="192">
        <v>0.7</v>
      </c>
      <c r="G1562" s="85">
        <v>44904</v>
      </c>
      <c r="H1562" s="78"/>
      <c r="I1562" s="78"/>
      <c r="J1562" s="78"/>
      <c r="K1562" s="78"/>
      <c r="L1562" s="77"/>
      <c r="M1562" s="87"/>
      <c r="N1562" s="87" t="s">
        <v>104</v>
      </c>
      <c r="O1562" s="87" t="s">
        <v>105</v>
      </c>
      <c r="P1562" s="87" t="str">
        <f>VLOOKUP(Email_TaskV2[[#This Row],[PIC Dev]],[1]Organization!C:D,2,FALSE)</f>
        <v>Digital and VAS</v>
      </c>
      <c r="Q1562" s="87"/>
      <c r="R1562" s="78"/>
      <c r="S1562" s="78" t="s">
        <v>106</v>
      </c>
      <c r="T1562" s="78" t="s">
        <v>6820</v>
      </c>
      <c r="U1562" s="177" t="s">
        <v>6821</v>
      </c>
      <c r="V1562" s="85">
        <v>44895</v>
      </c>
      <c r="W1562" s="78" t="s">
        <v>6185</v>
      </c>
      <c r="X1562" s="78" t="s">
        <v>6539</v>
      </c>
      <c r="Y1562" s="78" t="s">
        <v>6540</v>
      </c>
      <c r="Z1562" s="78" t="s">
        <v>63</v>
      </c>
      <c r="AA1562" s="78" t="s">
        <v>64</v>
      </c>
      <c r="AB1562" s="78" t="s">
        <v>108</v>
      </c>
      <c r="AC1562" s="78" t="s">
        <v>98</v>
      </c>
      <c r="AD1562" s="23" t="s">
        <v>2792</v>
      </c>
      <c r="AE1562" s="77"/>
      <c r="AF1562" s="77"/>
      <c r="AG1562" s="78"/>
      <c r="AH1562" s="78"/>
      <c r="AI1562" s="182" t="s">
        <v>75</v>
      </c>
      <c r="AJ1562" s="183" t="str">
        <f t="shared" si="184"/>
        <v/>
      </c>
      <c r="AK1562" s="25"/>
      <c r="AL1562" s="25"/>
      <c r="AM1562" s="25"/>
      <c r="AN1562" s="25"/>
      <c r="AO1562" s="25"/>
      <c r="AP1562" s="26">
        <f ca="1">IF(AND(Email_TaskV2[[#This Row],[Status]]="ON PROGRESS"),TODAY()-Email_TaskV2[[#This Row],[Tanggal nodin RFS/RFI]],0)</f>
        <v>6</v>
      </c>
      <c r="AQ1562" s="26">
        <f ca="1">IF(AND(Email_TaskV2[[#This Row],[Status]]="ON PROGRESS",Email_TaskV2[[#This Row],[Type]]="RFI"),TODAY()-Email_TaskV2[[#This Row],[Tanggal nodin RFS/RFI]],0)</f>
        <v>6</v>
      </c>
      <c r="AR1562" s="26" t="str">
        <f ca="1">IF(Email_TaskV2[[#This Row],[Aging]]&gt;7,"Warning","")</f>
        <v/>
      </c>
      <c r="AS1562" s="158"/>
      <c r="AT1562" s="158"/>
      <c r="AU1562" s="158"/>
      <c r="AV1562" s="158" t="str">
        <f>IF(AND(Email_TaskV2[[#This Row],[Status]]="ON PROGRESS",Email_TaskV2[[#This Row],[Type]]="RFS"),"YES","")</f>
        <v/>
      </c>
      <c r="AW1562" s="184" t="str">
        <f>IF(AND(Email_TaskV2[[#This Row],[Status]]="ON PROGRESS",Email_TaskV2[[#This Row],[Type]]="RFI"),"YES","")</f>
        <v>YES</v>
      </c>
      <c r="AX1562" s="158">
        <f>IF(Email_TaskV2[[#This Row],[Nomor Nodin RFS/RFI]]="","",DAY(Email_TaskV2[[#This Row],[Tanggal nodin RFS/RFI]]))</f>
        <v>7</v>
      </c>
      <c r="AY1562" s="179" t="str">
        <f>IF(Email_TaskV2[[#This Row],[Nomor Nodin RFS/RFI]]="","",TEXT(Email_TaskV2[[#This Row],[Tanggal nodin RFS/RFI]],"mmm"))</f>
        <v>Dec</v>
      </c>
      <c r="AZ1562" s="179" t="str">
        <f>IF(Email_TaskV2[[#This Row],[Nodin BO]]="","No","Yes")</f>
        <v>Yes</v>
      </c>
      <c r="BA1562" s="176">
        <f>IF(Email_TaskV2[[#This Row],[Month]]="",13,MONTH(Email_TaskV2[[#This Row],[Tanggal nodin RFS/RFI]]))</f>
        <v>12</v>
      </c>
    </row>
    <row r="1563" spans="1:53" ht="15" hidden="1" customHeight="1" x14ac:dyDescent="0.3">
      <c r="A1563" s="17">
        <v>1562</v>
      </c>
      <c r="B1563" s="78" t="s">
        <v>6822</v>
      </c>
      <c r="C1563" s="86">
        <v>44903</v>
      </c>
      <c r="D1563" s="204" t="s">
        <v>6823</v>
      </c>
      <c r="E1563" s="182" t="s">
        <v>6197</v>
      </c>
      <c r="F1563" s="192">
        <v>0.2</v>
      </c>
      <c r="G1563" s="85">
        <v>44902</v>
      </c>
      <c r="H1563" s="78"/>
      <c r="I1563" s="78"/>
      <c r="J1563" s="78"/>
      <c r="K1563" s="78"/>
      <c r="L1563" s="77"/>
      <c r="M1563" s="87"/>
      <c r="N1563" s="87" t="s">
        <v>130</v>
      </c>
      <c r="O1563" s="87" t="s">
        <v>131</v>
      </c>
      <c r="P1563" s="87" t="str">
        <f>VLOOKUP(Email_TaskV2[[#This Row],[PIC Dev]],[1]Organization!C:D,2,FALSE)</f>
        <v>BSM Prepaid</v>
      </c>
      <c r="Q1563" s="87"/>
      <c r="R1563" s="78"/>
      <c r="S1563" s="78" t="s">
        <v>106</v>
      </c>
      <c r="T1563" s="78" t="s">
        <v>6824</v>
      </c>
      <c r="U1563" s="78" t="s">
        <v>6825</v>
      </c>
      <c r="V1563" s="85">
        <v>44897</v>
      </c>
      <c r="W1563" s="78" t="s">
        <v>6311</v>
      </c>
      <c r="X1563" s="78" t="s">
        <v>6513</v>
      </c>
      <c r="Y1563" s="78" t="s">
        <v>6514</v>
      </c>
      <c r="Z1563" s="78" t="s">
        <v>63</v>
      </c>
      <c r="AA1563" s="78" t="s">
        <v>64</v>
      </c>
      <c r="AB1563" s="78" t="s">
        <v>65</v>
      </c>
      <c r="AC1563" s="78" t="s">
        <v>66</v>
      </c>
      <c r="AD1563" s="23" t="s">
        <v>5844</v>
      </c>
      <c r="AE1563" s="77"/>
      <c r="AF1563" s="77"/>
      <c r="AG1563" s="78"/>
      <c r="AH1563" s="78"/>
      <c r="AI1563" s="182" t="s">
        <v>75</v>
      </c>
      <c r="AJ1563" s="183" t="str">
        <f t="shared" ref="AJ1563:AJ1566" si="187">_xlfn.CONCAT(IF(AK1563&lt;&gt;"",REPLACE(AK1563,1,1,"(Sigos Automation)"),""),IF(AL1563&lt;&gt;"",REPLACE(AL1563,1,1,"(Prima Automation)"),""),IF(AM1563&lt;&gt;"",REPLACE(AM1563,1,1,"(FUT Simulator)"),""),IF(AN1563&lt;&gt;"",REPLACE(AN1563,1,1,"(Postman Simulator)"),""),IF(AO1563&lt;&gt;"",REPLACE(AO1563,1,1,"(Cetho Automation)"),""))</f>
        <v/>
      </c>
      <c r="AK1563" s="25"/>
      <c r="AL1563" s="25"/>
      <c r="AM1563" s="25"/>
      <c r="AN1563" s="25"/>
      <c r="AO1563" s="25"/>
      <c r="AP1563" s="26">
        <f ca="1">IF(AND(Email_TaskV2[[#This Row],[Status]]="ON PROGRESS"),TODAY()-Email_TaskV2[[#This Row],[Tanggal nodin RFS/RFI]],0)</f>
        <v>5</v>
      </c>
      <c r="AQ1563" s="26">
        <f ca="1">IF(AND(Email_TaskV2[[#This Row],[Status]]="ON PROGRESS",Email_TaskV2[[#This Row],[Type]]="RFI"),TODAY()-Email_TaskV2[[#This Row],[Tanggal nodin RFS/RFI]],0)</f>
        <v>5</v>
      </c>
      <c r="AR1563" s="26" t="str">
        <f ca="1">IF(Email_TaskV2[[#This Row],[Aging]]&gt;7,"Warning","")</f>
        <v/>
      </c>
      <c r="AS1563" s="158"/>
      <c r="AT1563" s="158"/>
      <c r="AU1563" s="158"/>
      <c r="AV1563" s="158" t="str">
        <f>IF(AND(Email_TaskV2[[#This Row],[Status]]="ON PROGRESS",Email_TaskV2[[#This Row],[Type]]="RFS"),"YES","")</f>
        <v/>
      </c>
      <c r="AW1563" s="184" t="str">
        <f>IF(AND(Email_TaskV2[[#This Row],[Status]]="ON PROGRESS",Email_TaskV2[[#This Row],[Type]]="RFI"),"YES","")</f>
        <v>YES</v>
      </c>
      <c r="AX1563" s="158">
        <f>IF(Email_TaskV2[[#This Row],[Nomor Nodin RFS/RFI]]="","",DAY(Email_TaskV2[[#This Row],[Tanggal nodin RFS/RFI]]))</f>
        <v>8</v>
      </c>
      <c r="AY1563" s="179" t="str">
        <f>IF(Email_TaskV2[[#This Row],[Nomor Nodin RFS/RFI]]="","",TEXT(Email_TaskV2[[#This Row],[Tanggal nodin RFS/RFI]],"mmm"))</f>
        <v>Dec</v>
      </c>
      <c r="AZ1563" s="179" t="str">
        <f>IF(Email_TaskV2[[#This Row],[Nodin BO]]="","No","Yes")</f>
        <v>Yes</v>
      </c>
      <c r="BA1563" s="176">
        <f>IF(Email_TaskV2[[#This Row],[Month]]="",13,MONTH(Email_TaskV2[[#This Row],[Tanggal nodin RFS/RFI]]))</f>
        <v>12</v>
      </c>
    </row>
    <row r="1564" spans="1:53" ht="15" hidden="1" customHeight="1" x14ac:dyDescent="0.3">
      <c r="A1564" s="17">
        <v>1563</v>
      </c>
      <c r="B1564" s="78" t="s">
        <v>6826</v>
      </c>
      <c r="C1564" s="86">
        <v>44903</v>
      </c>
      <c r="D1564" s="204" t="s">
        <v>6827</v>
      </c>
      <c r="E1564" s="182" t="s">
        <v>6197</v>
      </c>
      <c r="F1564" s="192">
        <v>0.2</v>
      </c>
      <c r="G1564" s="78"/>
      <c r="H1564" s="78"/>
      <c r="I1564" s="78"/>
      <c r="J1564" s="78"/>
      <c r="K1564" s="78"/>
      <c r="L1564" s="77"/>
      <c r="M1564" s="87"/>
      <c r="N1564" s="87" t="s">
        <v>3607</v>
      </c>
      <c r="O1564" s="87" t="s">
        <v>3608</v>
      </c>
      <c r="P1564" s="87" t="str">
        <f>VLOOKUP(Email_TaskV2[[#This Row],[PIC Dev]],[1]Organization!C:D,2,FALSE)</f>
        <v>Business Architecture</v>
      </c>
      <c r="Q1564" s="87"/>
      <c r="R1564" s="78"/>
      <c r="S1564" s="78" t="s">
        <v>106</v>
      </c>
      <c r="T1564" s="177" t="s">
        <v>6828</v>
      </c>
      <c r="U1564" s="78"/>
      <c r="V1564" s="78"/>
      <c r="W1564" s="78"/>
      <c r="X1564" s="78"/>
      <c r="Y1564" s="78"/>
      <c r="Z1564" s="78" t="s">
        <v>63</v>
      </c>
      <c r="AA1564" s="78" t="s">
        <v>64</v>
      </c>
      <c r="AB1564" s="78" t="s">
        <v>534</v>
      </c>
      <c r="AC1564" s="78" t="s">
        <v>98</v>
      </c>
      <c r="AD1564" s="23" t="s">
        <v>1719</v>
      </c>
      <c r="AE1564" s="77"/>
      <c r="AF1564" s="77"/>
      <c r="AG1564" s="78"/>
      <c r="AH1564" s="78"/>
      <c r="AI1564" s="182" t="s">
        <v>68</v>
      </c>
      <c r="AJ1564" s="183" t="str">
        <f t="shared" si="187"/>
        <v>(Prima Automation)</v>
      </c>
      <c r="AK1564" s="25"/>
      <c r="AL1564" s="25">
        <v>2</v>
      </c>
      <c r="AM1564" s="25"/>
      <c r="AN1564" s="25"/>
      <c r="AO1564" s="25"/>
      <c r="AP1564" s="26">
        <f ca="1">IF(AND(Email_TaskV2[[#This Row],[Status]]="ON PROGRESS"),TODAY()-Email_TaskV2[[#This Row],[Tanggal nodin RFS/RFI]],0)</f>
        <v>5</v>
      </c>
      <c r="AQ1564" s="26">
        <f ca="1">IF(AND(Email_TaskV2[[#This Row],[Status]]="ON PROGRESS",Email_TaskV2[[#This Row],[Type]]="RFI"),TODAY()-Email_TaskV2[[#This Row],[Tanggal nodin RFS/RFI]],0)</f>
        <v>5</v>
      </c>
      <c r="AR1564" s="26" t="str">
        <f ca="1">IF(Email_TaskV2[[#This Row],[Aging]]&gt;7,"Warning","")</f>
        <v/>
      </c>
      <c r="AS1564" s="158"/>
      <c r="AT1564" s="158"/>
      <c r="AU1564" s="158"/>
      <c r="AV1564" s="158" t="str">
        <f>IF(AND(Email_TaskV2[[#This Row],[Status]]="ON PROGRESS",Email_TaskV2[[#This Row],[Type]]="RFS"),"YES","")</f>
        <v/>
      </c>
      <c r="AW1564" s="184" t="str">
        <f>IF(AND(Email_TaskV2[[#This Row],[Status]]="ON PROGRESS",Email_TaskV2[[#This Row],[Type]]="RFI"),"YES","")</f>
        <v>YES</v>
      </c>
      <c r="AX1564" s="158">
        <f>IF(Email_TaskV2[[#This Row],[Nomor Nodin RFS/RFI]]="","",DAY(Email_TaskV2[[#This Row],[Tanggal nodin RFS/RFI]]))</f>
        <v>8</v>
      </c>
      <c r="AY1564" s="179" t="str">
        <f>IF(Email_TaskV2[[#This Row],[Nomor Nodin RFS/RFI]]="","",TEXT(Email_TaskV2[[#This Row],[Tanggal nodin RFS/RFI]],"mmm"))</f>
        <v>Dec</v>
      </c>
      <c r="AZ1564" s="179" t="str">
        <f>IF(Email_TaskV2[[#This Row],[Nodin BO]]="","No","Yes")</f>
        <v>Yes</v>
      </c>
      <c r="BA1564" s="176">
        <f>IF(Email_TaskV2[[#This Row],[Month]]="",13,MONTH(Email_TaskV2[[#This Row],[Tanggal nodin RFS/RFI]]))</f>
        <v>12</v>
      </c>
    </row>
    <row r="1565" spans="1:53" ht="15" hidden="1" customHeight="1" x14ac:dyDescent="0.3">
      <c r="A1565" s="17">
        <v>1564</v>
      </c>
      <c r="B1565" s="78" t="s">
        <v>6829</v>
      </c>
      <c r="C1565" s="86">
        <v>44903</v>
      </c>
      <c r="D1565" s="191" t="s">
        <v>6830</v>
      </c>
      <c r="E1565" s="182" t="s">
        <v>6197</v>
      </c>
      <c r="F1565" s="192">
        <v>0.2</v>
      </c>
      <c r="G1565" s="85">
        <v>44908</v>
      </c>
      <c r="H1565" s="78"/>
      <c r="I1565" s="78"/>
      <c r="J1565" s="78"/>
      <c r="K1565" s="78"/>
      <c r="L1565" s="77"/>
      <c r="M1565" s="87"/>
      <c r="N1565" s="87" t="s">
        <v>1434</v>
      </c>
      <c r="O1565" s="87" t="s">
        <v>59</v>
      </c>
      <c r="P1565" s="87" t="str">
        <f>VLOOKUP(Email_TaskV2[[#This Row],[PIC Dev]],[1]Organization!C:D,2,FALSE)</f>
        <v>BSM Prepaid</v>
      </c>
      <c r="Q1565" s="87"/>
      <c r="R1565" s="78"/>
      <c r="S1565" s="78" t="s">
        <v>61</v>
      </c>
      <c r="T1565" s="78" t="s">
        <v>6831</v>
      </c>
      <c r="U1565" s="177" t="s">
        <v>6832</v>
      </c>
      <c r="V1565" s="85">
        <v>44897</v>
      </c>
      <c r="W1565" s="78" t="s">
        <v>6101</v>
      </c>
      <c r="X1565" s="177" t="s">
        <v>6833</v>
      </c>
      <c r="Y1565" s="177" t="s">
        <v>6834</v>
      </c>
      <c r="Z1565" s="78" t="s">
        <v>63</v>
      </c>
      <c r="AA1565" s="78" t="s">
        <v>64</v>
      </c>
      <c r="AB1565" s="78" t="s">
        <v>65</v>
      </c>
      <c r="AC1565" s="78" t="s">
        <v>66</v>
      </c>
      <c r="AD1565" s="23" t="s">
        <v>4310</v>
      </c>
      <c r="AE1565" s="77" t="s">
        <v>74</v>
      </c>
      <c r="AF1565" s="77" t="s">
        <v>89</v>
      </c>
      <c r="AG1565" s="78" t="s">
        <v>4221</v>
      </c>
      <c r="AH1565" s="78"/>
      <c r="AI1565" s="182" t="s">
        <v>75</v>
      </c>
      <c r="AJ1565" s="183" t="str">
        <f t="shared" si="187"/>
        <v/>
      </c>
      <c r="AK1565" s="25"/>
      <c r="AL1565" s="25"/>
      <c r="AM1565" s="25"/>
      <c r="AN1565" s="25"/>
      <c r="AO1565" s="25"/>
      <c r="AP1565" s="26">
        <f ca="1">IF(AND(Email_TaskV2[[#This Row],[Status]]="ON PROGRESS"),TODAY()-Email_TaskV2[[#This Row],[Tanggal nodin RFS/RFI]],0)</f>
        <v>5</v>
      </c>
      <c r="AQ1565" s="26">
        <f ca="1">IF(AND(Email_TaskV2[[#This Row],[Status]]="ON PROGRESS",Email_TaskV2[[#This Row],[Type]]="RFI"),TODAY()-Email_TaskV2[[#This Row],[Tanggal nodin RFS/RFI]],0)</f>
        <v>0</v>
      </c>
      <c r="AR1565" s="26" t="str">
        <f ca="1">IF(Email_TaskV2[[#This Row],[Aging]]&gt;7,"Warning","")</f>
        <v/>
      </c>
      <c r="AS1565" s="158"/>
      <c r="AT1565" s="158"/>
      <c r="AU1565" s="158"/>
      <c r="AV1565" s="158" t="str">
        <f>IF(AND(Email_TaskV2[[#This Row],[Status]]="ON PROGRESS",Email_TaskV2[[#This Row],[Type]]="RFS"),"YES","")</f>
        <v>YES</v>
      </c>
      <c r="AW1565" s="184" t="str">
        <f>IF(AND(Email_TaskV2[[#This Row],[Status]]="ON PROGRESS",Email_TaskV2[[#This Row],[Type]]="RFI"),"YES","")</f>
        <v/>
      </c>
      <c r="AX1565" s="158">
        <f>IF(Email_TaskV2[[#This Row],[Nomor Nodin RFS/RFI]]="","",DAY(Email_TaskV2[[#This Row],[Tanggal nodin RFS/RFI]]))</f>
        <v>8</v>
      </c>
      <c r="AY1565" s="179" t="str">
        <f>IF(Email_TaskV2[[#This Row],[Nomor Nodin RFS/RFI]]="","",TEXT(Email_TaskV2[[#This Row],[Tanggal nodin RFS/RFI]],"mmm"))</f>
        <v>Dec</v>
      </c>
      <c r="AZ1565" s="179" t="str">
        <f>IF(Email_TaskV2[[#This Row],[Nodin BO]]="","No","Yes")</f>
        <v>Yes</v>
      </c>
      <c r="BA1565" s="176">
        <f>IF(Email_TaskV2[[#This Row],[Month]]="",13,MONTH(Email_TaskV2[[#This Row],[Tanggal nodin RFS/RFI]]))</f>
        <v>12</v>
      </c>
    </row>
    <row r="1566" spans="1:53" ht="15" hidden="1" customHeight="1" x14ac:dyDescent="0.3">
      <c r="A1566" s="17">
        <v>1565</v>
      </c>
      <c r="B1566" s="78" t="s">
        <v>6835</v>
      </c>
      <c r="C1566" s="86">
        <v>44903</v>
      </c>
      <c r="D1566" s="191" t="s">
        <v>6836</v>
      </c>
      <c r="E1566" s="182" t="s">
        <v>6197</v>
      </c>
      <c r="F1566" s="206" t="s">
        <v>6729</v>
      </c>
      <c r="G1566" s="78"/>
      <c r="H1566" s="78"/>
      <c r="I1566" s="78"/>
      <c r="J1566" s="78"/>
      <c r="K1566" s="78"/>
      <c r="L1566" s="77"/>
      <c r="M1566" s="87"/>
      <c r="N1566" s="87" t="s">
        <v>93</v>
      </c>
      <c r="O1566" s="87" t="s">
        <v>94</v>
      </c>
      <c r="P1566" s="87" t="str">
        <f>VLOOKUP(Email_TaskV2[[#This Row],[PIC Dev]],[1]Organization!C:D,2,FALSE)</f>
        <v>Digital and VAS</v>
      </c>
      <c r="Q1566" s="87"/>
      <c r="R1566" s="78"/>
      <c r="S1566" s="78" t="s">
        <v>61</v>
      </c>
      <c r="T1566" s="78" t="s">
        <v>6837</v>
      </c>
      <c r="U1566" s="177" t="s">
        <v>6838</v>
      </c>
      <c r="V1566" s="85">
        <v>44901</v>
      </c>
      <c r="W1566" s="78" t="s">
        <v>4158</v>
      </c>
      <c r="X1566" s="78" t="s">
        <v>6839</v>
      </c>
      <c r="Y1566" s="78" t="s">
        <v>6840</v>
      </c>
      <c r="Z1566" s="78" t="s">
        <v>63</v>
      </c>
      <c r="AA1566" s="78" t="s">
        <v>64</v>
      </c>
      <c r="AB1566" s="78" t="s">
        <v>201</v>
      </c>
      <c r="AC1566" s="78" t="s">
        <v>98</v>
      </c>
      <c r="AD1566" s="207" t="s">
        <v>181</v>
      </c>
      <c r="AE1566" s="77"/>
      <c r="AF1566" s="77"/>
      <c r="AG1566" s="78"/>
      <c r="AH1566" s="78"/>
      <c r="AI1566" s="182" t="s">
        <v>75</v>
      </c>
      <c r="AJ1566" s="183" t="str">
        <f t="shared" si="187"/>
        <v/>
      </c>
      <c r="AK1566" s="25"/>
      <c r="AL1566" s="25"/>
      <c r="AM1566" s="25"/>
      <c r="AN1566" s="25"/>
      <c r="AO1566" s="25"/>
      <c r="AP1566" s="26">
        <f ca="1">IF(AND(Email_TaskV2[[#This Row],[Status]]="ON PROGRESS"),TODAY()-Email_TaskV2[[#This Row],[Tanggal nodin RFS/RFI]],0)</f>
        <v>5</v>
      </c>
      <c r="AQ1566" s="26">
        <f ca="1">IF(AND(Email_TaskV2[[#This Row],[Status]]="ON PROGRESS",Email_TaskV2[[#This Row],[Type]]="RFI"),TODAY()-Email_TaskV2[[#This Row],[Tanggal nodin RFS/RFI]],0)</f>
        <v>0</v>
      </c>
      <c r="AR1566" s="26" t="str">
        <f ca="1">IF(Email_TaskV2[[#This Row],[Aging]]&gt;7,"Warning","")</f>
        <v/>
      </c>
      <c r="AS1566" s="158"/>
      <c r="AT1566" s="158"/>
      <c r="AU1566" s="158"/>
      <c r="AV1566" s="158" t="str">
        <f>IF(AND(Email_TaskV2[[#This Row],[Status]]="ON PROGRESS",Email_TaskV2[[#This Row],[Type]]="RFS"),"YES","")</f>
        <v>YES</v>
      </c>
      <c r="AW1566" s="184" t="str">
        <f>IF(AND(Email_TaskV2[[#This Row],[Status]]="ON PROGRESS",Email_TaskV2[[#This Row],[Type]]="RFI"),"YES","")</f>
        <v/>
      </c>
      <c r="AX1566" s="158">
        <f>IF(Email_TaskV2[[#This Row],[Nomor Nodin RFS/RFI]]="","",DAY(Email_TaskV2[[#This Row],[Tanggal nodin RFS/RFI]]))</f>
        <v>8</v>
      </c>
      <c r="AY1566" s="179" t="str">
        <f>IF(Email_TaskV2[[#This Row],[Nomor Nodin RFS/RFI]]="","",TEXT(Email_TaskV2[[#This Row],[Tanggal nodin RFS/RFI]],"mmm"))</f>
        <v>Dec</v>
      </c>
      <c r="AZ1566" s="179" t="str">
        <f>IF(Email_TaskV2[[#This Row],[Nodin BO]]="","No","Yes")</f>
        <v>Yes</v>
      </c>
      <c r="BA1566" s="176">
        <f>IF(Email_TaskV2[[#This Row],[Month]]="",13,MONTH(Email_TaskV2[[#This Row],[Tanggal nodin RFS/RFI]]))</f>
        <v>12</v>
      </c>
    </row>
    <row r="1567" spans="1:53" ht="15" hidden="1" customHeight="1" x14ac:dyDescent="0.3">
      <c r="A1567" s="17">
        <v>1566</v>
      </c>
      <c r="B1567" s="31" t="s">
        <v>6841</v>
      </c>
      <c r="C1567" s="40">
        <v>44903</v>
      </c>
      <c r="D1567" s="208" t="s">
        <v>6842</v>
      </c>
      <c r="E1567" s="185" t="s">
        <v>6197</v>
      </c>
      <c r="F1567" s="139" t="s">
        <v>6729</v>
      </c>
      <c r="G1567" s="31"/>
      <c r="H1567" s="31"/>
      <c r="I1567" s="31"/>
      <c r="J1567" s="31"/>
      <c r="K1567" s="78"/>
      <c r="L1567" s="33"/>
      <c r="M1567" s="34"/>
      <c r="N1567" s="34" t="s">
        <v>353</v>
      </c>
      <c r="O1567" s="34" t="s">
        <v>354</v>
      </c>
      <c r="P1567" s="34" t="str">
        <f>VLOOKUP(Email_TaskV2[[#This Row],[PIC Dev]],[1]Organization!C:D,2,FALSE)</f>
        <v>BSM Prepaid</v>
      </c>
      <c r="Q1567" s="34"/>
      <c r="R1567" s="31"/>
      <c r="S1567" s="31" t="s">
        <v>106</v>
      </c>
      <c r="T1567" s="31" t="s">
        <v>6784</v>
      </c>
      <c r="U1567" s="78" t="s">
        <v>6785</v>
      </c>
      <c r="V1567" s="85">
        <v>44894</v>
      </c>
      <c r="W1567" s="78"/>
      <c r="X1567" s="78" t="s">
        <v>6017</v>
      </c>
      <c r="Y1567" s="78" t="s">
        <v>5972</v>
      </c>
      <c r="Z1567" s="78" t="s">
        <v>63</v>
      </c>
      <c r="AA1567" s="78" t="s">
        <v>64</v>
      </c>
      <c r="AB1567" s="78" t="s">
        <v>624</v>
      </c>
      <c r="AC1567" s="78" t="s">
        <v>98</v>
      </c>
      <c r="AD1567" s="23" t="s">
        <v>151</v>
      </c>
      <c r="AE1567" s="33"/>
      <c r="AF1567" s="33"/>
      <c r="AG1567" s="31"/>
      <c r="AH1567" s="31"/>
      <c r="AI1567" s="182" t="s">
        <v>75</v>
      </c>
      <c r="AJ1567" s="183" t="str">
        <f>_xlfn.CONCAT(IF(AK1567&lt;&gt;"",REPLACE(AK1567,1,1,"(Sigos Automation)"),""),IF(AL1567&lt;&gt;"",REPLACE(AL1567,1,1,"(Prima Automation)"),""),IF(AM1567&lt;&gt;"",REPLACE(AM1567,1,1,"(FUT Simulator)"),""),IF(AN1567&lt;&gt;"",REPLACE(AN1567,1,1,"(Postman Simulator)"),""),IF(AO1567&lt;&gt;"",REPLACE(AO1567,1,1,"(Cetho Automation)"),""))</f>
        <v/>
      </c>
      <c r="AK1567" s="25"/>
      <c r="AL1567" s="25"/>
      <c r="AM1567" s="25"/>
      <c r="AN1567" s="25"/>
      <c r="AO1567" s="25"/>
      <c r="AP1567" s="26">
        <f ca="1">IF(AND(Email_TaskV2[[#This Row],[Status]]="ON PROGRESS"),TODAY()-Email_TaskV2[[#This Row],[Tanggal nodin RFS/RFI]],0)</f>
        <v>5</v>
      </c>
      <c r="AQ1567" s="26">
        <f ca="1">IF(AND(Email_TaskV2[[#This Row],[Status]]="ON PROGRESS",Email_TaskV2[[#This Row],[Type]]="RFI"),TODAY()-Email_TaskV2[[#This Row],[Tanggal nodin RFS/RFI]],0)</f>
        <v>5</v>
      </c>
      <c r="AR1567" s="26" t="str">
        <f ca="1">IF(Email_TaskV2[[#This Row],[Aging]]&gt;7,"Warning","")</f>
        <v/>
      </c>
      <c r="AS1567" s="158"/>
      <c r="AT1567" s="158"/>
      <c r="AU1567" s="158"/>
      <c r="AV1567" s="158" t="str">
        <f>IF(AND(Email_TaskV2[[#This Row],[Status]]="ON PROGRESS",Email_TaskV2[[#This Row],[Type]]="RFS"),"YES","")</f>
        <v/>
      </c>
      <c r="AW1567" s="184" t="str">
        <f>IF(AND(Email_TaskV2[[#This Row],[Status]]="ON PROGRESS",Email_TaskV2[[#This Row],[Type]]="RFI"),"YES","")</f>
        <v>YES</v>
      </c>
      <c r="AX1567" s="158">
        <f>IF(Email_TaskV2[[#This Row],[Nomor Nodin RFS/RFI]]="","",DAY(Email_TaskV2[[#This Row],[Tanggal nodin RFS/RFI]]))</f>
        <v>8</v>
      </c>
      <c r="AY1567" s="179" t="str">
        <f>IF(Email_TaskV2[[#This Row],[Nomor Nodin RFS/RFI]]="","",TEXT(Email_TaskV2[[#This Row],[Tanggal nodin RFS/RFI]],"mmm"))</f>
        <v>Dec</v>
      </c>
      <c r="AZ1567" s="179" t="str">
        <f>IF(Email_TaskV2[[#This Row],[Nodin BO]]="","No","Yes")</f>
        <v>Yes</v>
      </c>
      <c r="BA1567" s="176">
        <f>IF(Email_TaskV2[[#This Row],[Month]]="",13,MONTH(Email_TaskV2[[#This Row],[Tanggal nodin RFS/RFI]]))</f>
        <v>12</v>
      </c>
    </row>
    <row r="1568" spans="1:53" ht="15" hidden="1" customHeight="1" x14ac:dyDescent="0.3">
      <c r="A1568" s="17">
        <v>1567</v>
      </c>
      <c r="B1568" s="78" t="s">
        <v>6843</v>
      </c>
      <c r="C1568" s="86">
        <v>44903</v>
      </c>
      <c r="D1568" s="204" t="s">
        <v>6844</v>
      </c>
      <c r="E1568" s="182" t="s">
        <v>6197</v>
      </c>
      <c r="F1568" s="192">
        <v>0.2</v>
      </c>
      <c r="G1568" s="85">
        <v>44907</v>
      </c>
      <c r="H1568" s="78"/>
      <c r="I1568" s="78"/>
      <c r="J1568" s="78"/>
      <c r="K1568" s="187"/>
      <c r="L1568" s="77"/>
      <c r="M1568" s="87"/>
      <c r="N1568" s="87" t="s">
        <v>93</v>
      </c>
      <c r="O1568" s="87" t="s">
        <v>94</v>
      </c>
      <c r="P1568" s="87" t="str">
        <f>VLOOKUP(Email_TaskV2[[#This Row],[PIC Dev]],[1]Organization!C:D,2,FALSE)</f>
        <v>Digital and VAS</v>
      </c>
      <c r="Q1568" s="87"/>
      <c r="R1568" s="78"/>
      <c r="S1568" s="78" t="s">
        <v>106</v>
      </c>
      <c r="T1568" s="78" t="s">
        <v>6845</v>
      </c>
      <c r="U1568" s="186" t="s">
        <v>6846</v>
      </c>
      <c r="V1568" s="190">
        <v>44901</v>
      </c>
      <c r="W1568" s="187" t="s">
        <v>4158</v>
      </c>
      <c r="X1568" s="187" t="s">
        <v>6065</v>
      </c>
      <c r="Y1568" s="187" t="s">
        <v>6006</v>
      </c>
      <c r="Z1568" s="78" t="s">
        <v>63</v>
      </c>
      <c r="AA1568" s="78" t="s">
        <v>64</v>
      </c>
      <c r="AB1568" s="78" t="s">
        <v>201</v>
      </c>
      <c r="AC1568" s="78" t="s">
        <v>98</v>
      </c>
      <c r="AD1568" s="23" t="s">
        <v>211</v>
      </c>
      <c r="AE1568" s="77"/>
      <c r="AF1568" s="77"/>
      <c r="AG1568" s="78"/>
      <c r="AH1568" s="78"/>
      <c r="AI1568" s="182" t="s">
        <v>75</v>
      </c>
      <c r="AJ1568" s="183" t="str">
        <f>_xlfn.CONCAT(IF(AK1568&lt;&gt;"",REPLACE(AK1568,1,1,"(Sigos Automation)"),""),IF(AL1568&lt;&gt;"",REPLACE(AL1568,1,1,"(Prima Automation)"),""),IF(AM1568&lt;&gt;"",REPLACE(AM1568,1,1,"(FUT Simulator)"),""),IF(AN1568&lt;&gt;"",REPLACE(AN1568,1,1,"(Postman Simulator)"),""),IF(AO1568&lt;&gt;"",REPLACE(AO1568,1,1,"(Cetho Automation)"),""))</f>
        <v/>
      </c>
      <c r="AK1568" s="25"/>
      <c r="AL1568" s="25"/>
      <c r="AM1568" s="25"/>
      <c r="AN1568" s="25"/>
      <c r="AO1568" s="25"/>
      <c r="AP1568" s="26">
        <f ca="1">IF(AND(Email_TaskV2[[#This Row],[Status]]="ON PROGRESS"),TODAY()-Email_TaskV2[[#This Row],[Tanggal nodin RFS/RFI]],0)</f>
        <v>5</v>
      </c>
      <c r="AQ1568" s="26">
        <f ca="1">IF(AND(Email_TaskV2[[#This Row],[Status]]="ON PROGRESS",Email_TaskV2[[#This Row],[Type]]="RFI"),TODAY()-Email_TaskV2[[#This Row],[Tanggal nodin RFS/RFI]],0)</f>
        <v>5</v>
      </c>
      <c r="AR1568" s="26" t="str">
        <f ca="1">IF(Email_TaskV2[[#This Row],[Aging]]&gt;7,"Warning","")</f>
        <v/>
      </c>
      <c r="AS1568" s="158"/>
      <c r="AT1568" s="158"/>
      <c r="AU1568" s="158"/>
      <c r="AV1568" s="158" t="str">
        <f>IF(AND(Email_TaskV2[[#This Row],[Status]]="ON PROGRESS",Email_TaskV2[[#This Row],[Type]]="RFS"),"YES","")</f>
        <v/>
      </c>
      <c r="AW1568" s="184" t="str">
        <f>IF(AND(Email_TaskV2[[#This Row],[Status]]="ON PROGRESS",Email_TaskV2[[#This Row],[Type]]="RFI"),"YES","")</f>
        <v>YES</v>
      </c>
      <c r="AX1568" s="158">
        <f>IF(Email_TaskV2[[#This Row],[Nomor Nodin RFS/RFI]]="","",DAY(Email_TaskV2[[#This Row],[Tanggal nodin RFS/RFI]]))</f>
        <v>8</v>
      </c>
      <c r="AY1568" s="179" t="str">
        <f>IF(Email_TaskV2[[#This Row],[Nomor Nodin RFS/RFI]]="","",TEXT(Email_TaskV2[[#This Row],[Tanggal nodin RFS/RFI]],"mmm"))</f>
        <v>Dec</v>
      </c>
      <c r="AZ1568" s="179" t="str">
        <f>IF(Email_TaskV2[[#This Row],[Nodin BO]]="","No","Yes")</f>
        <v>Yes</v>
      </c>
      <c r="BA1568" s="176">
        <f>IF(Email_TaskV2[[#This Row],[Month]]="",13,MONTH(Email_TaskV2[[#This Row],[Tanggal nodin RFS/RFI]]))</f>
        <v>12</v>
      </c>
    </row>
    <row r="1569" spans="1:53" ht="15" hidden="1" customHeight="1" x14ac:dyDescent="0.3">
      <c r="A1569" s="17">
        <v>1568</v>
      </c>
      <c r="B1569" s="78" t="s">
        <v>6847</v>
      </c>
      <c r="C1569" s="86">
        <v>44903</v>
      </c>
      <c r="D1569" s="204" t="s">
        <v>6848</v>
      </c>
      <c r="E1569" s="182" t="s">
        <v>6197</v>
      </c>
      <c r="F1569" s="206" t="s">
        <v>6729</v>
      </c>
      <c r="G1569" s="78"/>
      <c r="H1569" s="78"/>
      <c r="I1569" s="78"/>
      <c r="J1569" s="78"/>
      <c r="K1569" s="78"/>
      <c r="L1569" s="77"/>
      <c r="M1569" s="87"/>
      <c r="N1569" s="34" t="s">
        <v>353</v>
      </c>
      <c r="O1569" s="34" t="s">
        <v>354</v>
      </c>
      <c r="P1569" s="87" t="str">
        <f>VLOOKUP(Email_TaskV2[[#This Row],[PIC Dev]],[1]Organization!C:D,2,FALSE)</f>
        <v>BSM Prepaid</v>
      </c>
      <c r="Q1569" s="87"/>
      <c r="R1569" s="78"/>
      <c r="S1569" s="78" t="s">
        <v>106</v>
      </c>
      <c r="T1569" s="177" t="s">
        <v>6849</v>
      </c>
      <c r="U1569" s="177" t="s">
        <v>6850</v>
      </c>
      <c r="V1569" s="178">
        <v>44894</v>
      </c>
      <c r="W1569" s="78"/>
      <c r="X1569" s="78" t="s">
        <v>6017</v>
      </c>
      <c r="Y1569" s="78" t="s">
        <v>5972</v>
      </c>
      <c r="Z1569" s="78" t="s">
        <v>63</v>
      </c>
      <c r="AA1569" s="78" t="s">
        <v>64</v>
      </c>
      <c r="AB1569" s="78" t="s">
        <v>624</v>
      </c>
      <c r="AC1569" s="78" t="s">
        <v>98</v>
      </c>
      <c r="AD1569" s="207" t="s">
        <v>133</v>
      </c>
      <c r="AE1569" s="77"/>
      <c r="AF1569" s="77"/>
      <c r="AG1569" s="78"/>
      <c r="AH1569" s="78"/>
      <c r="AI1569" s="182" t="s">
        <v>75</v>
      </c>
      <c r="AJ1569" s="183" t="str">
        <f>_xlfn.CONCAT(IF(AK1569&lt;&gt;"",REPLACE(AK1569,1,1,"(Sigos Automation)"),""),IF(AL1569&lt;&gt;"",REPLACE(AL1569,1,1,"(Prima Automation)"),""),IF(AM1569&lt;&gt;"",REPLACE(AM1569,1,1,"(FUT Simulator)"),""),IF(AN1569&lt;&gt;"",REPLACE(AN1569,1,1,"(Postman Simulator)"),""),IF(AO1569&lt;&gt;"",REPLACE(AO1569,1,1,"(Cetho Automation)"),""))</f>
        <v/>
      </c>
      <c r="AK1569" s="25"/>
      <c r="AL1569" s="25"/>
      <c r="AM1569" s="25"/>
      <c r="AN1569" s="25"/>
      <c r="AO1569" s="25"/>
      <c r="AP1569" s="26">
        <f ca="1">IF(AND(Email_TaskV2[[#This Row],[Status]]="ON PROGRESS"),TODAY()-Email_TaskV2[[#This Row],[Tanggal nodin RFS/RFI]],0)</f>
        <v>5</v>
      </c>
      <c r="AQ1569" s="26">
        <f ca="1">IF(AND(Email_TaskV2[[#This Row],[Status]]="ON PROGRESS",Email_TaskV2[[#This Row],[Type]]="RFI"),TODAY()-Email_TaskV2[[#This Row],[Tanggal nodin RFS/RFI]],0)</f>
        <v>5</v>
      </c>
      <c r="AR1569" s="26" t="str">
        <f ca="1">IF(Email_TaskV2[[#This Row],[Aging]]&gt;7,"Warning","")</f>
        <v/>
      </c>
      <c r="AS1569" s="158"/>
      <c r="AT1569" s="158"/>
      <c r="AU1569" s="158"/>
      <c r="AV1569" s="158" t="str">
        <f>IF(AND(Email_TaskV2[[#This Row],[Status]]="ON PROGRESS",Email_TaskV2[[#This Row],[Type]]="RFS"),"YES","")</f>
        <v/>
      </c>
      <c r="AW1569" s="184" t="str">
        <f>IF(AND(Email_TaskV2[[#This Row],[Status]]="ON PROGRESS",Email_TaskV2[[#This Row],[Type]]="RFI"),"YES","")</f>
        <v>YES</v>
      </c>
      <c r="AX1569" s="158">
        <f>IF(Email_TaskV2[[#This Row],[Nomor Nodin RFS/RFI]]="","",DAY(Email_TaskV2[[#This Row],[Tanggal nodin RFS/RFI]]))</f>
        <v>8</v>
      </c>
      <c r="AY1569" s="179" t="str">
        <f>IF(Email_TaskV2[[#This Row],[Nomor Nodin RFS/RFI]]="","",TEXT(Email_TaskV2[[#This Row],[Tanggal nodin RFS/RFI]],"mmm"))</f>
        <v>Dec</v>
      </c>
      <c r="AZ1569" s="179" t="str">
        <f>IF(Email_TaskV2[[#This Row],[Nodin BO]]="","No","Yes")</f>
        <v>Yes</v>
      </c>
      <c r="BA1569" s="176">
        <f>IF(Email_TaskV2[[#This Row],[Month]]="",13,MONTH(Email_TaskV2[[#This Row],[Tanggal nodin RFS/RFI]]))</f>
        <v>12</v>
      </c>
    </row>
    <row r="1570" spans="1:53" ht="15" hidden="1" customHeight="1" x14ac:dyDescent="0.3">
      <c r="A1570" s="17">
        <v>1569</v>
      </c>
      <c r="B1570" s="78" t="s">
        <v>6851</v>
      </c>
      <c r="C1570" s="86">
        <v>44904</v>
      </c>
      <c r="D1570" s="89" t="s">
        <v>6852</v>
      </c>
      <c r="E1570" s="78" t="s">
        <v>55</v>
      </c>
      <c r="F1570" s="78" t="s">
        <v>136</v>
      </c>
      <c r="G1570" s="85">
        <v>44904</v>
      </c>
      <c r="H1570" s="85">
        <v>44904</v>
      </c>
      <c r="I1570" s="78" t="s">
        <v>6853</v>
      </c>
      <c r="J1570" s="85">
        <v>44904</v>
      </c>
      <c r="K1570" s="177" t="s">
        <v>6854</v>
      </c>
      <c r="L1570" s="31">
        <f>H1570-C1570</f>
        <v>0</v>
      </c>
      <c r="M1570" s="31">
        <f>J1570-G1570</f>
        <v>0</v>
      </c>
      <c r="N1570" s="87" t="s">
        <v>130</v>
      </c>
      <c r="O1570" s="87" t="s">
        <v>131</v>
      </c>
      <c r="P1570" s="87" t="str">
        <f>VLOOKUP(Email_TaskV2[[#This Row],[PIC Dev]],[1]Organization!C:D,2,FALSE)</f>
        <v>BSM Prepaid</v>
      </c>
      <c r="Q1570" s="89" t="s">
        <v>6855</v>
      </c>
      <c r="R1570" s="78">
        <v>150</v>
      </c>
      <c r="S1570" s="78" t="s">
        <v>61</v>
      </c>
      <c r="T1570" s="78" t="s">
        <v>6856</v>
      </c>
      <c r="U1570" s="78" t="s">
        <v>6857</v>
      </c>
      <c r="V1570" s="85">
        <v>44903</v>
      </c>
      <c r="W1570" s="78" t="s">
        <v>6311</v>
      </c>
      <c r="X1570" t="s">
        <v>6858</v>
      </c>
      <c r="Y1570" s="78" t="s">
        <v>6859</v>
      </c>
      <c r="Z1570" s="78" t="s">
        <v>63</v>
      </c>
      <c r="AA1570" s="78" t="s">
        <v>64</v>
      </c>
      <c r="AB1570" s="78" t="s">
        <v>65</v>
      </c>
      <c r="AC1570" s="78" t="s">
        <v>66</v>
      </c>
      <c r="AD1570" s="23" t="s">
        <v>139</v>
      </c>
      <c r="AE1570" s="77" t="s">
        <v>74</v>
      </c>
      <c r="AF1570" s="77" t="s">
        <v>89</v>
      </c>
      <c r="AG1570" s="78" t="s">
        <v>4221</v>
      </c>
      <c r="AH1570" s="78"/>
      <c r="AI1570" s="182" t="s">
        <v>68</v>
      </c>
      <c r="AJ1570" s="183" t="str">
        <f t="shared" ref="AJ1570:AJ1581" si="188">_xlfn.CONCAT(IF(AK1570&lt;&gt;"",REPLACE(AK1570,1,1,"(Sigos Automation)"),""),IF(AL1570&lt;&gt;"",REPLACE(AL1570,1,1,"(Prima Automation)"),""),IF(AM1570&lt;&gt;"",REPLACE(AM1570,1,1,"(FUT Simulator)"),""),IF(AN1570&lt;&gt;"",REPLACE(AN1570,1,1,"(Postman Simulator)"),""),IF(AO1570&lt;&gt;"",REPLACE(AO1570,1,1,"(Cetho Automation)"),""))</f>
        <v>(FUT Simulator)</v>
      </c>
      <c r="AK1570" s="25"/>
      <c r="AL1570" s="25"/>
      <c r="AM1570" s="25">
        <v>3</v>
      </c>
      <c r="AN1570" s="25"/>
      <c r="AO1570" s="25"/>
      <c r="AP1570" s="26">
        <f ca="1">IF(AND(Email_TaskV2[[#This Row],[Status]]="ON PROGRESS"),TODAY()-Email_TaskV2[[#This Row],[Tanggal nodin RFS/RFI]],0)</f>
        <v>0</v>
      </c>
      <c r="AQ1570" s="26">
        <f ca="1">IF(AND(Email_TaskV2[[#This Row],[Status]]="ON PROGRESS",Email_TaskV2[[#This Row],[Type]]="RFI"),TODAY()-Email_TaskV2[[#This Row],[Tanggal nodin RFS/RFI]],0)</f>
        <v>0</v>
      </c>
      <c r="AR1570" s="26" t="str">
        <f ca="1">IF(Email_TaskV2[[#This Row],[Aging]]&gt;7,"Warning","")</f>
        <v/>
      </c>
      <c r="AS1570" s="158"/>
      <c r="AT1570" s="158"/>
      <c r="AU1570" s="158"/>
      <c r="AV1570" s="158" t="str">
        <f>IF(AND(Email_TaskV2[[#This Row],[Status]]="ON PROGRESS",Email_TaskV2[[#This Row],[Type]]="RFS"),"YES","")</f>
        <v/>
      </c>
      <c r="AW1570" s="16" t="str">
        <f>IF(AND(Email_TaskV2[[#This Row],[Status]]="ON PROGRESS",Email_TaskV2[[#This Row],[Type]]="RFI"),"YES","")</f>
        <v/>
      </c>
      <c r="AX1570" s="158">
        <f>IF(Email_TaskV2[[#This Row],[Nomor Nodin RFS/RFI]]="","",DAY(Email_TaskV2[[#This Row],[Tanggal nodin RFS/RFI]]))</f>
        <v>9</v>
      </c>
      <c r="AY1570" s="179" t="str">
        <f>IF(Email_TaskV2[[#This Row],[Nomor Nodin RFS/RFI]]="","",TEXT(Email_TaskV2[[#This Row],[Tanggal nodin RFS/RFI]],"mmm"))</f>
        <v>Dec</v>
      </c>
      <c r="AZ1570" s="179" t="str">
        <f>IF(Email_TaskV2[[#This Row],[Nodin BO]]="","No","Yes")</f>
        <v>Yes</v>
      </c>
      <c r="BA1570" s="176">
        <f>IF(Email_TaskV2[[#This Row],[Month]]="",13,MONTH(Email_TaskV2[[#This Row],[Tanggal nodin RFS/RFI]]))</f>
        <v>12</v>
      </c>
    </row>
    <row r="1571" spans="1:53" ht="15" hidden="1" customHeight="1" x14ac:dyDescent="0.3">
      <c r="A1571" s="17">
        <v>1570</v>
      </c>
      <c r="B1571" s="78" t="s">
        <v>6860</v>
      </c>
      <c r="C1571" s="86">
        <v>44904</v>
      </c>
      <c r="D1571" s="197" t="s">
        <v>6861</v>
      </c>
      <c r="E1571" s="182" t="s">
        <v>6197</v>
      </c>
      <c r="F1571" s="192">
        <v>0.2</v>
      </c>
      <c r="G1571" s="85">
        <v>44907</v>
      </c>
      <c r="H1571" s="78"/>
      <c r="I1571" s="78"/>
      <c r="J1571" s="78"/>
      <c r="K1571" s="78"/>
      <c r="L1571" s="77"/>
      <c r="M1571" s="87"/>
      <c r="N1571" s="87" t="s">
        <v>171</v>
      </c>
      <c r="O1571" s="87" t="s">
        <v>172</v>
      </c>
      <c r="P1571" s="87" t="str">
        <f>VLOOKUP(Email_TaskV2[[#This Row],[PIC Dev]],[1]Organization!C:D,2,FALSE)</f>
        <v>Postpaid, Roaming, and Interconnect</v>
      </c>
      <c r="Q1571" s="87"/>
      <c r="R1571" s="78"/>
      <c r="S1571" s="78" t="s">
        <v>61</v>
      </c>
      <c r="T1571" s="78" t="s">
        <v>6862</v>
      </c>
      <c r="U1571" s="78" t="s">
        <v>6863</v>
      </c>
      <c r="V1571" s="85">
        <v>44903</v>
      </c>
      <c r="W1571" s="78" t="s">
        <v>6129</v>
      </c>
      <c r="X1571" s="78" t="s">
        <v>6150</v>
      </c>
      <c r="Y1571" s="78" t="s">
        <v>6151</v>
      </c>
      <c r="Z1571" s="78" t="s">
        <v>63</v>
      </c>
      <c r="AA1571" s="78" t="s">
        <v>64</v>
      </c>
      <c r="AB1571" s="78" t="s">
        <v>65</v>
      </c>
      <c r="AC1571" s="78" t="s">
        <v>124</v>
      </c>
      <c r="AD1571" s="23" t="s">
        <v>99</v>
      </c>
      <c r="AE1571" s="77" t="s">
        <v>74</v>
      </c>
      <c r="AF1571" s="77"/>
      <c r="AG1571" s="78"/>
      <c r="AH1571" s="78"/>
      <c r="AI1571" s="182" t="s">
        <v>75</v>
      </c>
      <c r="AJ1571" s="183" t="str">
        <f t="shared" si="188"/>
        <v/>
      </c>
      <c r="AK1571" s="25"/>
      <c r="AL1571" s="25"/>
      <c r="AM1571" s="25"/>
      <c r="AN1571" s="25"/>
      <c r="AO1571" s="25"/>
      <c r="AP1571" s="26">
        <f ca="1">IF(AND(Email_TaskV2[[#This Row],[Status]]="ON PROGRESS"),TODAY()-Email_TaskV2[[#This Row],[Tanggal nodin RFS/RFI]],0)</f>
        <v>4</v>
      </c>
      <c r="AQ1571" s="26">
        <f ca="1">IF(AND(Email_TaskV2[[#This Row],[Status]]="ON PROGRESS",Email_TaskV2[[#This Row],[Type]]="RFI"),TODAY()-Email_TaskV2[[#This Row],[Tanggal nodin RFS/RFI]],0)</f>
        <v>0</v>
      </c>
      <c r="AR1571" s="26" t="str">
        <f ca="1">IF(Email_TaskV2[[#This Row],[Aging]]&gt;7,"Warning","")</f>
        <v/>
      </c>
      <c r="AS1571" s="184"/>
      <c r="AT1571" s="184"/>
      <c r="AU1571" s="184"/>
      <c r="AV1571" s="158" t="str">
        <f>IF(AND(Email_TaskV2[[#This Row],[Status]]="ON PROGRESS",Email_TaskV2[[#This Row],[Type]]="RFS"),"YES","")</f>
        <v>YES</v>
      </c>
      <c r="AW1571" s="184" t="str">
        <f>IF(AND(Email_TaskV2[[#This Row],[Status]]="ON PROGRESS",Email_TaskV2[[#This Row],[Type]]="RFI"),"YES","")</f>
        <v/>
      </c>
      <c r="AX1571" s="158">
        <f>IF(Email_TaskV2[[#This Row],[Nomor Nodin RFS/RFI]]="","",DAY(Email_TaskV2[[#This Row],[Tanggal nodin RFS/RFI]]))</f>
        <v>9</v>
      </c>
      <c r="AY1571" s="179" t="str">
        <f>IF(Email_TaskV2[[#This Row],[Nomor Nodin RFS/RFI]]="","",TEXT(Email_TaskV2[[#This Row],[Tanggal nodin RFS/RFI]],"mmm"))</f>
        <v>Dec</v>
      </c>
      <c r="AZ1571" s="202" t="str">
        <f>IF(Email_TaskV2[[#This Row],[Nodin BO]]="","No","Yes")</f>
        <v>Yes</v>
      </c>
      <c r="BA1571" s="176">
        <f>IF(Email_TaskV2[[#This Row],[Month]]="",13,MONTH(Email_TaskV2[[#This Row],[Tanggal nodin RFS/RFI]]))</f>
        <v>12</v>
      </c>
    </row>
    <row r="1572" spans="1:53" ht="15" hidden="1" customHeight="1" x14ac:dyDescent="0.3">
      <c r="A1572" s="17">
        <v>1571</v>
      </c>
      <c r="B1572" s="78" t="s">
        <v>6864</v>
      </c>
      <c r="C1572" s="86">
        <v>44904</v>
      </c>
      <c r="D1572" s="204" t="s">
        <v>6865</v>
      </c>
      <c r="E1572" s="182" t="s">
        <v>6197</v>
      </c>
      <c r="F1572" s="192">
        <v>0.2</v>
      </c>
      <c r="G1572" s="85">
        <v>44904</v>
      </c>
      <c r="H1572" s="78"/>
      <c r="I1572" s="78"/>
      <c r="J1572" s="78"/>
      <c r="K1572" s="78"/>
      <c r="L1572" s="77"/>
      <c r="M1572" s="87"/>
      <c r="N1572" s="87" t="s">
        <v>1434</v>
      </c>
      <c r="O1572" s="87" t="s">
        <v>59</v>
      </c>
      <c r="P1572" s="87" t="str">
        <f>VLOOKUP(Email_TaskV2[[#This Row],[PIC Dev]],[1]Organization!C:D,2,FALSE)</f>
        <v>BSM Prepaid</v>
      </c>
      <c r="Q1572" s="87"/>
      <c r="R1572" s="78"/>
      <c r="S1572" s="78" t="s">
        <v>106</v>
      </c>
      <c r="T1572" s="78" t="s">
        <v>6866</v>
      </c>
      <c r="U1572" s="177" t="s">
        <v>6867</v>
      </c>
      <c r="V1572" s="85">
        <v>44904</v>
      </c>
      <c r="W1572" s="78" t="s">
        <v>6101</v>
      </c>
      <c r="X1572" s="78" t="s">
        <v>6868</v>
      </c>
      <c r="Y1572" s="78" t="s">
        <v>6869</v>
      </c>
      <c r="Z1572" s="78" t="s">
        <v>63</v>
      </c>
      <c r="AA1572" s="78" t="s">
        <v>64</v>
      </c>
      <c r="AB1572" s="78" t="s">
        <v>65</v>
      </c>
      <c r="AC1572" s="78" t="s">
        <v>66</v>
      </c>
      <c r="AD1572" s="23" t="s">
        <v>5844</v>
      </c>
      <c r="AE1572" s="77"/>
      <c r="AF1572" s="77"/>
      <c r="AG1572" s="78"/>
      <c r="AH1572" s="78"/>
      <c r="AI1572" s="182" t="s">
        <v>75</v>
      </c>
      <c r="AJ1572" s="183" t="str">
        <f t="shared" si="188"/>
        <v/>
      </c>
      <c r="AK1572" s="25"/>
      <c r="AL1572" s="25"/>
      <c r="AM1572" s="25"/>
      <c r="AN1572" s="25"/>
      <c r="AO1572" s="25"/>
      <c r="AP1572" s="26">
        <f ca="1">IF(AND(Email_TaskV2[[#This Row],[Status]]="ON PROGRESS"),TODAY()-Email_TaskV2[[#This Row],[Tanggal nodin RFS/RFI]],0)</f>
        <v>4</v>
      </c>
      <c r="AQ1572" s="26">
        <f ca="1">IF(AND(Email_TaskV2[[#This Row],[Status]]="ON PROGRESS",Email_TaskV2[[#This Row],[Type]]="RFI"),TODAY()-Email_TaskV2[[#This Row],[Tanggal nodin RFS/RFI]],0)</f>
        <v>4</v>
      </c>
      <c r="AR1572" s="26" t="str">
        <f ca="1">IF(Email_TaskV2[[#This Row],[Aging]]&gt;7,"Warning","")</f>
        <v/>
      </c>
      <c r="AS1572" s="184"/>
      <c r="AT1572" s="184"/>
      <c r="AU1572" s="184"/>
      <c r="AV1572" s="158" t="str">
        <f>IF(AND(Email_TaskV2[[#This Row],[Status]]="ON PROGRESS",Email_TaskV2[[#This Row],[Type]]="RFS"),"YES","")</f>
        <v/>
      </c>
      <c r="AW1572" s="184" t="str">
        <f>IF(AND(Email_TaskV2[[#This Row],[Status]]="ON PROGRESS",Email_TaskV2[[#This Row],[Type]]="RFI"),"YES","")</f>
        <v>YES</v>
      </c>
      <c r="AX1572" s="158">
        <f>IF(Email_TaskV2[[#This Row],[Nomor Nodin RFS/RFI]]="","",DAY(Email_TaskV2[[#This Row],[Tanggal nodin RFS/RFI]]))</f>
        <v>9</v>
      </c>
      <c r="AY1572" s="179" t="str">
        <f>IF(Email_TaskV2[[#This Row],[Nomor Nodin RFS/RFI]]="","",TEXT(Email_TaskV2[[#This Row],[Tanggal nodin RFS/RFI]],"mmm"))</f>
        <v>Dec</v>
      </c>
      <c r="AZ1572" s="202" t="str">
        <f>IF(Email_TaskV2[[#This Row],[Nodin BO]]="","No","Yes")</f>
        <v>Yes</v>
      </c>
      <c r="BA1572" s="176">
        <f>IF(Email_TaskV2[[#This Row],[Month]]="",13,MONTH(Email_TaskV2[[#This Row],[Tanggal nodin RFS/RFI]]))</f>
        <v>12</v>
      </c>
    </row>
    <row r="1573" spans="1:53" ht="15" hidden="1" customHeight="1" x14ac:dyDescent="0.3">
      <c r="A1573" s="17">
        <v>1572</v>
      </c>
      <c r="B1573" s="78" t="s">
        <v>6870</v>
      </c>
      <c r="C1573" s="86">
        <v>44904</v>
      </c>
      <c r="D1573" s="193" t="s">
        <v>6871</v>
      </c>
      <c r="E1573" s="78" t="s">
        <v>55</v>
      </c>
      <c r="F1573" s="78" t="s">
        <v>136</v>
      </c>
      <c r="G1573" s="85">
        <v>44904</v>
      </c>
      <c r="H1573" s="85">
        <v>44904</v>
      </c>
      <c r="I1573" s="78" t="s">
        <v>6872</v>
      </c>
      <c r="J1573" s="85">
        <v>44904</v>
      </c>
      <c r="K1573" s="177" t="s">
        <v>6873</v>
      </c>
      <c r="L1573" s="31">
        <f>H1573-C1573</f>
        <v>0</v>
      </c>
      <c r="M1573" s="31">
        <f>J1573-G1573</f>
        <v>0</v>
      </c>
      <c r="N1573" s="87" t="s">
        <v>93</v>
      </c>
      <c r="O1573" s="87" t="s">
        <v>94</v>
      </c>
      <c r="P1573" s="87" t="str">
        <f>VLOOKUP(Email_TaskV2[[#This Row],[PIC Dev]],[1]Organization!C:D,2,FALSE)</f>
        <v>Digital and VAS</v>
      </c>
      <c r="Q1573" s="89" t="s">
        <v>6874</v>
      </c>
      <c r="R1573" s="78">
        <v>129</v>
      </c>
      <c r="S1573" s="78" t="s">
        <v>61</v>
      </c>
      <c r="T1573" s="78" t="s">
        <v>6081</v>
      </c>
      <c r="U1573" s="177" t="s">
        <v>6082</v>
      </c>
      <c r="V1573" s="85">
        <v>44872</v>
      </c>
      <c r="W1573" s="78" t="s">
        <v>4158</v>
      </c>
      <c r="X1573" s="78" t="s">
        <v>6083</v>
      </c>
      <c r="Y1573" s="78" t="s">
        <v>6084</v>
      </c>
      <c r="Z1573" s="78" t="s">
        <v>63</v>
      </c>
      <c r="AA1573" s="78" t="s">
        <v>64</v>
      </c>
      <c r="AB1573" s="78" t="s">
        <v>65</v>
      </c>
      <c r="AC1573" s="78" t="s">
        <v>98</v>
      </c>
      <c r="AD1573" s="23" t="s">
        <v>181</v>
      </c>
      <c r="AE1573" s="77"/>
      <c r="AF1573" s="77"/>
      <c r="AG1573" s="78"/>
      <c r="AH1573" s="78"/>
      <c r="AI1573" s="182" t="s">
        <v>75</v>
      </c>
      <c r="AJ1573" s="183" t="str">
        <f t="shared" si="188"/>
        <v/>
      </c>
      <c r="AK1573" s="25"/>
      <c r="AL1573" s="25"/>
      <c r="AM1573" s="25"/>
      <c r="AN1573" s="25"/>
      <c r="AO1573" s="25"/>
      <c r="AP1573" s="26">
        <f ca="1">IF(AND(Email_TaskV2[[#This Row],[Status]]="ON PROGRESS"),TODAY()-Email_TaskV2[[#This Row],[Tanggal nodin RFS/RFI]],0)</f>
        <v>0</v>
      </c>
      <c r="AQ1573" s="26">
        <f ca="1">IF(AND(Email_TaskV2[[#This Row],[Status]]="ON PROGRESS",Email_TaskV2[[#This Row],[Type]]="RFI"),TODAY()-Email_TaskV2[[#This Row],[Tanggal nodin RFS/RFI]],0)</f>
        <v>0</v>
      </c>
      <c r="AR1573" s="26" t="str">
        <f ca="1">IF(Email_TaskV2[[#This Row],[Aging]]&gt;7,"Warning","")</f>
        <v/>
      </c>
      <c r="AS1573" s="184"/>
      <c r="AT1573" s="184"/>
      <c r="AU1573" s="184"/>
      <c r="AV1573" s="158" t="str">
        <f>IF(AND(Email_TaskV2[[#This Row],[Status]]="ON PROGRESS",Email_TaskV2[[#This Row],[Type]]="RFS"),"YES","")</f>
        <v/>
      </c>
      <c r="AW1573" s="184" t="str">
        <f>IF(AND(Email_TaskV2[[#This Row],[Status]]="ON PROGRESS",Email_TaskV2[[#This Row],[Type]]="RFI"),"YES","")</f>
        <v/>
      </c>
      <c r="AX1573" s="158">
        <f>IF(Email_TaskV2[[#This Row],[Nomor Nodin RFS/RFI]]="","",DAY(Email_TaskV2[[#This Row],[Tanggal nodin RFS/RFI]]))</f>
        <v>9</v>
      </c>
      <c r="AY1573" s="179" t="str">
        <f>IF(Email_TaskV2[[#This Row],[Nomor Nodin RFS/RFI]]="","",TEXT(Email_TaskV2[[#This Row],[Tanggal nodin RFS/RFI]],"mmm"))</f>
        <v>Dec</v>
      </c>
      <c r="AZ1573" s="202" t="str">
        <f>IF(Email_TaskV2[[#This Row],[Nodin BO]]="","No","Yes")</f>
        <v>Yes</v>
      </c>
      <c r="BA1573" s="176">
        <f>IF(Email_TaskV2[[#This Row],[Month]]="",13,MONTH(Email_TaskV2[[#This Row],[Tanggal nodin RFS/RFI]]))</f>
        <v>12</v>
      </c>
    </row>
    <row r="1574" spans="1:53" ht="15" hidden="1" customHeight="1" x14ac:dyDescent="0.3">
      <c r="A1574" s="17">
        <v>1573</v>
      </c>
      <c r="B1574" s="78" t="s">
        <v>6875</v>
      </c>
      <c r="C1574" s="86">
        <v>44904</v>
      </c>
      <c r="D1574" s="204" t="s">
        <v>6876</v>
      </c>
      <c r="E1574" s="182" t="s">
        <v>6197</v>
      </c>
      <c r="F1574" s="206" t="s">
        <v>6729</v>
      </c>
      <c r="G1574" s="78"/>
      <c r="H1574" s="78"/>
      <c r="I1574" s="78"/>
      <c r="J1574" s="78"/>
      <c r="K1574" s="78"/>
      <c r="L1574" s="77"/>
      <c r="M1574" s="87"/>
      <c r="N1574" s="87" t="s">
        <v>1434</v>
      </c>
      <c r="O1574" s="87" t="s">
        <v>59</v>
      </c>
      <c r="P1574" s="87" t="str">
        <f>VLOOKUP(Email_TaskV2[[#This Row],[PIC Dev]],[1]Organization!C:D,2,FALSE)</f>
        <v>BSM Prepaid</v>
      </c>
      <c r="Q1574" s="87"/>
      <c r="R1574" s="78"/>
      <c r="S1574" s="78" t="s">
        <v>106</v>
      </c>
      <c r="T1574" s="78" t="s">
        <v>6877</v>
      </c>
      <c r="U1574" s="177" t="s">
        <v>6878</v>
      </c>
      <c r="V1574" s="85">
        <v>44896</v>
      </c>
      <c r="W1574" s="78" t="s">
        <v>6101</v>
      </c>
      <c r="X1574" s="78" t="s">
        <v>6017</v>
      </c>
      <c r="Y1574" s="78" t="s">
        <v>5972</v>
      </c>
      <c r="Z1574" s="78" t="s">
        <v>63</v>
      </c>
      <c r="AA1574" s="78" t="s">
        <v>64</v>
      </c>
      <c r="AB1574" s="78" t="s">
        <v>65</v>
      </c>
      <c r="AC1574" s="78" t="s">
        <v>66</v>
      </c>
      <c r="AD1574" s="207" t="s">
        <v>133</v>
      </c>
      <c r="AE1574" s="77"/>
      <c r="AF1574" s="77"/>
      <c r="AG1574" s="78"/>
      <c r="AH1574" s="78"/>
      <c r="AI1574" s="182" t="s">
        <v>75</v>
      </c>
      <c r="AJ1574" s="183" t="str">
        <f t="shared" si="188"/>
        <v/>
      </c>
      <c r="AK1574" s="25"/>
      <c r="AL1574" s="25"/>
      <c r="AM1574" s="25"/>
      <c r="AN1574" s="25"/>
      <c r="AO1574" s="25"/>
      <c r="AP1574" s="26">
        <f ca="1">IF(AND(Email_TaskV2[[#This Row],[Status]]="ON PROGRESS"),TODAY()-Email_TaskV2[[#This Row],[Tanggal nodin RFS/RFI]],0)</f>
        <v>4</v>
      </c>
      <c r="AQ1574" s="26">
        <f ca="1">IF(AND(Email_TaskV2[[#This Row],[Status]]="ON PROGRESS",Email_TaskV2[[#This Row],[Type]]="RFI"),TODAY()-Email_TaskV2[[#This Row],[Tanggal nodin RFS/RFI]],0)</f>
        <v>4</v>
      </c>
      <c r="AR1574" s="26" t="str">
        <f ca="1">IF(Email_TaskV2[[#This Row],[Aging]]&gt;7,"Warning","")</f>
        <v/>
      </c>
      <c r="AS1574" s="184"/>
      <c r="AT1574" s="184"/>
      <c r="AU1574" s="184"/>
      <c r="AV1574" s="158" t="str">
        <f>IF(AND(Email_TaskV2[[#This Row],[Status]]="ON PROGRESS",Email_TaskV2[[#This Row],[Type]]="RFS"),"YES","")</f>
        <v/>
      </c>
      <c r="AW1574" s="184" t="str">
        <f>IF(AND(Email_TaskV2[[#This Row],[Status]]="ON PROGRESS",Email_TaskV2[[#This Row],[Type]]="RFI"),"YES","")</f>
        <v>YES</v>
      </c>
      <c r="AX1574" s="158">
        <f>IF(Email_TaskV2[[#This Row],[Nomor Nodin RFS/RFI]]="","",DAY(Email_TaskV2[[#This Row],[Tanggal nodin RFS/RFI]]))</f>
        <v>9</v>
      </c>
      <c r="AY1574" s="179" t="str">
        <f>IF(Email_TaskV2[[#This Row],[Nomor Nodin RFS/RFI]]="","",TEXT(Email_TaskV2[[#This Row],[Tanggal nodin RFS/RFI]],"mmm"))</f>
        <v>Dec</v>
      </c>
      <c r="AZ1574" s="202" t="str">
        <f>IF(Email_TaskV2[[#This Row],[Nodin BO]]="","No","Yes")</f>
        <v>Yes</v>
      </c>
      <c r="BA1574" s="176">
        <f>IF(Email_TaskV2[[#This Row],[Month]]="",13,MONTH(Email_TaskV2[[#This Row],[Tanggal nodin RFS/RFI]]))</f>
        <v>12</v>
      </c>
    </row>
    <row r="1575" spans="1:53" ht="15" hidden="1" customHeight="1" x14ac:dyDescent="0.3">
      <c r="A1575" s="17">
        <v>1574</v>
      </c>
      <c r="B1575" s="78" t="s">
        <v>6879</v>
      </c>
      <c r="C1575" s="86">
        <v>44904</v>
      </c>
      <c r="D1575" s="204" t="s">
        <v>6880</v>
      </c>
      <c r="E1575" s="182" t="s">
        <v>6197</v>
      </c>
      <c r="F1575" s="206" t="s">
        <v>6729</v>
      </c>
      <c r="G1575" s="78"/>
      <c r="H1575" s="78"/>
      <c r="I1575" s="78"/>
      <c r="J1575" s="78"/>
      <c r="K1575" s="78"/>
      <c r="L1575" s="77"/>
      <c r="M1575" s="87"/>
      <c r="N1575" s="87" t="s">
        <v>1434</v>
      </c>
      <c r="O1575" s="87" t="s">
        <v>59</v>
      </c>
      <c r="P1575" s="87" t="str">
        <f>VLOOKUP(Email_TaskV2[[#This Row],[PIC Dev]],[1]Organization!C:D,2,FALSE)</f>
        <v>BSM Prepaid</v>
      </c>
      <c r="Q1575" s="87"/>
      <c r="R1575" s="78"/>
      <c r="S1575" s="78" t="s">
        <v>106</v>
      </c>
      <c r="T1575" s="78" t="s">
        <v>6673</v>
      </c>
      <c r="U1575" s="177" t="s">
        <v>6674</v>
      </c>
      <c r="V1575" s="85">
        <v>44895</v>
      </c>
      <c r="W1575" s="78" t="s">
        <v>6101</v>
      </c>
      <c r="X1575" s="78" t="s">
        <v>6675</v>
      </c>
      <c r="Y1575" s="78" t="s">
        <v>6676</v>
      </c>
      <c r="Z1575" s="78" t="s">
        <v>63</v>
      </c>
      <c r="AA1575" s="78" t="s">
        <v>64</v>
      </c>
      <c r="AB1575" s="78" t="s">
        <v>65</v>
      </c>
      <c r="AC1575" s="78" t="s">
        <v>66</v>
      </c>
      <c r="AD1575" s="207" t="s">
        <v>133</v>
      </c>
      <c r="AE1575" s="77"/>
      <c r="AF1575" s="77"/>
      <c r="AG1575" s="78"/>
      <c r="AH1575" s="78"/>
      <c r="AI1575" s="182" t="s">
        <v>75</v>
      </c>
      <c r="AJ1575" s="183" t="str">
        <f t="shared" si="188"/>
        <v/>
      </c>
      <c r="AK1575" s="25"/>
      <c r="AL1575" s="25"/>
      <c r="AM1575" s="25"/>
      <c r="AN1575" s="25"/>
      <c r="AO1575" s="25"/>
      <c r="AP1575" s="26">
        <f ca="1">IF(AND(Email_TaskV2[[#This Row],[Status]]="ON PROGRESS"),TODAY()-Email_TaskV2[[#This Row],[Tanggal nodin RFS/RFI]],0)</f>
        <v>4</v>
      </c>
      <c r="AQ1575" s="26">
        <f ca="1">IF(AND(Email_TaskV2[[#This Row],[Status]]="ON PROGRESS",Email_TaskV2[[#This Row],[Type]]="RFI"),TODAY()-Email_TaskV2[[#This Row],[Tanggal nodin RFS/RFI]],0)</f>
        <v>4</v>
      </c>
      <c r="AR1575" s="26" t="str">
        <f ca="1">IF(Email_TaskV2[[#This Row],[Aging]]&gt;7,"Warning","")</f>
        <v/>
      </c>
      <c r="AS1575" s="184"/>
      <c r="AT1575" s="184"/>
      <c r="AU1575" s="184"/>
      <c r="AV1575" s="158" t="str">
        <f>IF(AND(Email_TaskV2[[#This Row],[Status]]="ON PROGRESS",Email_TaskV2[[#This Row],[Type]]="RFS"),"YES","")</f>
        <v/>
      </c>
      <c r="AW1575" s="184" t="str">
        <f>IF(AND(Email_TaskV2[[#This Row],[Status]]="ON PROGRESS",Email_TaskV2[[#This Row],[Type]]="RFI"),"YES","")</f>
        <v>YES</v>
      </c>
      <c r="AX1575" s="158">
        <f>IF(Email_TaskV2[[#This Row],[Nomor Nodin RFS/RFI]]="","",DAY(Email_TaskV2[[#This Row],[Tanggal nodin RFS/RFI]]))</f>
        <v>9</v>
      </c>
      <c r="AY1575" s="179" t="str">
        <f>IF(Email_TaskV2[[#This Row],[Nomor Nodin RFS/RFI]]="","",TEXT(Email_TaskV2[[#This Row],[Tanggal nodin RFS/RFI]],"mmm"))</f>
        <v>Dec</v>
      </c>
      <c r="AZ1575" s="202" t="str">
        <f>IF(Email_TaskV2[[#This Row],[Nodin BO]]="","No","Yes")</f>
        <v>Yes</v>
      </c>
      <c r="BA1575" s="176">
        <f>IF(Email_TaskV2[[#This Row],[Month]]="",13,MONTH(Email_TaskV2[[#This Row],[Tanggal nodin RFS/RFI]]))</f>
        <v>12</v>
      </c>
    </row>
    <row r="1576" spans="1:53" ht="15" hidden="1" customHeight="1" x14ac:dyDescent="0.3">
      <c r="A1576" s="17">
        <v>1575</v>
      </c>
      <c r="B1576" s="78" t="s">
        <v>6881</v>
      </c>
      <c r="C1576" s="86">
        <v>44905</v>
      </c>
      <c r="D1576" s="204" t="s">
        <v>6882</v>
      </c>
      <c r="E1576" s="182" t="s">
        <v>6197</v>
      </c>
      <c r="F1576" s="209" t="s">
        <v>5169</v>
      </c>
      <c r="G1576" s="85">
        <v>44905</v>
      </c>
      <c r="H1576" s="78"/>
      <c r="I1576" s="78"/>
      <c r="J1576" s="78"/>
      <c r="K1576" s="78"/>
      <c r="L1576" s="77"/>
      <c r="M1576" s="87"/>
      <c r="N1576" s="87" t="s">
        <v>93</v>
      </c>
      <c r="O1576" s="87" t="s">
        <v>94</v>
      </c>
      <c r="P1576" s="87" t="str">
        <f>VLOOKUP(Email_TaskV2[[#This Row],[PIC Dev]],[1]Organization!C:D,2,FALSE)</f>
        <v>Digital and VAS</v>
      </c>
      <c r="Q1576" s="87"/>
      <c r="R1576" s="78"/>
      <c r="S1576" s="78" t="s">
        <v>106</v>
      </c>
      <c r="T1576" s="78" t="s">
        <v>6883</v>
      </c>
      <c r="U1576" s="78" t="s">
        <v>6884</v>
      </c>
      <c r="V1576" s="85">
        <v>44904</v>
      </c>
      <c r="W1576" s="78" t="s">
        <v>4158</v>
      </c>
      <c r="X1576" s="78" t="s">
        <v>6065</v>
      </c>
      <c r="Y1576" s="78" t="s">
        <v>6006</v>
      </c>
      <c r="Z1576" s="78" t="s">
        <v>63</v>
      </c>
      <c r="AA1576" s="78" t="s">
        <v>64</v>
      </c>
      <c r="AB1576" s="78" t="s">
        <v>201</v>
      </c>
      <c r="AC1576" s="78" t="s">
        <v>98</v>
      </c>
      <c r="AD1576" s="23" t="s">
        <v>5844</v>
      </c>
      <c r="AE1576" s="77"/>
      <c r="AF1576" s="77"/>
      <c r="AG1576" s="78"/>
      <c r="AH1576" s="78"/>
      <c r="AI1576" s="182" t="s">
        <v>75</v>
      </c>
      <c r="AJ1576" s="183" t="str">
        <f t="shared" si="188"/>
        <v/>
      </c>
      <c r="AK1576" s="25"/>
      <c r="AL1576" s="25"/>
      <c r="AM1576" s="25"/>
      <c r="AN1576" s="25"/>
      <c r="AO1576" s="25"/>
      <c r="AP1576" s="26">
        <f ca="1">IF(AND(Email_TaskV2[[#This Row],[Status]]="ON PROGRESS"),TODAY()-Email_TaskV2[[#This Row],[Tanggal nodin RFS/RFI]],0)</f>
        <v>3</v>
      </c>
      <c r="AQ1576" s="26">
        <f ca="1">IF(AND(Email_TaskV2[[#This Row],[Status]]="ON PROGRESS",Email_TaskV2[[#This Row],[Type]]="RFI"),TODAY()-Email_TaskV2[[#This Row],[Tanggal nodin RFS/RFI]],0)</f>
        <v>3</v>
      </c>
      <c r="AR1576" s="26" t="str">
        <f ca="1">IF(Email_TaskV2[[#This Row],[Aging]]&gt;7,"Warning","")</f>
        <v/>
      </c>
      <c r="AS1576" s="158"/>
      <c r="AT1576" s="158"/>
      <c r="AU1576" s="158"/>
      <c r="AV1576" s="158" t="str">
        <f>IF(AND(Email_TaskV2[[#This Row],[Status]]="ON PROGRESS",Email_TaskV2[[#This Row],[Type]]="RFS"),"YES","")</f>
        <v/>
      </c>
      <c r="AW1576" s="16" t="str">
        <f>IF(AND(Email_TaskV2[[#This Row],[Status]]="ON PROGRESS",Email_TaskV2[[#This Row],[Type]]="RFI"),"YES","")</f>
        <v>YES</v>
      </c>
      <c r="AX1576" s="158">
        <f>IF(Email_TaskV2[[#This Row],[Nomor Nodin RFS/RFI]]="","",DAY(Email_TaskV2[[#This Row],[Tanggal nodin RFS/RFI]]))</f>
        <v>10</v>
      </c>
      <c r="AY1576" s="179" t="str">
        <f>IF(Email_TaskV2[[#This Row],[Nomor Nodin RFS/RFI]]="","",TEXT(Email_TaskV2[[#This Row],[Tanggal nodin RFS/RFI]],"mmm"))</f>
        <v>Dec</v>
      </c>
      <c r="AZ1576" s="179" t="str">
        <f>IF(Email_TaskV2[[#This Row],[Nodin BO]]="","No","Yes")</f>
        <v>Yes</v>
      </c>
      <c r="BA1576" s="176">
        <f>IF(Email_TaskV2[[#This Row],[Month]]="",13,MONTH(Email_TaskV2[[#This Row],[Tanggal nodin RFS/RFI]]))</f>
        <v>12</v>
      </c>
    </row>
    <row r="1577" spans="1:53" ht="15" hidden="1" customHeight="1" x14ac:dyDescent="0.3">
      <c r="A1577" s="17">
        <v>1576</v>
      </c>
      <c r="B1577" s="78" t="s">
        <v>6885</v>
      </c>
      <c r="C1577" s="86">
        <v>44904</v>
      </c>
      <c r="D1577" s="191" t="s">
        <v>6886</v>
      </c>
      <c r="E1577" s="182" t="s">
        <v>6197</v>
      </c>
      <c r="F1577" s="192">
        <v>0.2</v>
      </c>
      <c r="G1577" s="85">
        <v>44907</v>
      </c>
      <c r="H1577" s="78"/>
      <c r="I1577" s="78"/>
      <c r="J1577" s="78"/>
      <c r="K1577" s="78"/>
      <c r="L1577" s="77"/>
      <c r="M1577" s="87"/>
      <c r="N1577" s="87" t="s">
        <v>3837</v>
      </c>
      <c r="O1577" s="87" t="s">
        <v>194</v>
      </c>
      <c r="P1577" s="87" t="str">
        <f>VLOOKUP(Email_TaskV2[[#This Row],[PIC Dev]],[1]Organization!C:D,2,FALSE)</f>
        <v>Postpaid, Roaming, and Interconnect</v>
      </c>
      <c r="Q1577" s="87"/>
      <c r="R1577" s="78"/>
      <c r="S1577" s="78" t="s">
        <v>61</v>
      </c>
      <c r="T1577" s="78" t="s">
        <v>5854</v>
      </c>
      <c r="U1577" s="78" t="s">
        <v>6887</v>
      </c>
      <c r="V1577" s="85">
        <v>44831</v>
      </c>
      <c r="W1577" s="78" t="s">
        <v>6129</v>
      </c>
      <c r="X1577" s="78" t="s">
        <v>6888</v>
      </c>
      <c r="Y1577" s="78" t="s">
        <v>6889</v>
      </c>
      <c r="Z1577" s="78" t="s">
        <v>63</v>
      </c>
      <c r="AA1577" s="78" t="s">
        <v>64</v>
      </c>
      <c r="AB1577" s="78" t="s">
        <v>6890</v>
      </c>
      <c r="AC1577" s="78" t="s">
        <v>98</v>
      </c>
      <c r="AD1577" s="23" t="s">
        <v>99</v>
      </c>
      <c r="AE1577" s="77" t="s">
        <v>74</v>
      </c>
      <c r="AF1577" s="77"/>
      <c r="AG1577" s="78"/>
      <c r="AH1577" s="78"/>
      <c r="AI1577" s="182" t="s">
        <v>75</v>
      </c>
      <c r="AJ1577" s="183" t="str">
        <f t="shared" si="188"/>
        <v/>
      </c>
      <c r="AK1577" s="25"/>
      <c r="AL1577" s="25"/>
      <c r="AM1577" s="25"/>
      <c r="AN1577" s="25"/>
      <c r="AO1577" s="25"/>
      <c r="AP1577" s="26">
        <f ca="1">IF(AND(Email_TaskV2[[#This Row],[Status]]="ON PROGRESS"),TODAY()-Email_TaskV2[[#This Row],[Tanggal nodin RFS/RFI]],0)</f>
        <v>4</v>
      </c>
      <c r="AQ1577" s="26">
        <f ca="1">IF(AND(Email_TaskV2[[#This Row],[Status]]="ON PROGRESS",Email_TaskV2[[#This Row],[Type]]="RFI"),TODAY()-Email_TaskV2[[#This Row],[Tanggal nodin RFS/RFI]],0)</f>
        <v>0</v>
      </c>
      <c r="AR1577" s="26" t="str">
        <f ca="1">IF(Email_TaskV2[[#This Row],[Aging]]&gt;7,"Warning","")</f>
        <v/>
      </c>
      <c r="AS1577" s="158"/>
      <c r="AT1577" s="158"/>
      <c r="AU1577" s="158"/>
      <c r="AV1577" s="158" t="str">
        <f>IF(AND(Email_TaskV2[[#This Row],[Status]]="ON PROGRESS",Email_TaskV2[[#This Row],[Type]]="RFS"),"YES","")</f>
        <v>YES</v>
      </c>
      <c r="AW1577" s="16" t="str">
        <f>IF(AND(Email_TaskV2[[#This Row],[Status]]="ON PROGRESS",Email_TaskV2[[#This Row],[Type]]="RFI"),"YES","")</f>
        <v/>
      </c>
      <c r="AX1577" s="158">
        <f>IF(Email_TaskV2[[#This Row],[Nomor Nodin RFS/RFI]]="","",DAY(Email_TaskV2[[#This Row],[Tanggal nodin RFS/RFI]]))</f>
        <v>9</v>
      </c>
      <c r="AY1577" s="179" t="str">
        <f>IF(Email_TaskV2[[#This Row],[Nomor Nodin RFS/RFI]]="","",TEXT(Email_TaskV2[[#This Row],[Tanggal nodin RFS/RFI]],"mmm"))</f>
        <v>Dec</v>
      </c>
      <c r="AZ1577" s="179" t="str">
        <f>IF(Email_TaskV2[[#This Row],[Nodin BO]]="","No","Yes")</f>
        <v>Yes</v>
      </c>
      <c r="BA1577" s="176">
        <f>IF(Email_TaskV2[[#This Row],[Month]]="",13,MONTH(Email_TaskV2[[#This Row],[Tanggal nodin RFS/RFI]]))</f>
        <v>12</v>
      </c>
    </row>
    <row r="1578" spans="1:53" ht="15" hidden="1" customHeight="1" x14ac:dyDescent="0.3">
      <c r="A1578" s="17">
        <v>1577</v>
      </c>
      <c r="B1578" s="78" t="s">
        <v>6891</v>
      </c>
      <c r="C1578" s="86">
        <v>44907</v>
      </c>
      <c r="D1578" s="191" t="s">
        <v>6892</v>
      </c>
      <c r="E1578" s="182" t="s">
        <v>6197</v>
      </c>
      <c r="F1578" s="206" t="s">
        <v>6729</v>
      </c>
      <c r="G1578" s="78"/>
      <c r="H1578" s="78"/>
      <c r="I1578" s="78"/>
      <c r="J1578" s="78"/>
      <c r="K1578" s="78"/>
      <c r="L1578" s="77"/>
      <c r="M1578" s="87"/>
      <c r="N1578" s="87" t="s">
        <v>130</v>
      </c>
      <c r="O1578" s="87" t="s">
        <v>131</v>
      </c>
      <c r="P1578" s="87" t="str">
        <f>VLOOKUP(Email_TaskV2[[#This Row],[PIC Dev]],[1]Organization!C:D,2,FALSE)</f>
        <v>BSM Prepaid</v>
      </c>
      <c r="Q1578" s="87"/>
      <c r="R1578" s="78"/>
      <c r="S1578" s="78" t="s">
        <v>106</v>
      </c>
      <c r="T1578" s="78" t="s">
        <v>6564</v>
      </c>
      <c r="U1578" s="78" t="s">
        <v>6565</v>
      </c>
      <c r="V1578" s="85">
        <v>44890</v>
      </c>
      <c r="W1578" s="78" t="s">
        <v>6311</v>
      </c>
      <c r="X1578" s="78" t="s">
        <v>6017</v>
      </c>
      <c r="Y1578" s="78" t="s">
        <v>5972</v>
      </c>
      <c r="Z1578" s="78" t="s">
        <v>63</v>
      </c>
      <c r="AA1578" s="78" t="s">
        <v>64</v>
      </c>
      <c r="AB1578" s="78" t="s">
        <v>65</v>
      </c>
      <c r="AC1578" s="78" t="s">
        <v>66</v>
      </c>
      <c r="AD1578" s="207" t="s">
        <v>133</v>
      </c>
      <c r="AE1578" s="77"/>
      <c r="AF1578" s="77"/>
      <c r="AG1578" s="78"/>
      <c r="AH1578" s="78"/>
      <c r="AI1578" s="182" t="s">
        <v>75</v>
      </c>
      <c r="AJ1578" s="183" t="str">
        <f t="shared" si="188"/>
        <v/>
      </c>
      <c r="AK1578" s="25"/>
      <c r="AL1578" s="25"/>
      <c r="AM1578" s="25"/>
      <c r="AN1578" s="25"/>
      <c r="AO1578" s="25"/>
      <c r="AP1578" s="26">
        <f ca="1">IF(AND(Email_TaskV2[[#This Row],[Status]]="ON PROGRESS"),TODAY()-Email_TaskV2[[#This Row],[Tanggal nodin RFS/RFI]],0)</f>
        <v>1</v>
      </c>
      <c r="AQ1578" s="26">
        <f ca="1">IF(AND(Email_TaskV2[[#This Row],[Status]]="ON PROGRESS",Email_TaskV2[[#This Row],[Type]]="RFI"),TODAY()-Email_TaskV2[[#This Row],[Tanggal nodin RFS/RFI]],0)</f>
        <v>1</v>
      </c>
      <c r="AR1578" s="26" t="str">
        <f ca="1">IF(Email_TaskV2[[#This Row],[Aging]]&gt;7,"Warning","")</f>
        <v/>
      </c>
      <c r="AS1578" s="184"/>
      <c r="AT1578" s="184"/>
      <c r="AU1578" s="184"/>
      <c r="AV1578" s="158" t="str">
        <f>IF(AND(Email_TaskV2[[#This Row],[Status]]="ON PROGRESS",Email_TaskV2[[#This Row],[Type]]="RFS"),"YES","")</f>
        <v/>
      </c>
      <c r="AW1578" s="184" t="str">
        <f>IF(AND(Email_TaskV2[[#This Row],[Status]]="ON PROGRESS",Email_TaskV2[[#This Row],[Type]]="RFI"),"YES","")</f>
        <v>YES</v>
      </c>
      <c r="AX1578" s="158">
        <f>IF(Email_TaskV2[[#This Row],[Nomor Nodin RFS/RFI]]="","",DAY(Email_TaskV2[[#This Row],[Tanggal nodin RFS/RFI]]))</f>
        <v>12</v>
      </c>
      <c r="AY1578" s="179" t="str">
        <f>IF(Email_TaskV2[[#This Row],[Nomor Nodin RFS/RFI]]="","",TEXT(Email_TaskV2[[#This Row],[Tanggal nodin RFS/RFI]],"mmm"))</f>
        <v>Dec</v>
      </c>
      <c r="AZ1578" s="202" t="str">
        <f>IF(Email_TaskV2[[#This Row],[Nodin BO]]="","No","Yes")</f>
        <v>Yes</v>
      </c>
      <c r="BA1578" s="176">
        <f>IF(Email_TaskV2[[#This Row],[Month]]="",13,MONTH(Email_TaskV2[[#This Row],[Tanggal nodin RFS/RFI]]))</f>
        <v>12</v>
      </c>
    </row>
    <row r="1579" spans="1:53" ht="15" hidden="1" customHeight="1" x14ac:dyDescent="0.3">
      <c r="A1579" s="17">
        <v>1578</v>
      </c>
      <c r="B1579" s="31" t="s">
        <v>6893</v>
      </c>
      <c r="C1579" s="40">
        <v>44907</v>
      </c>
      <c r="D1579" s="205" t="s">
        <v>6894</v>
      </c>
      <c r="E1579" s="185" t="s">
        <v>6197</v>
      </c>
      <c r="F1579" s="139" t="s">
        <v>6729</v>
      </c>
      <c r="G1579" s="31"/>
      <c r="H1579" s="31"/>
      <c r="I1579" s="31"/>
      <c r="J1579" s="31"/>
      <c r="K1579" s="78"/>
      <c r="L1579" s="33"/>
      <c r="M1579" s="34"/>
      <c r="N1579" s="34" t="s">
        <v>220</v>
      </c>
      <c r="O1579" s="34" t="s">
        <v>221</v>
      </c>
      <c r="P1579" s="34" t="str">
        <f>VLOOKUP(Email_TaskV2[[#This Row],[PIC Dev]],[1]Organization!C:D,2,FALSE)</f>
        <v>Digital and VAS</v>
      </c>
      <c r="Q1579" s="34"/>
      <c r="R1579" s="31"/>
      <c r="S1579" s="31" t="s">
        <v>61</v>
      </c>
      <c r="T1579" s="31" t="s">
        <v>6895</v>
      </c>
      <c r="U1579" s="78" t="s">
        <v>6896</v>
      </c>
      <c r="V1579" s="85">
        <v>44889</v>
      </c>
      <c r="W1579" s="78" t="s">
        <v>5996</v>
      </c>
      <c r="X1579" s="78" t="s">
        <v>6530</v>
      </c>
      <c r="Y1579" s="78" t="s">
        <v>6897</v>
      </c>
      <c r="Z1579" s="78" t="s">
        <v>63</v>
      </c>
      <c r="AA1579" s="78" t="s">
        <v>64</v>
      </c>
      <c r="AB1579" s="78" t="s">
        <v>97</v>
      </c>
      <c r="AC1579" s="78" t="s">
        <v>98</v>
      </c>
      <c r="AD1579" s="207" t="s">
        <v>774</v>
      </c>
      <c r="AE1579" s="33"/>
      <c r="AF1579" s="33"/>
      <c r="AG1579" s="31"/>
      <c r="AH1579" s="31"/>
      <c r="AI1579" s="182" t="s">
        <v>75</v>
      </c>
      <c r="AJ1579" s="183" t="str">
        <f t="shared" si="188"/>
        <v/>
      </c>
      <c r="AK1579" s="25"/>
      <c r="AL1579" s="25"/>
      <c r="AM1579" s="25"/>
      <c r="AN1579" s="25"/>
      <c r="AO1579" s="25"/>
      <c r="AP1579" s="26">
        <f ca="1">IF(AND(Email_TaskV2[[#This Row],[Status]]="ON PROGRESS"),TODAY()-Email_TaskV2[[#This Row],[Tanggal nodin RFS/RFI]],0)</f>
        <v>1</v>
      </c>
      <c r="AQ1579" s="26">
        <f ca="1">IF(AND(Email_TaskV2[[#This Row],[Status]]="ON PROGRESS",Email_TaskV2[[#This Row],[Type]]="RFI"),TODAY()-Email_TaskV2[[#This Row],[Tanggal nodin RFS/RFI]],0)</f>
        <v>0</v>
      </c>
      <c r="AR1579" s="26" t="str">
        <f ca="1">IF(Email_TaskV2[[#This Row],[Aging]]&gt;7,"Warning","")</f>
        <v/>
      </c>
      <c r="AS1579" s="184"/>
      <c r="AT1579" s="184"/>
      <c r="AU1579" s="184"/>
      <c r="AV1579" s="158" t="str">
        <f>IF(AND(Email_TaskV2[[#This Row],[Status]]="ON PROGRESS",Email_TaskV2[[#This Row],[Type]]="RFS"),"YES","")</f>
        <v>YES</v>
      </c>
      <c r="AW1579" s="184" t="str">
        <f>IF(AND(Email_TaskV2[[#This Row],[Status]]="ON PROGRESS",Email_TaskV2[[#This Row],[Type]]="RFI"),"YES","")</f>
        <v/>
      </c>
      <c r="AX1579" s="158">
        <f>IF(Email_TaskV2[[#This Row],[Nomor Nodin RFS/RFI]]="","",DAY(Email_TaskV2[[#This Row],[Tanggal nodin RFS/RFI]]))</f>
        <v>12</v>
      </c>
      <c r="AY1579" s="179" t="str">
        <f>IF(Email_TaskV2[[#This Row],[Nomor Nodin RFS/RFI]]="","",TEXT(Email_TaskV2[[#This Row],[Tanggal nodin RFS/RFI]],"mmm"))</f>
        <v>Dec</v>
      </c>
      <c r="AZ1579" s="202" t="str">
        <f>IF(Email_TaskV2[[#This Row],[Nodin BO]]="","No","Yes")</f>
        <v>Yes</v>
      </c>
      <c r="BA1579" s="176">
        <f>IF(Email_TaskV2[[#This Row],[Month]]="",13,MONTH(Email_TaskV2[[#This Row],[Tanggal nodin RFS/RFI]]))</f>
        <v>12</v>
      </c>
    </row>
    <row r="1580" spans="1:53" ht="15" hidden="1" customHeight="1" x14ac:dyDescent="0.3">
      <c r="A1580" s="17">
        <v>1579</v>
      </c>
      <c r="B1580" s="78" t="s">
        <v>6898</v>
      </c>
      <c r="C1580" s="86">
        <v>44907</v>
      </c>
      <c r="D1580" s="197" t="s">
        <v>6899</v>
      </c>
      <c r="E1580" s="182" t="s">
        <v>6197</v>
      </c>
      <c r="F1580" s="206" t="s">
        <v>6729</v>
      </c>
      <c r="G1580" s="78"/>
      <c r="H1580" s="78"/>
      <c r="I1580" s="78"/>
      <c r="J1580" s="78"/>
      <c r="K1580" s="187"/>
      <c r="L1580" s="77"/>
      <c r="M1580" s="87"/>
      <c r="N1580" s="34" t="s">
        <v>220</v>
      </c>
      <c r="O1580" s="34" t="s">
        <v>221</v>
      </c>
      <c r="P1580" s="87" t="str">
        <f>VLOOKUP(Email_TaskV2[[#This Row],[PIC Dev]],[1]Organization!C:D,2,FALSE)</f>
        <v>Digital and VAS</v>
      </c>
      <c r="Q1580" s="87"/>
      <c r="R1580" s="78"/>
      <c r="S1580" s="78" t="s">
        <v>61</v>
      </c>
      <c r="T1580" s="31" t="s">
        <v>6895</v>
      </c>
      <c r="U1580" s="78" t="s">
        <v>6896</v>
      </c>
      <c r="V1580" s="85">
        <v>44889</v>
      </c>
      <c r="W1580" s="78" t="s">
        <v>5996</v>
      </c>
      <c r="X1580" s="78" t="s">
        <v>6530</v>
      </c>
      <c r="Y1580" s="78" t="s">
        <v>6897</v>
      </c>
      <c r="Z1580" s="78" t="s">
        <v>63</v>
      </c>
      <c r="AA1580" s="78" t="s">
        <v>64</v>
      </c>
      <c r="AB1580" s="78" t="s">
        <v>97</v>
      </c>
      <c r="AC1580" s="78" t="s">
        <v>98</v>
      </c>
      <c r="AD1580" s="207" t="s">
        <v>774</v>
      </c>
      <c r="AE1580" s="77"/>
      <c r="AF1580" s="77"/>
      <c r="AG1580" s="78"/>
      <c r="AH1580" s="78"/>
      <c r="AI1580" s="182" t="s">
        <v>75</v>
      </c>
      <c r="AJ1580" s="183" t="str">
        <f t="shared" si="188"/>
        <v/>
      </c>
      <c r="AK1580" s="25"/>
      <c r="AL1580" s="25"/>
      <c r="AM1580" s="25"/>
      <c r="AN1580" s="25"/>
      <c r="AO1580" s="25"/>
      <c r="AP1580" s="26">
        <f ca="1">IF(AND(Email_TaskV2[[#This Row],[Status]]="ON PROGRESS"),TODAY()-Email_TaskV2[[#This Row],[Tanggal nodin RFS/RFI]],0)</f>
        <v>1</v>
      </c>
      <c r="AQ1580" s="26">
        <f ca="1">IF(AND(Email_TaskV2[[#This Row],[Status]]="ON PROGRESS",Email_TaskV2[[#This Row],[Type]]="RFI"),TODAY()-Email_TaskV2[[#This Row],[Tanggal nodin RFS/RFI]],0)</f>
        <v>0</v>
      </c>
      <c r="AR1580" s="26" t="str">
        <f ca="1">IF(Email_TaskV2[[#This Row],[Aging]]&gt;7,"Warning","")</f>
        <v/>
      </c>
      <c r="AS1580" s="184"/>
      <c r="AT1580" s="184"/>
      <c r="AU1580" s="184"/>
      <c r="AV1580" s="158" t="str">
        <f>IF(AND(Email_TaskV2[[#This Row],[Status]]="ON PROGRESS",Email_TaskV2[[#This Row],[Type]]="RFS"),"YES","")</f>
        <v>YES</v>
      </c>
      <c r="AW1580" s="184" t="str">
        <f>IF(AND(Email_TaskV2[[#This Row],[Status]]="ON PROGRESS",Email_TaskV2[[#This Row],[Type]]="RFI"),"YES","")</f>
        <v/>
      </c>
      <c r="AX1580" s="158">
        <f>IF(Email_TaskV2[[#This Row],[Nomor Nodin RFS/RFI]]="","",DAY(Email_TaskV2[[#This Row],[Tanggal nodin RFS/RFI]]))</f>
        <v>12</v>
      </c>
      <c r="AY1580" s="179" t="str">
        <f>IF(Email_TaskV2[[#This Row],[Nomor Nodin RFS/RFI]]="","",TEXT(Email_TaskV2[[#This Row],[Tanggal nodin RFS/RFI]],"mmm"))</f>
        <v>Dec</v>
      </c>
      <c r="AZ1580" s="202" t="str">
        <f>IF(Email_TaskV2[[#This Row],[Nodin BO]]="","No","Yes")</f>
        <v>Yes</v>
      </c>
      <c r="BA1580" s="176">
        <f>IF(Email_TaskV2[[#This Row],[Month]]="",13,MONTH(Email_TaskV2[[#This Row],[Tanggal nodin RFS/RFI]]))</f>
        <v>12</v>
      </c>
    </row>
    <row r="1581" spans="1:53" ht="15" hidden="1" customHeight="1" x14ac:dyDescent="0.3">
      <c r="A1581" s="17">
        <v>1580</v>
      </c>
      <c r="B1581" s="78" t="s">
        <v>6900</v>
      </c>
      <c r="C1581" s="86">
        <v>44907</v>
      </c>
      <c r="D1581" s="197" t="s">
        <v>6901</v>
      </c>
      <c r="E1581" s="182" t="s">
        <v>6197</v>
      </c>
      <c r="F1581" s="206" t="s">
        <v>6729</v>
      </c>
      <c r="G1581" s="78"/>
      <c r="H1581" s="78"/>
      <c r="I1581" s="78"/>
      <c r="J1581" s="78"/>
      <c r="K1581" s="78"/>
      <c r="L1581" s="77"/>
      <c r="M1581" s="87"/>
      <c r="N1581" s="87" t="s">
        <v>171</v>
      </c>
      <c r="O1581" s="87" t="s">
        <v>172</v>
      </c>
      <c r="P1581" s="87" t="str">
        <f>VLOOKUP(Email_TaskV2[[#This Row],[PIC Dev]],[1]Organization!C:D,2,FALSE)</f>
        <v>Postpaid, Roaming, and Interconnect</v>
      </c>
      <c r="Q1581" s="87"/>
      <c r="R1581" s="78"/>
      <c r="S1581" s="78" t="s">
        <v>61</v>
      </c>
      <c r="T1581" s="78" t="s">
        <v>6902</v>
      </c>
      <c r="U1581" s="78" t="s">
        <v>6903</v>
      </c>
      <c r="V1581" s="85">
        <v>44903</v>
      </c>
      <c r="W1581" s="78" t="s">
        <v>6129</v>
      </c>
      <c r="X1581" s="78" t="s">
        <v>6904</v>
      </c>
      <c r="Y1581" s="78" t="s">
        <v>6905</v>
      </c>
      <c r="Z1581" s="78" t="s">
        <v>63</v>
      </c>
      <c r="AA1581" s="78" t="s">
        <v>64</v>
      </c>
      <c r="AB1581" s="78" t="s">
        <v>65</v>
      </c>
      <c r="AC1581" s="78" t="s">
        <v>124</v>
      </c>
      <c r="AD1581" s="207" t="s">
        <v>181</v>
      </c>
      <c r="AE1581" s="77"/>
      <c r="AF1581" s="77"/>
      <c r="AG1581" s="78"/>
      <c r="AH1581" s="78"/>
      <c r="AI1581" s="182" t="s">
        <v>75</v>
      </c>
      <c r="AJ1581" s="183" t="str">
        <f t="shared" si="188"/>
        <v/>
      </c>
      <c r="AK1581" s="25"/>
      <c r="AL1581" s="25"/>
      <c r="AM1581" s="25"/>
      <c r="AN1581" s="25"/>
      <c r="AO1581" s="25"/>
      <c r="AP1581" s="26">
        <f ca="1">IF(AND(Email_TaskV2[[#This Row],[Status]]="ON PROGRESS"),TODAY()-Email_TaskV2[[#This Row],[Tanggal nodin RFS/RFI]],0)</f>
        <v>1</v>
      </c>
      <c r="AQ1581" s="26">
        <f ca="1">IF(AND(Email_TaskV2[[#This Row],[Status]]="ON PROGRESS",Email_TaskV2[[#This Row],[Type]]="RFI"),TODAY()-Email_TaskV2[[#This Row],[Tanggal nodin RFS/RFI]],0)</f>
        <v>0</v>
      </c>
      <c r="AR1581" s="26" t="str">
        <f ca="1">IF(Email_TaskV2[[#This Row],[Aging]]&gt;7,"Warning","")</f>
        <v/>
      </c>
      <c r="AS1581" s="158"/>
      <c r="AT1581" s="158"/>
      <c r="AU1581" s="158"/>
      <c r="AV1581" s="158" t="str">
        <f>IF(AND(Email_TaskV2[[#This Row],[Status]]="ON PROGRESS",Email_TaskV2[[#This Row],[Type]]="RFS"),"YES","")</f>
        <v>YES</v>
      </c>
      <c r="AW1581" s="16" t="str">
        <f>IF(AND(Email_TaskV2[[#This Row],[Status]]="ON PROGRESS",Email_TaskV2[[#This Row],[Type]]="RFI"),"YES","")</f>
        <v/>
      </c>
      <c r="AX1581" s="158">
        <f>IF(Email_TaskV2[[#This Row],[Nomor Nodin RFS/RFI]]="","",DAY(Email_TaskV2[[#This Row],[Tanggal nodin RFS/RFI]]))</f>
        <v>12</v>
      </c>
      <c r="AY1581" s="179" t="str">
        <f>IF(Email_TaskV2[[#This Row],[Nomor Nodin RFS/RFI]]="","",TEXT(Email_TaskV2[[#This Row],[Tanggal nodin RFS/RFI]],"mmm"))</f>
        <v>Dec</v>
      </c>
      <c r="AZ1581" s="179" t="str">
        <f>IF(Email_TaskV2[[#This Row],[Nodin BO]]="","No","Yes")</f>
        <v>Yes</v>
      </c>
      <c r="BA1581" s="176">
        <f>IF(Email_TaskV2[[#This Row],[Month]]="",13,MONTH(Email_TaskV2[[#This Row],[Tanggal nodin RFS/RFI]]))</f>
        <v>12</v>
      </c>
    </row>
  </sheetData>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Febriana- [2010]</cp:lastModifiedBy>
  <dcterms:created xsi:type="dcterms:W3CDTF">2022-12-12T12:09:45Z</dcterms:created>
  <dcterms:modified xsi:type="dcterms:W3CDTF">2022-12-13T04:33:16Z</dcterms:modified>
</cp:coreProperties>
</file>